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D:\2022\2022 RIDERSHIP SUMMARY\05 MAY\"/>
    </mc:Choice>
  </mc:AlternateContent>
  <xr:revisionPtr revIDLastSave="0" documentId="13_ncr:1_{55F26365-66A8-415E-A26B-DEA1F80D31CB}" xr6:coauthVersionLast="47" xr6:coauthVersionMax="47" xr10:uidLastSave="{00000000-0000-0000-0000-000000000000}"/>
  <bookViews>
    <workbookView xWindow="14595" yWindow="0" windowWidth="11355" windowHeight="15600" firstSheet="4" activeTab="5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Total'!$C$1:$E$53</definedName>
    <definedName name="_xlnm.Print_Area" localSheetId="2">Weekdays!$A$35:$AD$63</definedName>
    <definedName name="_xlnm.Print_Titles" localSheetId="2">Weekdays!$A:$A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7" i="8" l="1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E37" i="11"/>
  <c r="D37" i="11"/>
  <c r="D36" i="1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C64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247" i="1" l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C869" i="1"/>
  <c r="AB869" i="1"/>
  <c r="AB289" i="1" l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C401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834" i="1" l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652" i="1"/>
  <c r="AB651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463" i="1" l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C7" i="5"/>
  <c r="D7" i="5"/>
  <c r="D7" i="10" s="1"/>
  <c r="E7" i="5"/>
  <c r="E7" i="10" s="1"/>
  <c r="F7" i="5"/>
  <c r="G7" i="5"/>
  <c r="H7" i="5"/>
  <c r="I7" i="5"/>
  <c r="J7" i="5"/>
  <c r="J7" i="10" s="1"/>
  <c r="K7" i="5"/>
  <c r="L7" i="5"/>
  <c r="L7" i="10" s="1"/>
  <c r="M7" i="5"/>
  <c r="N7" i="5"/>
  <c r="O7" i="5"/>
  <c r="P7" i="5"/>
  <c r="P7" i="10" s="1"/>
  <c r="Q7" i="5"/>
  <c r="R7" i="5"/>
  <c r="R7" i="10" s="1"/>
  <c r="S7" i="5"/>
  <c r="T7" i="5"/>
  <c r="T7" i="10" s="1"/>
  <c r="U7" i="5"/>
  <c r="V7" i="5"/>
  <c r="V7" i="10" s="1"/>
  <c r="W7" i="5"/>
  <c r="X7" i="5"/>
  <c r="X7" i="10" s="1"/>
  <c r="Y7" i="5"/>
  <c r="Z7" i="5"/>
  <c r="AA7" i="5"/>
  <c r="C8" i="5"/>
  <c r="D8" i="5"/>
  <c r="E8" i="5"/>
  <c r="F8" i="5"/>
  <c r="G8" i="5"/>
  <c r="H8" i="5"/>
  <c r="H8" i="10" s="1"/>
  <c r="I8" i="5"/>
  <c r="J8" i="5"/>
  <c r="K8" i="5"/>
  <c r="L8" i="5"/>
  <c r="M8" i="5"/>
  <c r="N8" i="5"/>
  <c r="N8" i="10" s="1"/>
  <c r="O8" i="5"/>
  <c r="P8" i="5"/>
  <c r="Q8" i="5"/>
  <c r="R8" i="5"/>
  <c r="S8" i="5"/>
  <c r="T8" i="5"/>
  <c r="T8" i="10" s="1"/>
  <c r="U8" i="5"/>
  <c r="V8" i="5"/>
  <c r="W8" i="5"/>
  <c r="X8" i="5"/>
  <c r="Y8" i="5"/>
  <c r="Z8" i="5"/>
  <c r="Z8" i="10" s="1"/>
  <c r="AA8" i="5"/>
  <c r="C9" i="5"/>
  <c r="D9" i="5"/>
  <c r="E9" i="5"/>
  <c r="F9" i="5"/>
  <c r="G9" i="5"/>
  <c r="G9" i="10" s="1"/>
  <c r="H9" i="5"/>
  <c r="I9" i="5"/>
  <c r="J9" i="5"/>
  <c r="K9" i="5"/>
  <c r="L9" i="5"/>
  <c r="M9" i="5"/>
  <c r="M9" i="10" s="1"/>
  <c r="N9" i="5"/>
  <c r="O9" i="5"/>
  <c r="P9" i="5"/>
  <c r="Q9" i="5"/>
  <c r="R9" i="5"/>
  <c r="S9" i="5"/>
  <c r="S9" i="10" s="1"/>
  <c r="T9" i="5"/>
  <c r="U9" i="5"/>
  <c r="V9" i="5"/>
  <c r="W9" i="5"/>
  <c r="X9" i="5"/>
  <c r="Y9" i="5"/>
  <c r="Y9" i="10" s="1"/>
  <c r="Z9" i="5"/>
  <c r="AA9" i="5"/>
  <c r="C10" i="5"/>
  <c r="D10" i="5"/>
  <c r="E10" i="5"/>
  <c r="F10" i="5"/>
  <c r="F10" i="10" s="1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C27" i="5"/>
  <c r="D27" i="5"/>
  <c r="E27" i="5"/>
  <c r="F27" i="5"/>
  <c r="G27" i="5"/>
  <c r="G27" i="10" s="1"/>
  <c r="H27" i="5"/>
  <c r="I27" i="5"/>
  <c r="J27" i="5"/>
  <c r="K27" i="5"/>
  <c r="L27" i="5"/>
  <c r="M27" i="5"/>
  <c r="M27" i="10" s="1"/>
  <c r="N27" i="5"/>
  <c r="O27" i="5"/>
  <c r="P27" i="5"/>
  <c r="Q27" i="5"/>
  <c r="R27" i="5"/>
  <c r="S27" i="5"/>
  <c r="S27" i="10" s="1"/>
  <c r="T27" i="5"/>
  <c r="U27" i="5"/>
  <c r="V27" i="5"/>
  <c r="W27" i="5"/>
  <c r="X27" i="5"/>
  <c r="Y27" i="5"/>
  <c r="Y27" i="10" s="1"/>
  <c r="Z27" i="5"/>
  <c r="AA27" i="5"/>
  <c r="C28" i="5"/>
  <c r="C28" i="10" s="1"/>
  <c r="D28" i="5"/>
  <c r="D28" i="10" s="1"/>
  <c r="E28" i="5"/>
  <c r="E28" i="10" s="1"/>
  <c r="F28" i="5"/>
  <c r="F28" i="10" s="1"/>
  <c r="G28" i="5"/>
  <c r="G28" i="10" s="1"/>
  <c r="H28" i="5"/>
  <c r="H28" i="10" s="1"/>
  <c r="I28" i="5"/>
  <c r="I28" i="10" s="1"/>
  <c r="J28" i="5"/>
  <c r="J28" i="10" s="1"/>
  <c r="K28" i="5"/>
  <c r="K28" i="10" s="1"/>
  <c r="L28" i="5"/>
  <c r="L28" i="10" s="1"/>
  <c r="M28" i="5"/>
  <c r="M28" i="10" s="1"/>
  <c r="N28" i="5"/>
  <c r="N28" i="10" s="1"/>
  <c r="O28" i="5"/>
  <c r="O28" i="10" s="1"/>
  <c r="P28" i="5"/>
  <c r="P28" i="10" s="1"/>
  <c r="Q28" i="5"/>
  <c r="Q28" i="10" s="1"/>
  <c r="R28" i="5"/>
  <c r="R28" i="10" s="1"/>
  <c r="S28" i="5"/>
  <c r="S28" i="10" s="1"/>
  <c r="T28" i="5"/>
  <c r="T28" i="10" s="1"/>
  <c r="U28" i="5"/>
  <c r="U28" i="10" s="1"/>
  <c r="V28" i="5"/>
  <c r="V28" i="10" s="1"/>
  <c r="W28" i="5"/>
  <c r="W28" i="10" s="1"/>
  <c r="X28" i="5"/>
  <c r="X28" i="10" s="1"/>
  <c r="Y28" i="5"/>
  <c r="Y28" i="10" s="1"/>
  <c r="Z28" i="5"/>
  <c r="Z28" i="10" s="1"/>
  <c r="AA28" i="5"/>
  <c r="AA28" i="10" s="1"/>
  <c r="C29" i="5"/>
  <c r="C29" i="10" s="1"/>
  <c r="D29" i="5"/>
  <c r="D29" i="10" s="1"/>
  <c r="E29" i="5"/>
  <c r="E29" i="10" s="1"/>
  <c r="F29" i="5"/>
  <c r="F29" i="10" s="1"/>
  <c r="G29" i="5"/>
  <c r="G29" i="10" s="1"/>
  <c r="H29" i="5"/>
  <c r="H29" i="10" s="1"/>
  <c r="I29" i="5"/>
  <c r="I29" i="10" s="1"/>
  <c r="J29" i="5"/>
  <c r="J29" i="10" s="1"/>
  <c r="K29" i="5"/>
  <c r="K29" i="10" s="1"/>
  <c r="L29" i="5"/>
  <c r="L29" i="10" s="1"/>
  <c r="M29" i="5"/>
  <c r="M29" i="10" s="1"/>
  <c r="N29" i="5"/>
  <c r="N29" i="10" s="1"/>
  <c r="O29" i="5"/>
  <c r="O29" i="10" s="1"/>
  <c r="P29" i="5"/>
  <c r="P29" i="10" s="1"/>
  <c r="Q29" i="5"/>
  <c r="Q29" i="10" s="1"/>
  <c r="R29" i="5"/>
  <c r="R29" i="10" s="1"/>
  <c r="S29" i="5"/>
  <c r="S29" i="10" s="1"/>
  <c r="T29" i="5"/>
  <c r="T29" i="10" s="1"/>
  <c r="U29" i="5"/>
  <c r="U29" i="10" s="1"/>
  <c r="V29" i="5"/>
  <c r="V29" i="10" s="1"/>
  <c r="W29" i="5"/>
  <c r="W29" i="10" s="1"/>
  <c r="X29" i="5"/>
  <c r="X29" i="10" s="1"/>
  <c r="Y29" i="5"/>
  <c r="Y29" i="10" s="1"/>
  <c r="Z29" i="5"/>
  <c r="Z29" i="10" s="1"/>
  <c r="AA29" i="5"/>
  <c r="AA29" i="10" s="1"/>
  <c r="C30" i="5"/>
  <c r="C30" i="10" s="1"/>
  <c r="D30" i="5"/>
  <c r="D30" i="10" s="1"/>
  <c r="E30" i="5"/>
  <c r="E30" i="10" s="1"/>
  <c r="F30" i="5"/>
  <c r="F30" i="10" s="1"/>
  <c r="G30" i="5"/>
  <c r="G30" i="10" s="1"/>
  <c r="H30" i="5"/>
  <c r="H30" i="10" s="1"/>
  <c r="I30" i="5"/>
  <c r="I30" i="10" s="1"/>
  <c r="J30" i="5"/>
  <c r="J30" i="10" s="1"/>
  <c r="K30" i="5"/>
  <c r="K30" i="10" s="1"/>
  <c r="L30" i="5"/>
  <c r="L30" i="10" s="1"/>
  <c r="M30" i="5"/>
  <c r="M30" i="10" s="1"/>
  <c r="N30" i="5"/>
  <c r="N30" i="10" s="1"/>
  <c r="O30" i="5"/>
  <c r="O30" i="10" s="1"/>
  <c r="P30" i="5"/>
  <c r="Q30" i="5"/>
  <c r="Q30" i="10" s="1"/>
  <c r="R30" i="5"/>
  <c r="R30" i="10" s="1"/>
  <c r="S30" i="5"/>
  <c r="S30" i="10" s="1"/>
  <c r="T30" i="5"/>
  <c r="T30" i="10" s="1"/>
  <c r="U30" i="5"/>
  <c r="U30" i="10" s="1"/>
  <c r="V30" i="5"/>
  <c r="V30" i="10" s="1"/>
  <c r="W30" i="5"/>
  <c r="W30" i="10" s="1"/>
  <c r="X30" i="5"/>
  <c r="X30" i="10" s="1"/>
  <c r="Y30" i="5"/>
  <c r="Y30" i="10" s="1"/>
  <c r="Z30" i="5"/>
  <c r="Z30" i="10" s="1"/>
  <c r="AA30" i="5"/>
  <c r="AA30" i="10" s="1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8" i="10" s="1"/>
  <c r="B29" i="5"/>
  <c r="B29" i="10" s="1"/>
  <c r="B30" i="5"/>
  <c r="B30" i="10" s="1"/>
  <c r="B7" i="5"/>
  <c r="P30" i="10"/>
  <c r="C7" i="10"/>
  <c r="F7" i="10"/>
  <c r="I7" i="10"/>
  <c r="O7" i="10"/>
  <c r="U7" i="10"/>
  <c r="AA7" i="10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W7" i="10" l="1"/>
  <c r="Q7" i="10"/>
  <c r="K7" i="10"/>
  <c r="Z7" i="10"/>
  <c r="N7" i="10"/>
  <c r="H7" i="10"/>
  <c r="Y7" i="10"/>
  <c r="S7" i="10"/>
  <c r="M7" i="10"/>
  <c r="G7" i="10"/>
  <c r="W27" i="10"/>
  <c r="Q27" i="10"/>
  <c r="Z26" i="10"/>
  <c r="T26" i="10"/>
  <c r="N26" i="10"/>
  <c r="AA25" i="10"/>
  <c r="U25" i="10"/>
  <c r="O25" i="10"/>
  <c r="I25" i="10"/>
  <c r="C25" i="10"/>
  <c r="V24" i="10"/>
  <c r="P24" i="10"/>
  <c r="J24" i="10"/>
  <c r="D24" i="10"/>
  <c r="W23" i="10"/>
  <c r="Q23" i="10"/>
  <c r="K23" i="10"/>
  <c r="E23" i="10"/>
  <c r="X22" i="10"/>
  <c r="R22" i="10"/>
  <c r="L22" i="10"/>
  <c r="F22" i="10"/>
  <c r="Y21" i="10"/>
  <c r="S21" i="10"/>
  <c r="M21" i="10"/>
  <c r="G21" i="10"/>
  <c r="Z20" i="10"/>
  <c r="T20" i="10"/>
  <c r="N20" i="10"/>
  <c r="H20" i="10"/>
  <c r="AA19" i="10"/>
  <c r="U19" i="10"/>
  <c r="O19" i="10"/>
  <c r="I19" i="10"/>
  <c r="C19" i="10"/>
  <c r="V18" i="10"/>
  <c r="P18" i="10"/>
  <c r="J18" i="10"/>
  <c r="D18" i="10"/>
  <c r="W17" i="10"/>
  <c r="Q17" i="10"/>
  <c r="K17" i="10"/>
  <c r="E17" i="10"/>
  <c r="X16" i="10"/>
  <c r="R16" i="10"/>
  <c r="L16" i="10"/>
  <c r="F16" i="10"/>
  <c r="Y15" i="10"/>
  <c r="S15" i="10"/>
  <c r="M15" i="10"/>
  <c r="G15" i="10"/>
  <c r="Z14" i="10"/>
  <c r="T14" i="10"/>
  <c r="N14" i="10"/>
  <c r="H14" i="10"/>
  <c r="AA13" i="10"/>
  <c r="U13" i="10"/>
  <c r="O13" i="10"/>
  <c r="I13" i="10"/>
  <c r="C13" i="10"/>
  <c r="V12" i="10"/>
  <c r="P12" i="10"/>
  <c r="J12" i="10"/>
  <c r="D12" i="10"/>
  <c r="W11" i="10"/>
  <c r="Q11" i="10"/>
  <c r="K11" i="10"/>
  <c r="E11" i="10"/>
  <c r="X10" i="10"/>
  <c r="R10" i="10"/>
  <c r="L10" i="10"/>
  <c r="Z27" i="10"/>
  <c r="T27" i="10"/>
  <c r="N27" i="10"/>
  <c r="H27" i="10"/>
  <c r="AA27" i="10"/>
  <c r="U27" i="10"/>
  <c r="O27" i="10"/>
  <c r="I27" i="10"/>
  <c r="C27" i="10"/>
  <c r="V26" i="10"/>
  <c r="P26" i="10"/>
  <c r="J26" i="10"/>
  <c r="D26" i="10"/>
  <c r="W25" i="10"/>
  <c r="Q25" i="10"/>
  <c r="K25" i="10"/>
  <c r="E25" i="10"/>
  <c r="X24" i="10"/>
  <c r="R24" i="10"/>
  <c r="L24" i="10"/>
  <c r="F24" i="10"/>
  <c r="Y23" i="10"/>
  <c r="S23" i="10"/>
  <c r="M23" i="10"/>
  <c r="G23" i="10"/>
  <c r="Z22" i="10"/>
  <c r="T22" i="10"/>
  <c r="N22" i="10"/>
  <c r="H22" i="10"/>
  <c r="AA21" i="10"/>
  <c r="U21" i="10"/>
  <c r="O21" i="10"/>
  <c r="I21" i="10"/>
  <c r="C21" i="10"/>
  <c r="V20" i="10"/>
  <c r="P20" i="10"/>
  <c r="J20" i="10"/>
  <c r="D20" i="10"/>
  <c r="W19" i="10"/>
  <c r="Q19" i="10"/>
  <c r="K19" i="10"/>
  <c r="E19" i="10"/>
  <c r="X18" i="10"/>
  <c r="R18" i="10"/>
  <c r="L18" i="10"/>
  <c r="F18" i="10"/>
  <c r="Y17" i="10"/>
  <c r="S17" i="10"/>
  <c r="M17" i="10"/>
  <c r="G17" i="10"/>
  <c r="Z16" i="10"/>
  <c r="T16" i="10"/>
  <c r="N16" i="10"/>
  <c r="H16" i="10"/>
  <c r="AA15" i="10"/>
  <c r="U15" i="10"/>
  <c r="O15" i="10"/>
  <c r="I15" i="10"/>
  <c r="C15" i="10"/>
  <c r="V14" i="10"/>
  <c r="P14" i="10"/>
  <c r="J14" i="10"/>
  <c r="D14" i="10"/>
  <c r="W13" i="10"/>
  <c r="Q13" i="10"/>
  <c r="K13" i="10"/>
  <c r="E13" i="10"/>
  <c r="X12" i="10"/>
  <c r="R12" i="10"/>
  <c r="L12" i="10"/>
  <c r="F12" i="10"/>
  <c r="Y11" i="10"/>
  <c r="S11" i="10"/>
  <c r="M11" i="10"/>
  <c r="G11" i="10"/>
  <c r="Z10" i="10"/>
  <c r="T10" i="10"/>
  <c r="N10" i="10"/>
  <c r="H10" i="10"/>
  <c r="AA9" i="10"/>
  <c r="U9" i="10"/>
  <c r="O9" i="10"/>
  <c r="I9" i="10"/>
  <c r="C9" i="10"/>
  <c r="V8" i="10"/>
  <c r="P8" i="10"/>
  <c r="J8" i="10"/>
  <c r="D8" i="10"/>
  <c r="X27" i="10"/>
  <c r="R27" i="10"/>
  <c r="L27" i="10"/>
  <c r="F27" i="10"/>
  <c r="P23" i="10"/>
  <c r="W22" i="10"/>
  <c r="E22" i="10"/>
  <c r="L21" i="10"/>
  <c r="S20" i="10"/>
  <c r="Z19" i="10"/>
  <c r="H19" i="10"/>
  <c r="O18" i="10"/>
  <c r="V17" i="10"/>
  <c r="J17" i="10"/>
  <c r="D17" i="10"/>
  <c r="K16" i="10"/>
  <c r="X15" i="10"/>
  <c r="R15" i="10"/>
  <c r="Y14" i="10"/>
  <c r="M14" i="10"/>
  <c r="G14" i="10"/>
  <c r="N13" i="10"/>
  <c r="AA12" i="10"/>
  <c r="U12" i="10"/>
  <c r="C12" i="10"/>
  <c r="P11" i="10"/>
  <c r="J11" i="10"/>
  <c r="Q10" i="10"/>
  <c r="E10" i="10"/>
  <c r="F9" i="10"/>
  <c r="S8" i="10"/>
  <c r="M8" i="10"/>
  <c r="G8" i="10"/>
  <c r="V27" i="10"/>
  <c r="P27" i="10"/>
  <c r="J27" i="10"/>
  <c r="D27" i="10"/>
  <c r="B20" i="10"/>
  <c r="B8" i="10"/>
  <c r="W12" i="10"/>
  <c r="Q12" i="10"/>
  <c r="E12" i="10"/>
  <c r="X11" i="10"/>
  <c r="R11" i="10"/>
  <c r="L11" i="10"/>
  <c r="Y10" i="10"/>
  <c r="S10" i="10"/>
  <c r="M10" i="10"/>
  <c r="G10" i="10"/>
  <c r="Z9" i="10"/>
  <c r="T9" i="10"/>
  <c r="N9" i="10"/>
  <c r="H9" i="10"/>
  <c r="AA8" i="10"/>
  <c r="U8" i="10"/>
  <c r="O8" i="10"/>
  <c r="I8" i="10"/>
  <c r="C8" i="10"/>
  <c r="J19" i="10"/>
  <c r="D19" i="10"/>
  <c r="W18" i="10"/>
  <c r="Q18" i="10"/>
  <c r="K18" i="10"/>
  <c r="E18" i="10"/>
  <c r="X17" i="10"/>
  <c r="R17" i="10"/>
  <c r="L17" i="10"/>
  <c r="F17" i="10"/>
  <c r="Y16" i="10"/>
  <c r="S16" i="10"/>
  <c r="M16" i="10"/>
  <c r="G16" i="10"/>
  <c r="Z15" i="10"/>
  <c r="T15" i="10"/>
  <c r="N15" i="10"/>
  <c r="H15" i="10"/>
  <c r="AA14" i="10"/>
  <c r="U14" i="10"/>
  <c r="O14" i="10"/>
  <c r="I14" i="10"/>
  <c r="C14" i="10"/>
  <c r="V13" i="10"/>
  <c r="P13" i="10"/>
  <c r="J13" i="10"/>
  <c r="D13" i="10"/>
  <c r="K12" i="10"/>
  <c r="I24" i="10"/>
  <c r="T25" i="10"/>
  <c r="H25" i="10"/>
  <c r="B14" i="10"/>
  <c r="X9" i="10"/>
  <c r="B13" i="10"/>
  <c r="B31" i="8"/>
  <c r="Y22" i="10"/>
  <c r="T21" i="10"/>
  <c r="F11" i="10"/>
  <c r="B26" i="10"/>
  <c r="H26" i="10"/>
  <c r="S26" i="10"/>
  <c r="B17" i="10"/>
  <c r="B11" i="10"/>
  <c r="W26" i="10"/>
  <c r="Q26" i="10"/>
  <c r="K26" i="10"/>
  <c r="E26" i="10"/>
  <c r="X25" i="10"/>
  <c r="R25" i="10"/>
  <c r="L25" i="10"/>
  <c r="F25" i="10"/>
  <c r="Y24" i="10"/>
  <c r="S24" i="10"/>
  <c r="M24" i="10"/>
  <c r="G24" i="10"/>
  <c r="Z23" i="10"/>
  <c r="T23" i="10"/>
  <c r="N23" i="10"/>
  <c r="H23" i="10"/>
  <c r="AA22" i="10"/>
  <c r="U22" i="10"/>
  <c r="O22" i="10"/>
  <c r="I22" i="10"/>
  <c r="C22" i="10"/>
  <c r="V21" i="10"/>
  <c r="P21" i="10"/>
  <c r="J21" i="10"/>
  <c r="D21" i="10"/>
  <c r="W20" i="10"/>
  <c r="Q20" i="10"/>
  <c r="K20" i="10"/>
  <c r="E20" i="10"/>
  <c r="X19" i="10"/>
  <c r="R19" i="10"/>
  <c r="L19" i="10"/>
  <c r="F19" i="10"/>
  <c r="Y18" i="10"/>
  <c r="S18" i="10"/>
  <c r="M18" i="10"/>
  <c r="G18" i="10"/>
  <c r="Z17" i="10"/>
  <c r="T17" i="10"/>
  <c r="N17" i="10"/>
  <c r="H17" i="10"/>
  <c r="AA16" i="10"/>
  <c r="U16" i="10"/>
  <c r="O16" i="10"/>
  <c r="I16" i="10"/>
  <c r="C16" i="10"/>
  <c r="V15" i="10"/>
  <c r="P15" i="10"/>
  <c r="J15" i="10"/>
  <c r="D15" i="10"/>
  <c r="W14" i="10"/>
  <c r="Q14" i="10"/>
  <c r="K14" i="10"/>
  <c r="E14" i="10"/>
  <c r="X13" i="10"/>
  <c r="R13" i="10"/>
  <c r="L13" i="10"/>
  <c r="F13" i="10"/>
  <c r="Y12" i="10"/>
  <c r="S12" i="10"/>
  <c r="M12" i="10"/>
  <c r="G12" i="10"/>
  <c r="Z11" i="10"/>
  <c r="T11" i="10"/>
  <c r="N11" i="10"/>
  <c r="H11" i="10"/>
  <c r="AA10" i="10"/>
  <c r="U10" i="10"/>
  <c r="O10" i="10"/>
  <c r="I10" i="10"/>
  <c r="C10" i="10"/>
  <c r="V9" i="10"/>
  <c r="P9" i="10"/>
  <c r="J9" i="10"/>
  <c r="D9" i="10"/>
  <c r="W8" i="10"/>
  <c r="Q8" i="10"/>
  <c r="K8" i="10"/>
  <c r="E8" i="10"/>
  <c r="U26" i="10"/>
  <c r="C26" i="10"/>
  <c r="V25" i="10"/>
  <c r="J25" i="10"/>
  <c r="Q24" i="10"/>
  <c r="K24" i="10"/>
  <c r="E24" i="10"/>
  <c r="X23" i="10"/>
  <c r="R23" i="10"/>
  <c r="L23" i="10"/>
  <c r="F23" i="10"/>
  <c r="S22" i="10"/>
  <c r="M22" i="10"/>
  <c r="G22" i="10"/>
  <c r="Z21" i="10"/>
  <c r="N21" i="10"/>
  <c r="H21" i="10"/>
  <c r="AA20" i="10"/>
  <c r="U20" i="10"/>
  <c r="O20" i="10"/>
  <c r="I20" i="10"/>
  <c r="C20" i="10"/>
  <c r="V19" i="10"/>
  <c r="P19" i="10"/>
  <c r="B27" i="10"/>
  <c r="B21" i="10"/>
  <c r="B15" i="10"/>
  <c r="B9" i="10"/>
  <c r="B16" i="10"/>
  <c r="B23" i="10"/>
  <c r="B10" i="10"/>
  <c r="B22" i="10"/>
  <c r="AA26" i="10"/>
  <c r="O26" i="10"/>
  <c r="I26" i="10"/>
  <c r="P25" i="10"/>
  <c r="D25" i="10"/>
  <c r="W24" i="10"/>
  <c r="B25" i="10"/>
  <c r="B19" i="10"/>
  <c r="Y26" i="10"/>
  <c r="M26" i="10"/>
  <c r="G26" i="10"/>
  <c r="Z25" i="10"/>
  <c r="N25" i="10"/>
  <c r="AA24" i="10"/>
  <c r="U24" i="10"/>
  <c r="O24" i="10"/>
  <c r="C24" i="10"/>
  <c r="V23" i="10"/>
  <c r="J23" i="10"/>
  <c r="D23" i="10"/>
  <c r="Q22" i="10"/>
  <c r="K22" i="10"/>
  <c r="X21" i="10"/>
  <c r="R21" i="10"/>
  <c r="F21" i="10"/>
  <c r="Y20" i="10"/>
  <c r="M20" i="10"/>
  <c r="G20" i="10"/>
  <c r="T19" i="10"/>
  <c r="N19" i="10"/>
  <c r="AA18" i="10"/>
  <c r="U18" i="10"/>
  <c r="I18" i="10"/>
  <c r="C18" i="10"/>
  <c r="P17" i="10"/>
  <c r="W16" i="10"/>
  <c r="Q16" i="10"/>
  <c r="E16" i="10"/>
  <c r="L15" i="10"/>
  <c r="F15" i="10"/>
  <c r="S14" i="10"/>
  <c r="Z13" i="10"/>
  <c r="T13" i="10"/>
  <c r="H13" i="10"/>
  <c r="O12" i="10"/>
  <c r="I12" i="10"/>
  <c r="V11" i="10"/>
  <c r="D11" i="10"/>
  <c r="W10" i="10"/>
  <c r="K10" i="10"/>
  <c r="R9" i="10"/>
  <c r="L9" i="10"/>
  <c r="Y8" i="10"/>
  <c r="B24" i="10"/>
  <c r="B18" i="10"/>
  <c r="B12" i="10"/>
  <c r="K27" i="10"/>
  <c r="E27" i="10"/>
  <c r="X26" i="10"/>
  <c r="R26" i="10"/>
  <c r="L26" i="10"/>
  <c r="F26" i="10"/>
  <c r="Y25" i="10"/>
  <c r="S25" i="10"/>
  <c r="M25" i="10"/>
  <c r="G25" i="10"/>
  <c r="Z24" i="10"/>
  <c r="T24" i="10"/>
  <c r="N24" i="10"/>
  <c r="H24" i="10"/>
  <c r="AA23" i="10"/>
  <c r="U23" i="10"/>
  <c r="O23" i="10"/>
  <c r="I23" i="10"/>
  <c r="C23" i="10"/>
  <c r="V22" i="10"/>
  <c r="P22" i="10"/>
  <c r="J22" i="10"/>
  <c r="D22" i="10"/>
  <c r="W21" i="10"/>
  <c r="Q21" i="10"/>
  <c r="K21" i="10"/>
  <c r="E21" i="10"/>
  <c r="X20" i="10"/>
  <c r="R20" i="10"/>
  <c r="L20" i="10"/>
  <c r="F20" i="10"/>
  <c r="Y19" i="10"/>
  <c r="S19" i="10"/>
  <c r="M19" i="10"/>
  <c r="G19" i="10"/>
  <c r="Z18" i="10"/>
  <c r="T18" i="10"/>
  <c r="N18" i="10"/>
  <c r="H18" i="10"/>
  <c r="AA17" i="10"/>
  <c r="U17" i="10"/>
  <c r="O17" i="10"/>
  <c r="I17" i="10"/>
  <c r="C17" i="10"/>
  <c r="V16" i="10"/>
  <c r="P16" i="10"/>
  <c r="J16" i="10"/>
  <c r="D16" i="10"/>
  <c r="W15" i="10"/>
  <c r="Q15" i="10"/>
  <c r="K15" i="10"/>
  <c r="E15" i="10"/>
  <c r="X14" i="10"/>
  <c r="R14" i="10"/>
  <c r="L14" i="10"/>
  <c r="F14" i="10"/>
  <c r="Y13" i="10"/>
  <c r="S13" i="10"/>
  <c r="M13" i="10"/>
  <c r="G13" i="10"/>
  <c r="Z12" i="10"/>
  <c r="T12" i="10"/>
  <c r="N12" i="10"/>
  <c r="H12" i="10"/>
  <c r="AA11" i="10"/>
  <c r="U11" i="10"/>
  <c r="O11" i="10"/>
  <c r="I11" i="10"/>
  <c r="C11" i="10"/>
  <c r="V10" i="10"/>
  <c r="P10" i="10"/>
  <c r="J10" i="10"/>
  <c r="D10" i="10"/>
  <c r="W9" i="10"/>
  <c r="Q9" i="10"/>
  <c r="K9" i="10"/>
  <c r="E9" i="10"/>
  <c r="X8" i="10"/>
  <c r="R8" i="10"/>
  <c r="L8" i="10"/>
  <c r="F8" i="10"/>
  <c r="AB32" i="1" l="1"/>
  <c r="AB31" i="1"/>
  <c r="AB9" i="1"/>
  <c r="AB768" i="1"/>
  <c r="AB758" i="1"/>
  <c r="AB737" i="1"/>
  <c r="AB727" i="1"/>
  <c r="AB706" i="1" l="1"/>
  <c r="AB696" i="1"/>
  <c r="B653" i="1" l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AC868" i="1"/>
  <c r="AB868" i="1"/>
  <c r="AC867" i="1"/>
  <c r="AB867" i="1"/>
  <c r="AC866" i="1"/>
  <c r="AB866" i="1"/>
  <c r="AC865" i="1"/>
  <c r="AB865" i="1"/>
  <c r="AC864" i="1"/>
  <c r="AB864" i="1"/>
  <c r="AC863" i="1"/>
  <c r="AB863" i="1"/>
  <c r="AC862" i="1"/>
  <c r="AB862" i="1"/>
  <c r="AC861" i="1"/>
  <c r="AB861" i="1"/>
  <c r="AC860" i="1"/>
  <c r="AB860" i="1"/>
  <c r="AC859" i="1"/>
  <c r="AB859" i="1"/>
  <c r="AC858" i="1"/>
  <c r="AB858" i="1"/>
  <c r="AC857" i="1"/>
  <c r="AB857" i="1"/>
  <c r="AC856" i="1"/>
  <c r="AB856" i="1"/>
  <c r="AC855" i="1"/>
  <c r="AB855" i="1"/>
  <c r="AC854" i="1"/>
  <c r="AB854" i="1"/>
  <c r="AC853" i="1"/>
  <c r="AB853" i="1"/>
  <c r="AC852" i="1"/>
  <c r="AB852" i="1"/>
  <c r="AC851" i="1"/>
  <c r="AB851" i="1"/>
  <c r="AC850" i="1"/>
  <c r="AB850" i="1"/>
  <c r="AC849" i="1"/>
  <c r="AB849" i="1"/>
  <c r="AC848" i="1"/>
  <c r="AB848" i="1"/>
  <c r="AC847" i="1"/>
  <c r="AB847" i="1"/>
  <c r="AC846" i="1"/>
  <c r="AB846" i="1"/>
  <c r="AC838" i="1"/>
  <c r="AB838" i="1"/>
  <c r="AC837" i="1"/>
  <c r="AB837" i="1"/>
  <c r="AC836" i="1"/>
  <c r="AB836" i="1"/>
  <c r="AC835" i="1"/>
  <c r="AB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B815" i="1"/>
  <c r="AC807" i="1"/>
  <c r="AB807" i="1"/>
  <c r="AC806" i="1"/>
  <c r="AB806" i="1"/>
  <c r="AC805" i="1"/>
  <c r="AB805" i="1"/>
  <c r="AC804" i="1"/>
  <c r="AB804" i="1"/>
  <c r="AC803" i="1"/>
  <c r="AB803" i="1"/>
  <c r="AC802" i="1"/>
  <c r="AB802" i="1"/>
  <c r="AC801" i="1"/>
  <c r="AB801" i="1"/>
  <c r="AC800" i="1"/>
  <c r="AB800" i="1"/>
  <c r="AC799" i="1"/>
  <c r="AB799" i="1"/>
  <c r="AC798" i="1"/>
  <c r="AB798" i="1"/>
  <c r="AC797" i="1"/>
  <c r="AB797" i="1"/>
  <c r="AC796" i="1"/>
  <c r="AB796" i="1"/>
  <c r="AC795" i="1"/>
  <c r="AB795" i="1"/>
  <c r="AC794" i="1"/>
  <c r="AB794" i="1"/>
  <c r="AC793" i="1"/>
  <c r="AB793" i="1"/>
  <c r="AC792" i="1"/>
  <c r="AB792" i="1"/>
  <c r="AC791" i="1"/>
  <c r="AB791" i="1"/>
  <c r="AC790" i="1"/>
  <c r="AB790" i="1"/>
  <c r="AC789" i="1"/>
  <c r="AB789" i="1"/>
  <c r="AC788" i="1"/>
  <c r="AB788" i="1"/>
  <c r="AC787" i="1"/>
  <c r="AB787" i="1"/>
  <c r="AC786" i="1"/>
  <c r="AB786" i="1"/>
  <c r="AC785" i="1"/>
  <c r="AB785" i="1"/>
  <c r="AC784" i="1"/>
  <c r="AB784" i="1"/>
  <c r="AC776" i="1"/>
  <c r="AB776" i="1"/>
  <c r="AC775" i="1"/>
  <c r="AB775" i="1"/>
  <c r="AC774" i="1"/>
  <c r="AB774" i="1"/>
  <c r="AC773" i="1"/>
  <c r="AB773" i="1"/>
  <c r="AC772" i="1"/>
  <c r="AB772" i="1"/>
  <c r="AC771" i="1"/>
  <c r="AB771" i="1"/>
  <c r="AC770" i="1"/>
  <c r="AB770" i="1"/>
  <c r="AC769" i="1"/>
  <c r="AB769" i="1"/>
  <c r="AC768" i="1"/>
  <c r="AC767" i="1"/>
  <c r="AB767" i="1"/>
  <c r="AC766" i="1"/>
  <c r="AB766" i="1"/>
  <c r="AC765" i="1"/>
  <c r="AB765" i="1"/>
  <c r="AC764" i="1"/>
  <c r="AB764" i="1"/>
  <c r="AC763" i="1"/>
  <c r="AB763" i="1"/>
  <c r="AC762" i="1"/>
  <c r="AB762" i="1"/>
  <c r="AC761" i="1"/>
  <c r="AB761" i="1"/>
  <c r="AC760" i="1"/>
  <c r="AB760" i="1"/>
  <c r="AC759" i="1"/>
  <c r="AB759" i="1"/>
  <c r="AC758" i="1"/>
  <c r="AC757" i="1"/>
  <c r="AB757" i="1"/>
  <c r="AC756" i="1"/>
  <c r="AB756" i="1"/>
  <c r="AC755" i="1"/>
  <c r="AB755" i="1"/>
  <c r="AC754" i="1"/>
  <c r="AB754" i="1"/>
  <c r="AC753" i="1"/>
  <c r="AB753" i="1"/>
  <c r="AC745" i="1"/>
  <c r="AB745" i="1"/>
  <c r="AC744" i="1"/>
  <c r="AB744" i="1"/>
  <c r="AC743" i="1"/>
  <c r="AB743" i="1"/>
  <c r="AC742" i="1"/>
  <c r="AB742" i="1"/>
  <c r="AC741" i="1"/>
  <c r="AB741" i="1"/>
  <c r="AC740" i="1"/>
  <c r="AB740" i="1"/>
  <c r="AC739" i="1"/>
  <c r="AB739" i="1"/>
  <c r="AC738" i="1"/>
  <c r="AB738" i="1"/>
  <c r="AC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C726" i="1"/>
  <c r="AB726" i="1"/>
  <c r="AC725" i="1"/>
  <c r="AB725" i="1"/>
  <c r="AC724" i="1"/>
  <c r="AB724" i="1"/>
  <c r="AC723" i="1"/>
  <c r="AB723" i="1"/>
  <c r="AC722" i="1"/>
  <c r="AB722" i="1"/>
  <c r="AC714" i="1"/>
  <c r="AB714" i="1"/>
  <c r="AC713" i="1"/>
  <c r="AB713" i="1"/>
  <c r="AC712" i="1"/>
  <c r="AB712" i="1"/>
  <c r="AC711" i="1"/>
  <c r="AB711" i="1"/>
  <c r="AC710" i="1"/>
  <c r="AB710" i="1"/>
  <c r="AC709" i="1"/>
  <c r="AB709" i="1"/>
  <c r="AC708" i="1"/>
  <c r="AB708" i="1"/>
  <c r="AC707" i="1"/>
  <c r="AB707" i="1"/>
  <c r="AC706" i="1"/>
  <c r="AC705" i="1"/>
  <c r="AB705" i="1"/>
  <c r="AC704" i="1"/>
  <c r="AB704" i="1"/>
  <c r="AC703" i="1"/>
  <c r="AB703" i="1"/>
  <c r="AC702" i="1"/>
  <c r="AB702" i="1"/>
  <c r="AC701" i="1"/>
  <c r="AB701" i="1"/>
  <c r="AC700" i="1"/>
  <c r="AB700" i="1"/>
  <c r="AC699" i="1"/>
  <c r="AB699" i="1"/>
  <c r="AC698" i="1"/>
  <c r="AB698" i="1"/>
  <c r="AC697" i="1"/>
  <c r="AB697" i="1"/>
  <c r="AC696" i="1"/>
  <c r="AC695" i="1"/>
  <c r="AB695" i="1"/>
  <c r="AC694" i="1"/>
  <c r="AB694" i="1"/>
  <c r="AC693" i="1"/>
  <c r="AB693" i="1"/>
  <c r="AC692" i="1"/>
  <c r="AB692" i="1"/>
  <c r="AC691" i="1"/>
  <c r="AB691" i="1"/>
  <c r="AC683" i="1"/>
  <c r="AB683" i="1"/>
  <c r="AC682" i="1"/>
  <c r="AB682" i="1"/>
  <c r="AC681" i="1"/>
  <c r="AB681" i="1"/>
  <c r="AC680" i="1"/>
  <c r="AB680" i="1"/>
  <c r="AC679" i="1"/>
  <c r="AB679" i="1"/>
  <c r="AC678" i="1"/>
  <c r="AB678" i="1"/>
  <c r="AC677" i="1"/>
  <c r="AB677" i="1"/>
  <c r="AC676" i="1"/>
  <c r="AB676" i="1"/>
  <c r="AC675" i="1"/>
  <c r="AB675" i="1"/>
  <c r="AC674" i="1"/>
  <c r="AB674" i="1"/>
  <c r="AC673" i="1"/>
  <c r="AB673" i="1"/>
  <c r="AC672" i="1"/>
  <c r="AB672" i="1"/>
  <c r="AC671" i="1"/>
  <c r="AB671" i="1"/>
  <c r="AC670" i="1"/>
  <c r="AB670" i="1"/>
  <c r="AC669" i="1"/>
  <c r="AB669" i="1"/>
  <c r="AC668" i="1"/>
  <c r="AB668" i="1"/>
  <c r="AC667" i="1"/>
  <c r="AB667" i="1"/>
  <c r="AC666" i="1"/>
  <c r="AB666" i="1"/>
  <c r="AC665" i="1"/>
  <c r="AB665" i="1"/>
  <c r="AC664" i="1"/>
  <c r="AB664" i="1"/>
  <c r="AC663" i="1"/>
  <c r="AB663" i="1"/>
  <c r="AC662" i="1"/>
  <c r="AB662" i="1"/>
  <c r="AC661" i="1"/>
  <c r="AB661" i="1"/>
  <c r="AC660" i="1"/>
  <c r="AB660" i="1"/>
  <c r="AC652" i="1"/>
  <c r="AC651" i="1"/>
  <c r="AC650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1" i="1"/>
  <c r="AB621" i="1"/>
  <c r="AC620" i="1"/>
  <c r="AB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B598" i="1"/>
  <c r="AC590" i="1"/>
  <c r="AB590" i="1"/>
  <c r="AC589" i="1"/>
  <c r="AB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B567" i="1"/>
  <c r="AC559" i="1"/>
  <c r="AB559" i="1"/>
  <c r="AC558" i="1"/>
  <c r="AB558" i="1"/>
  <c r="AC557" i="1"/>
  <c r="AB557" i="1"/>
  <c r="AC556" i="1"/>
  <c r="AB556" i="1"/>
  <c r="AC555" i="1"/>
  <c r="AB555" i="1"/>
  <c r="AC554" i="1"/>
  <c r="AB554" i="1"/>
  <c r="AC553" i="1"/>
  <c r="AB553" i="1"/>
  <c r="AC552" i="1"/>
  <c r="AB552" i="1"/>
  <c r="AC551" i="1"/>
  <c r="AB551" i="1"/>
  <c r="AC550" i="1"/>
  <c r="AB550" i="1"/>
  <c r="AC549" i="1"/>
  <c r="AB549" i="1"/>
  <c r="AC548" i="1"/>
  <c r="AB548" i="1"/>
  <c r="AC547" i="1"/>
  <c r="AB547" i="1"/>
  <c r="AC546" i="1"/>
  <c r="AB546" i="1"/>
  <c r="AC545" i="1"/>
  <c r="AB545" i="1"/>
  <c r="AC544" i="1"/>
  <c r="AB544" i="1"/>
  <c r="AC543" i="1"/>
  <c r="AB543" i="1"/>
  <c r="AC542" i="1"/>
  <c r="AB542" i="1"/>
  <c r="AC541" i="1"/>
  <c r="AB541" i="1"/>
  <c r="AC540" i="1"/>
  <c r="AB540" i="1"/>
  <c r="AC539" i="1"/>
  <c r="AB539" i="1"/>
  <c r="AC538" i="1"/>
  <c r="AB538" i="1"/>
  <c r="AC537" i="1"/>
  <c r="AB537" i="1"/>
  <c r="AC536" i="1"/>
  <c r="AB536" i="1"/>
  <c r="AC528" i="1"/>
  <c r="AB528" i="1"/>
  <c r="AC527" i="1"/>
  <c r="AB527" i="1"/>
  <c r="AC526" i="1"/>
  <c r="AC525" i="1"/>
  <c r="AB525" i="1"/>
  <c r="AC524" i="1"/>
  <c r="AB524" i="1"/>
  <c r="AC523" i="1"/>
  <c r="AB523" i="1"/>
  <c r="AC522" i="1"/>
  <c r="AB522" i="1"/>
  <c r="AC521" i="1"/>
  <c r="AB521" i="1"/>
  <c r="AC520" i="1"/>
  <c r="AB520" i="1"/>
  <c r="AC519" i="1"/>
  <c r="AB519" i="1"/>
  <c r="AC518" i="1"/>
  <c r="AB518" i="1"/>
  <c r="AC517" i="1"/>
  <c r="AB517" i="1"/>
  <c r="AC516" i="1"/>
  <c r="AB516" i="1"/>
  <c r="AC515" i="1"/>
  <c r="AB515" i="1"/>
  <c r="AC514" i="1"/>
  <c r="AB514" i="1"/>
  <c r="AC513" i="1"/>
  <c r="AB513" i="1"/>
  <c r="AC512" i="1"/>
  <c r="AB512" i="1"/>
  <c r="AC511" i="1"/>
  <c r="AB511" i="1"/>
  <c r="AC510" i="1"/>
  <c r="AB510" i="1"/>
  <c r="AC509" i="1"/>
  <c r="AB509" i="1"/>
  <c r="AC508" i="1"/>
  <c r="AB508" i="1"/>
  <c r="AC507" i="1"/>
  <c r="AB507" i="1"/>
  <c r="AC506" i="1"/>
  <c r="AB506" i="1"/>
  <c r="AC505" i="1"/>
  <c r="AB505" i="1"/>
  <c r="AC497" i="1"/>
  <c r="AB497" i="1"/>
  <c r="AC496" i="1"/>
  <c r="AB496" i="1"/>
  <c r="AC495" i="1"/>
  <c r="AB495" i="1"/>
  <c r="AC494" i="1"/>
  <c r="AB494" i="1"/>
  <c r="AC493" i="1"/>
  <c r="AB493" i="1"/>
  <c r="AC492" i="1"/>
  <c r="AB492" i="1"/>
  <c r="AC491" i="1"/>
  <c r="AB491" i="1"/>
  <c r="AC490" i="1"/>
  <c r="AB490" i="1"/>
  <c r="AC489" i="1"/>
  <c r="AB489" i="1"/>
  <c r="AC488" i="1"/>
  <c r="AB488" i="1"/>
  <c r="AC487" i="1"/>
  <c r="AB487" i="1"/>
  <c r="AC486" i="1"/>
  <c r="AB486" i="1"/>
  <c r="AC485" i="1"/>
  <c r="AB485" i="1"/>
  <c r="AC484" i="1"/>
  <c r="AB484" i="1"/>
  <c r="AC483" i="1"/>
  <c r="AB483" i="1"/>
  <c r="AC482" i="1"/>
  <c r="AB482" i="1"/>
  <c r="AC481" i="1"/>
  <c r="AB481" i="1"/>
  <c r="AC480" i="1"/>
  <c r="AB480" i="1"/>
  <c r="AC479" i="1"/>
  <c r="AB479" i="1"/>
  <c r="AC478" i="1"/>
  <c r="AB478" i="1"/>
  <c r="AC477" i="1"/>
  <c r="AB477" i="1"/>
  <c r="AC476" i="1"/>
  <c r="AB476" i="1"/>
  <c r="AC475" i="1"/>
  <c r="AB475" i="1"/>
  <c r="AC474" i="1"/>
  <c r="AB474" i="1"/>
  <c r="AC466" i="1"/>
  <c r="AB466" i="1"/>
  <c r="AC465" i="1"/>
  <c r="AB465" i="1"/>
  <c r="AC464" i="1"/>
  <c r="AB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35" i="1"/>
  <c r="AB435" i="1"/>
  <c r="AC434" i="1"/>
  <c r="AB434" i="1"/>
  <c r="AC433" i="1"/>
  <c r="AB433" i="1"/>
  <c r="AC432" i="1"/>
  <c r="AB432" i="1"/>
  <c r="AC431" i="1"/>
  <c r="AB431" i="1"/>
  <c r="AC430" i="1"/>
  <c r="AB430" i="1"/>
  <c r="AC429" i="1"/>
  <c r="AB429" i="1"/>
  <c r="AC428" i="1"/>
  <c r="AB428" i="1"/>
  <c r="AC427" i="1"/>
  <c r="AB427" i="1"/>
  <c r="AC426" i="1"/>
  <c r="AB426" i="1"/>
  <c r="AC425" i="1"/>
  <c r="AB425" i="1"/>
  <c r="AC424" i="1"/>
  <c r="AB424" i="1"/>
  <c r="AC423" i="1"/>
  <c r="AB423" i="1"/>
  <c r="AC422" i="1"/>
  <c r="AB422" i="1"/>
  <c r="AC421" i="1"/>
  <c r="AB421" i="1"/>
  <c r="AC420" i="1"/>
  <c r="AB420" i="1"/>
  <c r="AC419" i="1"/>
  <c r="AB419" i="1"/>
  <c r="AC418" i="1"/>
  <c r="AB418" i="1"/>
  <c r="AC417" i="1"/>
  <c r="AB417" i="1"/>
  <c r="AC416" i="1"/>
  <c r="AB416" i="1"/>
  <c r="AC415" i="1"/>
  <c r="AB415" i="1"/>
  <c r="AC414" i="1"/>
  <c r="AB414" i="1"/>
  <c r="AC413" i="1"/>
  <c r="AB413" i="1"/>
  <c r="AC412" i="1"/>
  <c r="AB412" i="1"/>
  <c r="AC404" i="1"/>
  <c r="AB404" i="1"/>
  <c r="AC403" i="1"/>
  <c r="AB403" i="1"/>
  <c r="AC402" i="1"/>
  <c r="AB402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C373" i="1"/>
  <c r="AB373" i="1"/>
  <c r="AC372" i="1"/>
  <c r="AB372" i="1"/>
  <c r="AC371" i="1"/>
  <c r="AB371" i="1"/>
  <c r="AC370" i="1"/>
  <c r="AB370" i="1"/>
  <c r="AC369" i="1"/>
  <c r="AB369" i="1"/>
  <c r="AC368" i="1"/>
  <c r="AB368" i="1"/>
  <c r="AC367" i="1"/>
  <c r="AB367" i="1"/>
  <c r="AC366" i="1"/>
  <c r="AB366" i="1"/>
  <c r="AC365" i="1"/>
  <c r="AB365" i="1"/>
  <c r="AC364" i="1"/>
  <c r="AB364" i="1"/>
  <c r="AC363" i="1"/>
  <c r="AB363" i="1"/>
  <c r="AC362" i="1"/>
  <c r="AB362" i="1"/>
  <c r="AC361" i="1"/>
  <c r="AB361" i="1"/>
  <c r="AC360" i="1"/>
  <c r="AB360" i="1"/>
  <c r="AC359" i="1"/>
  <c r="AB359" i="1"/>
  <c r="AC358" i="1"/>
  <c r="AB358" i="1"/>
  <c r="AC357" i="1"/>
  <c r="AB357" i="1"/>
  <c r="AC356" i="1"/>
  <c r="AB356" i="1"/>
  <c r="AC355" i="1"/>
  <c r="AB355" i="1"/>
  <c r="AC354" i="1"/>
  <c r="AB354" i="1"/>
  <c r="AC353" i="1"/>
  <c r="AB353" i="1"/>
  <c r="AC352" i="1"/>
  <c r="AB352" i="1"/>
  <c r="AC351" i="1"/>
  <c r="AB351" i="1"/>
  <c r="AC350" i="1"/>
  <c r="AB350" i="1"/>
  <c r="AC342" i="1"/>
  <c r="AB342" i="1"/>
  <c r="AC341" i="1"/>
  <c r="AB341" i="1"/>
  <c r="AC340" i="1"/>
  <c r="AB340" i="1"/>
  <c r="AC339" i="1"/>
  <c r="AB339" i="1"/>
  <c r="AC338" i="1"/>
  <c r="AB338" i="1"/>
  <c r="AC337" i="1"/>
  <c r="AB337" i="1"/>
  <c r="AC336" i="1"/>
  <c r="AB336" i="1"/>
  <c r="AC335" i="1"/>
  <c r="AB335" i="1"/>
  <c r="AC334" i="1"/>
  <c r="AB334" i="1"/>
  <c r="AC333" i="1"/>
  <c r="AB333" i="1"/>
  <c r="AC332" i="1"/>
  <c r="AB332" i="1"/>
  <c r="AC331" i="1"/>
  <c r="AB331" i="1"/>
  <c r="AC330" i="1"/>
  <c r="AB330" i="1"/>
  <c r="AC329" i="1"/>
  <c r="AB329" i="1"/>
  <c r="AC328" i="1"/>
  <c r="AB328" i="1"/>
  <c r="AC327" i="1"/>
  <c r="AB327" i="1"/>
  <c r="AC326" i="1"/>
  <c r="AB326" i="1"/>
  <c r="AC325" i="1"/>
  <c r="AB325" i="1"/>
  <c r="AC324" i="1"/>
  <c r="AB324" i="1"/>
  <c r="AC323" i="1"/>
  <c r="AB323" i="1"/>
  <c r="AC322" i="1"/>
  <c r="AB322" i="1"/>
  <c r="AC321" i="1"/>
  <c r="AB321" i="1"/>
  <c r="AC320" i="1"/>
  <c r="AB320" i="1"/>
  <c r="AC319" i="1"/>
  <c r="AB319" i="1"/>
  <c r="AC311" i="1"/>
  <c r="AB311" i="1"/>
  <c r="AC310" i="1"/>
  <c r="AB310" i="1"/>
  <c r="AC309" i="1"/>
  <c r="AB309" i="1"/>
  <c r="AC308" i="1"/>
  <c r="AB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B288" i="1"/>
  <c r="AC280" i="1"/>
  <c r="AB280" i="1"/>
  <c r="AC279" i="1"/>
  <c r="AB279" i="1"/>
  <c r="AC278" i="1"/>
  <c r="AB278" i="1"/>
  <c r="AC277" i="1"/>
  <c r="AB277" i="1"/>
  <c r="AC276" i="1"/>
  <c r="AB276" i="1"/>
  <c r="AC275" i="1"/>
  <c r="AB275" i="1"/>
  <c r="AC274" i="1"/>
  <c r="AB274" i="1"/>
  <c r="AC273" i="1"/>
  <c r="AB273" i="1"/>
  <c r="AC272" i="1"/>
  <c r="AB272" i="1"/>
  <c r="AC271" i="1"/>
  <c r="AB271" i="1"/>
  <c r="AC270" i="1"/>
  <c r="AB270" i="1"/>
  <c r="AC269" i="1"/>
  <c r="AB269" i="1"/>
  <c r="AC268" i="1"/>
  <c r="AB268" i="1"/>
  <c r="AC267" i="1"/>
  <c r="AB267" i="1"/>
  <c r="AC266" i="1"/>
  <c r="AB266" i="1"/>
  <c r="AC265" i="1"/>
  <c r="AB265" i="1"/>
  <c r="AC264" i="1"/>
  <c r="AB264" i="1"/>
  <c r="AC263" i="1"/>
  <c r="AB263" i="1"/>
  <c r="AC262" i="1"/>
  <c r="AB262" i="1"/>
  <c r="AC261" i="1"/>
  <c r="AB261" i="1"/>
  <c r="AC260" i="1"/>
  <c r="AB260" i="1"/>
  <c r="AC259" i="1"/>
  <c r="AB259" i="1"/>
  <c r="AC258" i="1"/>
  <c r="AB258" i="1"/>
  <c r="AC257" i="1"/>
  <c r="AB257" i="1"/>
  <c r="AC249" i="1"/>
  <c r="AB249" i="1"/>
  <c r="AC248" i="1"/>
  <c r="AB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B226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56" i="1"/>
  <c r="AB156" i="1"/>
  <c r="AC155" i="1"/>
  <c r="AB155" i="1"/>
  <c r="AC154" i="1"/>
  <c r="AB154" i="1"/>
  <c r="AC153" i="1"/>
  <c r="AB153" i="1"/>
  <c r="AC152" i="1"/>
  <c r="AB152" i="1"/>
  <c r="AC151" i="1"/>
  <c r="AB151" i="1"/>
  <c r="AC150" i="1"/>
  <c r="AB150" i="1"/>
  <c r="AC149" i="1"/>
  <c r="AB149" i="1"/>
  <c r="AC148" i="1"/>
  <c r="AB148" i="1"/>
  <c r="AC147" i="1"/>
  <c r="AB147" i="1"/>
  <c r="AC146" i="1"/>
  <c r="AB146" i="1"/>
  <c r="AC145" i="1"/>
  <c r="AB145" i="1"/>
  <c r="AC144" i="1"/>
  <c r="AB144" i="1"/>
  <c r="AC143" i="1"/>
  <c r="AB143" i="1"/>
  <c r="AC142" i="1"/>
  <c r="AB142" i="1"/>
  <c r="AC141" i="1"/>
  <c r="AB141" i="1"/>
  <c r="AC140" i="1"/>
  <c r="AB140" i="1"/>
  <c r="AC139" i="1"/>
  <c r="AB139" i="1"/>
  <c r="AC138" i="1"/>
  <c r="AB138" i="1"/>
  <c r="AC137" i="1"/>
  <c r="AB137" i="1"/>
  <c r="AC136" i="1"/>
  <c r="AB136" i="1"/>
  <c r="AC135" i="1"/>
  <c r="AB135" i="1"/>
  <c r="AC134" i="1"/>
  <c r="AB134" i="1"/>
  <c r="AC133" i="1"/>
  <c r="AB133" i="1"/>
  <c r="AC122" i="1"/>
  <c r="AB122" i="1"/>
  <c r="AC121" i="1"/>
  <c r="AB121" i="1"/>
  <c r="AC120" i="1"/>
  <c r="AB120" i="1"/>
  <c r="AC119" i="1"/>
  <c r="AB119" i="1"/>
  <c r="AC118" i="1"/>
  <c r="AB118" i="1"/>
  <c r="AC117" i="1"/>
  <c r="AB117" i="1"/>
  <c r="AC116" i="1"/>
  <c r="AB116" i="1"/>
  <c r="AC115" i="1"/>
  <c r="AB115" i="1"/>
  <c r="AC114" i="1"/>
  <c r="AB114" i="1"/>
  <c r="AC113" i="1"/>
  <c r="AB113" i="1"/>
  <c r="AC112" i="1"/>
  <c r="AB112" i="1"/>
  <c r="AC111" i="1"/>
  <c r="AB111" i="1"/>
  <c r="AC110" i="1"/>
  <c r="AB110" i="1"/>
  <c r="AC109" i="1"/>
  <c r="AB109" i="1"/>
  <c r="AC108" i="1"/>
  <c r="AB108" i="1"/>
  <c r="AC107" i="1"/>
  <c r="AB107" i="1"/>
  <c r="AC106" i="1"/>
  <c r="AB106" i="1"/>
  <c r="AC105" i="1"/>
  <c r="AB105" i="1"/>
  <c r="AC104" i="1"/>
  <c r="AB104" i="1"/>
  <c r="AC103" i="1"/>
  <c r="AB103" i="1"/>
  <c r="AB529" i="1" l="1"/>
  <c r="AB312" i="1"/>
  <c r="D16" i="11" s="1"/>
  <c r="AC312" i="1"/>
  <c r="E16" i="11" s="1"/>
  <c r="AC962" i="1" l="1"/>
  <c r="AB962" i="1"/>
  <c r="AC961" i="1"/>
  <c r="AB961" i="1"/>
  <c r="AC960" i="1"/>
  <c r="AB960" i="1"/>
  <c r="AC959" i="1"/>
  <c r="AB959" i="1"/>
  <c r="AC958" i="1"/>
  <c r="AB958" i="1"/>
  <c r="AC957" i="1"/>
  <c r="AB957" i="1"/>
  <c r="AC956" i="1"/>
  <c r="AB956" i="1"/>
  <c r="AC955" i="1"/>
  <c r="AB955" i="1"/>
  <c r="AC954" i="1"/>
  <c r="AB954" i="1"/>
  <c r="AC953" i="1"/>
  <c r="AB953" i="1"/>
  <c r="AC952" i="1"/>
  <c r="AB952" i="1"/>
  <c r="AC951" i="1"/>
  <c r="AB951" i="1"/>
  <c r="AC950" i="1"/>
  <c r="AB950" i="1"/>
  <c r="AC949" i="1"/>
  <c r="AB949" i="1"/>
  <c r="AC948" i="1"/>
  <c r="AB948" i="1"/>
  <c r="AC947" i="1"/>
  <c r="AB947" i="1"/>
  <c r="AC946" i="1"/>
  <c r="AB946" i="1"/>
  <c r="AC945" i="1"/>
  <c r="AB945" i="1"/>
  <c r="AC944" i="1"/>
  <c r="AB944" i="1"/>
  <c r="AC943" i="1"/>
  <c r="AB943" i="1"/>
  <c r="AC942" i="1"/>
  <c r="AB942" i="1"/>
  <c r="AC941" i="1"/>
  <c r="AB941" i="1"/>
  <c r="AC940" i="1"/>
  <c r="AB940" i="1"/>
  <c r="AC939" i="1"/>
  <c r="AB939" i="1"/>
  <c r="AC931" i="1"/>
  <c r="AB931" i="1"/>
  <c r="AC930" i="1"/>
  <c r="AB930" i="1"/>
  <c r="AC929" i="1"/>
  <c r="AB929" i="1"/>
  <c r="AC928" i="1"/>
  <c r="AB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AC912" i="1"/>
  <c r="AC911" i="1"/>
  <c r="AC910" i="1"/>
  <c r="AC909" i="1"/>
  <c r="AC908" i="1"/>
  <c r="AB908" i="1"/>
  <c r="AC900" i="1"/>
  <c r="AB900" i="1"/>
  <c r="AC899" i="1"/>
  <c r="AB899" i="1"/>
  <c r="AC898" i="1"/>
  <c r="AB898" i="1"/>
  <c r="AC897" i="1"/>
  <c r="AB897" i="1"/>
  <c r="AC896" i="1"/>
  <c r="AB896" i="1"/>
  <c r="AC895" i="1"/>
  <c r="AB895" i="1"/>
  <c r="AC894" i="1"/>
  <c r="AB894" i="1"/>
  <c r="AC893" i="1"/>
  <c r="AB893" i="1"/>
  <c r="AC892" i="1"/>
  <c r="AB892" i="1"/>
  <c r="AC891" i="1"/>
  <c r="AB891" i="1"/>
  <c r="AC890" i="1"/>
  <c r="AB890" i="1"/>
  <c r="AC889" i="1"/>
  <c r="AB889" i="1"/>
  <c r="AC888" i="1"/>
  <c r="AB888" i="1"/>
  <c r="AC887" i="1"/>
  <c r="AB887" i="1"/>
  <c r="AC886" i="1"/>
  <c r="AB886" i="1"/>
  <c r="AC885" i="1"/>
  <c r="AB885" i="1"/>
  <c r="AC884" i="1"/>
  <c r="AB884" i="1"/>
  <c r="AC883" i="1"/>
  <c r="AB883" i="1"/>
  <c r="AC882" i="1"/>
  <c r="AB882" i="1"/>
  <c r="AC881" i="1"/>
  <c r="AB881" i="1"/>
  <c r="AC880" i="1"/>
  <c r="AB880" i="1"/>
  <c r="AC879" i="1"/>
  <c r="AB879" i="1"/>
  <c r="AC878" i="1"/>
  <c r="AB878" i="1"/>
  <c r="AC877" i="1"/>
  <c r="AB877" i="1"/>
  <c r="AC125" i="1"/>
  <c r="AB125" i="1"/>
  <c r="AC124" i="1"/>
  <c r="AB124" i="1"/>
  <c r="AC123" i="1"/>
  <c r="AB123" i="1"/>
  <c r="AC102" i="1"/>
  <c r="AB102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63" i="1"/>
  <c r="AB63" i="1"/>
  <c r="AC62" i="1"/>
  <c r="AB62" i="1"/>
  <c r="AC61" i="1"/>
  <c r="AB61" i="1"/>
  <c r="AC60" i="1"/>
  <c r="AB60" i="1"/>
  <c r="AC59" i="1"/>
  <c r="AB59" i="1"/>
  <c r="AC58" i="1"/>
  <c r="AB58" i="1"/>
  <c r="AC57" i="1"/>
  <c r="AB57" i="1"/>
  <c r="AC56" i="1"/>
  <c r="AB56" i="1"/>
  <c r="AC55" i="1"/>
  <c r="AB55" i="1"/>
  <c r="AC54" i="1"/>
  <c r="AB54" i="1"/>
  <c r="AC53" i="1"/>
  <c r="AB53" i="1"/>
  <c r="AC52" i="1"/>
  <c r="AB52" i="1"/>
  <c r="AC51" i="1"/>
  <c r="AB51" i="1"/>
  <c r="AC50" i="1"/>
  <c r="AB50" i="1"/>
  <c r="AC49" i="1"/>
  <c r="AB49" i="1"/>
  <c r="AC48" i="1"/>
  <c r="AB48" i="1"/>
  <c r="AC47" i="1"/>
  <c r="AB47" i="1"/>
  <c r="AC46" i="1"/>
  <c r="AB46" i="1"/>
  <c r="AC45" i="1"/>
  <c r="AB45" i="1"/>
  <c r="AC44" i="1"/>
  <c r="AB44" i="1"/>
  <c r="AC43" i="1"/>
  <c r="AB43" i="1"/>
  <c r="AC42" i="1"/>
  <c r="AB42" i="1"/>
  <c r="AC41" i="1"/>
  <c r="AB41" i="1"/>
  <c r="AC40" i="1"/>
  <c r="AB40" i="1"/>
  <c r="AC30" i="1"/>
  <c r="AC31" i="1"/>
  <c r="AC32" i="1"/>
  <c r="B281" i="1" l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C281" i="1" l="1"/>
  <c r="AB281" i="1"/>
  <c r="D15" i="11" s="1"/>
  <c r="AE949" i="1" l="1"/>
  <c r="BC949" i="1" s="1"/>
  <c r="AE948" i="1"/>
  <c r="BD948" i="1" s="1"/>
  <c r="AE947" i="1"/>
  <c r="BC947" i="1" s="1"/>
  <c r="AE941" i="1"/>
  <c r="AP941" i="1" s="1"/>
  <c r="AE940" i="1"/>
  <c r="BD940" i="1" s="1"/>
  <c r="AE939" i="1"/>
  <c r="AE918" i="1"/>
  <c r="BC918" i="1" s="1"/>
  <c r="AE917" i="1"/>
  <c r="BE917" i="1" s="1"/>
  <c r="AE916" i="1"/>
  <c r="AY916" i="1" s="1"/>
  <c r="AE910" i="1"/>
  <c r="BE910" i="1" s="1"/>
  <c r="AE909" i="1"/>
  <c r="BC909" i="1" s="1"/>
  <c r="AE908" i="1"/>
  <c r="BA908" i="1" s="1"/>
  <c r="AE887" i="1"/>
  <c r="AS887" i="1" s="1"/>
  <c r="AE886" i="1"/>
  <c r="BC886" i="1" s="1"/>
  <c r="AE885" i="1"/>
  <c r="AY885" i="1" s="1"/>
  <c r="AE879" i="1"/>
  <c r="BC879" i="1" s="1"/>
  <c r="AE878" i="1"/>
  <c r="BE878" i="1" s="1"/>
  <c r="AE877" i="1"/>
  <c r="AI856" i="1"/>
  <c r="AE856" i="1"/>
  <c r="BC856" i="1" s="1"/>
  <c r="AE855" i="1"/>
  <c r="AJ855" i="1" s="1"/>
  <c r="AE854" i="1"/>
  <c r="AL854" i="1" s="1"/>
  <c r="AE848" i="1"/>
  <c r="AE847" i="1"/>
  <c r="AJ847" i="1" s="1"/>
  <c r="AE846" i="1"/>
  <c r="BC846" i="1" s="1"/>
  <c r="AE825" i="1"/>
  <c r="AW825" i="1" s="1"/>
  <c r="AE824" i="1"/>
  <c r="AE823" i="1"/>
  <c r="BC823" i="1" s="1"/>
  <c r="AE817" i="1"/>
  <c r="AS817" i="1" s="1"/>
  <c r="AE816" i="1"/>
  <c r="AE815" i="1"/>
  <c r="BC815" i="1" s="1"/>
  <c r="AE794" i="1"/>
  <c r="AY794" i="1" s="1"/>
  <c r="AE793" i="1"/>
  <c r="AW793" i="1" s="1"/>
  <c r="AE792" i="1"/>
  <c r="BE792" i="1" s="1"/>
  <c r="AE786" i="1"/>
  <c r="AU786" i="1" s="1"/>
  <c r="AE785" i="1"/>
  <c r="BA785" i="1" s="1"/>
  <c r="AE784" i="1"/>
  <c r="AK784" i="1" s="1"/>
  <c r="AE763" i="1"/>
  <c r="AE762" i="1"/>
  <c r="AR762" i="1" s="1"/>
  <c r="AE761" i="1"/>
  <c r="AY761" i="1" s="1"/>
  <c r="AE755" i="1"/>
  <c r="BC755" i="1" s="1"/>
  <c r="AE754" i="1"/>
  <c r="AQ754" i="1" s="1"/>
  <c r="AE753" i="1"/>
  <c r="AV753" i="1" s="1"/>
  <c r="AE732" i="1"/>
  <c r="AE731" i="1"/>
  <c r="BE731" i="1" s="1"/>
  <c r="AE730" i="1"/>
  <c r="AS730" i="1" s="1"/>
  <c r="AE724" i="1"/>
  <c r="BD724" i="1" s="1"/>
  <c r="AE723" i="1"/>
  <c r="AN723" i="1" s="1"/>
  <c r="AE722" i="1"/>
  <c r="BD722" i="1" s="1"/>
  <c r="AE701" i="1"/>
  <c r="AE700" i="1"/>
  <c r="AJ700" i="1" s="1"/>
  <c r="AE699" i="1"/>
  <c r="BE699" i="1" s="1"/>
  <c r="AE693" i="1"/>
  <c r="AP693" i="1" s="1"/>
  <c r="AE692" i="1"/>
  <c r="AK692" i="1" s="1"/>
  <c r="AE691" i="1"/>
  <c r="AE670" i="1"/>
  <c r="AV670" i="1" s="1"/>
  <c r="AE669" i="1"/>
  <c r="AE668" i="1"/>
  <c r="AW668" i="1" s="1"/>
  <c r="AE662" i="1"/>
  <c r="AR662" i="1" s="1"/>
  <c r="AE661" i="1"/>
  <c r="AI661" i="1" s="1"/>
  <c r="AE660" i="1"/>
  <c r="AE639" i="1"/>
  <c r="AL639" i="1" s="1"/>
  <c r="AE638" i="1"/>
  <c r="AY638" i="1" s="1"/>
  <c r="AE637" i="1"/>
  <c r="BA637" i="1" s="1"/>
  <c r="AE631" i="1"/>
  <c r="AE630" i="1"/>
  <c r="BC630" i="1" s="1"/>
  <c r="AE629" i="1"/>
  <c r="AE608" i="1"/>
  <c r="AS608" i="1" s="1"/>
  <c r="AE607" i="1"/>
  <c r="AE606" i="1"/>
  <c r="AQ606" i="1" s="1"/>
  <c r="AE600" i="1"/>
  <c r="BD600" i="1" s="1"/>
  <c r="AE599" i="1"/>
  <c r="AX599" i="1" s="1"/>
  <c r="AE598" i="1"/>
  <c r="AW598" i="1" s="1"/>
  <c r="AE577" i="1"/>
  <c r="AZ577" i="1" s="1"/>
  <c r="AE576" i="1"/>
  <c r="AV576" i="1" s="1"/>
  <c r="AE575" i="1"/>
  <c r="AP575" i="1" s="1"/>
  <c r="AE569" i="1"/>
  <c r="BE569" i="1" s="1"/>
  <c r="AE568" i="1"/>
  <c r="AE567" i="1"/>
  <c r="BD567" i="1" s="1"/>
  <c r="AE545" i="1"/>
  <c r="AQ545" i="1" s="1"/>
  <c r="AE544" i="1"/>
  <c r="BC544" i="1" s="1"/>
  <c r="AE537" i="1"/>
  <c r="AP537" i="1" s="1"/>
  <c r="AE536" i="1"/>
  <c r="AM536" i="1" s="1"/>
  <c r="AE514" i="1"/>
  <c r="AQ514" i="1" s="1"/>
  <c r="AE513" i="1"/>
  <c r="AO513" i="1" s="1"/>
  <c r="AE506" i="1"/>
  <c r="AU506" i="1" s="1"/>
  <c r="AE505" i="1"/>
  <c r="AG505" i="1" s="1"/>
  <c r="AE483" i="1"/>
  <c r="AS483" i="1" s="1"/>
  <c r="AE482" i="1"/>
  <c r="AU482" i="1" s="1"/>
  <c r="AE475" i="1"/>
  <c r="AV475" i="1" s="1"/>
  <c r="AE474" i="1"/>
  <c r="BE474" i="1" s="1"/>
  <c r="AE452" i="1"/>
  <c r="AU452" i="1" s="1"/>
  <c r="AE451" i="1"/>
  <c r="BA451" i="1" s="1"/>
  <c r="AE444" i="1"/>
  <c r="AH444" i="1" s="1"/>
  <c r="AE443" i="1"/>
  <c r="AE421" i="1"/>
  <c r="AH421" i="1" s="1"/>
  <c r="AE420" i="1"/>
  <c r="BB420" i="1" s="1"/>
  <c r="AE413" i="1"/>
  <c r="BB413" i="1" s="1"/>
  <c r="AE412" i="1"/>
  <c r="AK412" i="1" s="1"/>
  <c r="AE390" i="1"/>
  <c r="AQ390" i="1" s="1"/>
  <c r="AE389" i="1"/>
  <c r="AN389" i="1" s="1"/>
  <c r="AE382" i="1"/>
  <c r="AE381" i="1"/>
  <c r="AE359" i="1"/>
  <c r="AW359" i="1" s="1"/>
  <c r="AE358" i="1"/>
  <c r="AU358" i="1" s="1"/>
  <c r="AE351" i="1"/>
  <c r="AX351" i="1" s="1"/>
  <c r="AE350" i="1"/>
  <c r="AX350" i="1" s="1"/>
  <c r="AE328" i="1"/>
  <c r="BE328" i="1" s="1"/>
  <c r="AE327" i="1"/>
  <c r="BC327" i="1" s="1"/>
  <c r="AE320" i="1"/>
  <c r="AE319" i="1"/>
  <c r="BE319" i="1" s="1"/>
  <c r="AE297" i="1"/>
  <c r="AX297" i="1" s="1"/>
  <c r="AE296" i="1"/>
  <c r="AE289" i="1"/>
  <c r="BC289" i="1" s="1"/>
  <c r="AE288" i="1"/>
  <c r="AY288" i="1" s="1"/>
  <c r="AE266" i="1"/>
  <c r="AE265" i="1"/>
  <c r="BD265" i="1" s="1"/>
  <c r="AE258" i="1"/>
  <c r="BE258" i="1" s="1"/>
  <c r="AE257" i="1"/>
  <c r="BC257" i="1" s="1"/>
  <c r="AE235" i="1"/>
  <c r="AX235" i="1" s="1"/>
  <c r="AE234" i="1"/>
  <c r="AE227" i="1"/>
  <c r="BC227" i="1" s="1"/>
  <c r="AE226" i="1"/>
  <c r="BC226" i="1" s="1"/>
  <c r="AE204" i="1"/>
  <c r="BD204" i="1" s="1"/>
  <c r="AE203" i="1"/>
  <c r="BC203" i="1" s="1"/>
  <c r="AE196" i="1"/>
  <c r="BC196" i="1" s="1"/>
  <c r="AE195" i="1"/>
  <c r="BD195" i="1" s="1"/>
  <c r="AE173" i="1"/>
  <c r="AI173" i="1" s="1"/>
  <c r="AE172" i="1"/>
  <c r="BC172" i="1" s="1"/>
  <c r="AE165" i="1"/>
  <c r="AE164" i="1"/>
  <c r="AQ164" i="1" s="1"/>
  <c r="AE142" i="1"/>
  <c r="BE142" i="1" s="1"/>
  <c r="AE141" i="1"/>
  <c r="BC141" i="1" s="1"/>
  <c r="AE134" i="1"/>
  <c r="BC134" i="1" s="1"/>
  <c r="AE133" i="1"/>
  <c r="BD133" i="1" s="1"/>
  <c r="AE111" i="1"/>
  <c r="AY111" i="1" s="1"/>
  <c r="AE110" i="1"/>
  <c r="BC110" i="1" s="1"/>
  <c r="AE103" i="1"/>
  <c r="BC103" i="1" s="1"/>
  <c r="AE102" i="1"/>
  <c r="AY102" i="1" s="1"/>
  <c r="AE80" i="1"/>
  <c r="AE79" i="1"/>
  <c r="BC79" i="1" s="1"/>
  <c r="AE72" i="1"/>
  <c r="BC72" i="1" s="1"/>
  <c r="AE71" i="1"/>
  <c r="BA71" i="1" s="1"/>
  <c r="AE49" i="1"/>
  <c r="AY49" i="1" s="1"/>
  <c r="AE48" i="1"/>
  <c r="BC48" i="1" s="1"/>
  <c r="AE41" i="1"/>
  <c r="BC41" i="1" s="1"/>
  <c r="AE40" i="1"/>
  <c r="AY40" i="1" s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AX389" i="1" l="1"/>
  <c r="AK327" i="1"/>
  <c r="AR327" i="1"/>
  <c r="AS755" i="1"/>
  <c r="AH762" i="1"/>
  <c r="AQ49" i="1"/>
  <c r="AF327" i="1"/>
  <c r="AI420" i="1"/>
  <c r="BE855" i="1"/>
  <c r="AX48" i="1"/>
  <c r="BA327" i="1"/>
  <c r="AX359" i="1"/>
  <c r="AI482" i="1"/>
  <c r="AI514" i="1"/>
  <c r="AX762" i="1"/>
  <c r="AF823" i="1"/>
  <c r="AM856" i="1"/>
  <c r="AZ48" i="1"/>
  <c r="AK823" i="1"/>
  <c r="BA856" i="1"/>
  <c r="AR670" i="1"/>
  <c r="AT724" i="1"/>
  <c r="AH48" i="1"/>
  <c r="AJ389" i="1"/>
  <c r="AP48" i="1"/>
  <c r="BA203" i="1"/>
  <c r="AM359" i="1"/>
  <c r="AW389" i="1"/>
  <c r="BC444" i="1"/>
  <c r="AP608" i="1"/>
  <c r="AQ638" i="1"/>
  <c r="AS823" i="1"/>
  <c r="AF856" i="1"/>
  <c r="AY854" i="1"/>
  <c r="BE297" i="1"/>
  <c r="AP327" i="1"/>
  <c r="AG351" i="1"/>
  <c r="BA390" i="1"/>
  <c r="AQ421" i="1"/>
  <c r="AV452" i="1"/>
  <c r="BB762" i="1"/>
  <c r="AQ792" i="1"/>
  <c r="AL825" i="1"/>
  <c r="AW856" i="1"/>
  <c r="AI916" i="1"/>
  <c r="AG297" i="1"/>
  <c r="AW699" i="1"/>
  <c r="AV731" i="1"/>
  <c r="BE452" i="1"/>
  <c r="AV110" i="1"/>
  <c r="AK142" i="1"/>
  <c r="AY173" i="1"/>
  <c r="AP203" i="1"/>
  <c r="AV327" i="1"/>
  <c r="AF351" i="1"/>
  <c r="AI359" i="1"/>
  <c r="AI390" i="1"/>
  <c r="AF420" i="1"/>
  <c r="AM421" i="1"/>
  <c r="AN452" i="1"/>
  <c r="BA537" i="1"/>
  <c r="AV544" i="1"/>
  <c r="AG638" i="1"/>
  <c r="AM699" i="1"/>
  <c r="AO731" i="1"/>
  <c r="AH753" i="1"/>
  <c r="AN755" i="1"/>
  <c r="AF762" i="1"/>
  <c r="AG792" i="1"/>
  <c r="BA823" i="1"/>
  <c r="AO847" i="1"/>
  <c r="AT855" i="1"/>
  <c r="AG885" i="1"/>
  <c r="AH40" i="1"/>
  <c r="AJ48" i="1"/>
  <c r="BA49" i="1"/>
  <c r="AF289" i="1"/>
  <c r="AQ297" i="1"/>
  <c r="AG327" i="1"/>
  <c r="BB327" i="1"/>
  <c r="AT420" i="1"/>
  <c r="AW421" i="1"/>
  <c r="BA452" i="1"/>
  <c r="BA454" i="1" s="1"/>
  <c r="BA514" i="1"/>
  <c r="AF544" i="1"/>
  <c r="AJ576" i="1"/>
  <c r="AF637" i="1"/>
  <c r="AF693" i="1"/>
  <c r="AW731" i="1"/>
  <c r="AU754" i="1"/>
  <c r="AW755" i="1"/>
  <c r="AM762" i="1"/>
  <c r="BB792" i="1"/>
  <c r="AK947" i="1"/>
  <c r="AX421" i="1"/>
  <c r="AI544" i="1"/>
  <c r="AK576" i="1"/>
  <c r="AN637" i="1"/>
  <c r="AS693" i="1"/>
  <c r="BB731" i="1"/>
  <c r="BB755" i="1"/>
  <c r="AP947" i="1"/>
  <c r="AK289" i="1"/>
  <c r="AF41" i="1"/>
  <c r="AF110" i="1"/>
  <c r="AF203" i="1"/>
  <c r="AR265" i="1"/>
  <c r="BA289" i="1"/>
  <c r="AG413" i="1"/>
  <c r="AG421" i="1"/>
  <c r="BE421" i="1"/>
  <c r="AI452" i="1"/>
  <c r="AL544" i="1"/>
  <c r="AS576" i="1"/>
  <c r="AH630" i="1"/>
  <c r="AT637" i="1"/>
  <c r="AG731" i="1"/>
  <c r="AF755" i="1"/>
  <c r="AJ786" i="1"/>
  <c r="BB544" i="1"/>
  <c r="AV41" i="1"/>
  <c r="AN110" i="1"/>
  <c r="AK203" i="1"/>
  <c r="AJ452" i="1"/>
  <c r="AF537" i="1"/>
  <c r="AT544" i="1"/>
  <c r="BD576" i="1"/>
  <c r="AQ630" i="1"/>
  <c r="AG699" i="1"/>
  <c r="AJ731" i="1"/>
  <c r="AH755" i="1"/>
  <c r="BA80" i="1"/>
  <c r="AW80" i="1"/>
  <c r="BE80" i="1"/>
  <c r="AM40" i="1"/>
  <c r="AG41" i="1"/>
  <c r="BA41" i="1"/>
  <c r="AO142" i="1"/>
  <c r="AF235" i="1"/>
  <c r="AP235" i="1"/>
  <c r="AH297" i="1"/>
  <c r="AW297" i="1"/>
  <c r="AY359" i="1"/>
  <c r="BB359" i="1"/>
  <c r="AQ359" i="1"/>
  <c r="AH359" i="1"/>
  <c r="AO359" i="1"/>
  <c r="BC359" i="1"/>
  <c r="BB389" i="1"/>
  <c r="AR389" i="1"/>
  <c r="AH389" i="1"/>
  <c r="AO389" i="1"/>
  <c r="BD389" i="1"/>
  <c r="AK390" i="1"/>
  <c r="BD390" i="1"/>
  <c r="AN413" i="1"/>
  <c r="AH451" i="1"/>
  <c r="AT451" i="1"/>
  <c r="BE451" i="1"/>
  <c r="AN482" i="1"/>
  <c r="AH483" i="1"/>
  <c r="BC483" i="1"/>
  <c r="AF513" i="1"/>
  <c r="BB513" i="1"/>
  <c r="AK514" i="1"/>
  <c r="BD514" i="1"/>
  <c r="AG537" i="1"/>
  <c r="AH545" i="1"/>
  <c r="AR568" i="1"/>
  <c r="AH568" i="1"/>
  <c r="AJ575" i="1"/>
  <c r="BB575" i="1"/>
  <c r="AN606" i="1"/>
  <c r="AF668" i="1"/>
  <c r="AS668" i="1"/>
  <c r="BD668" i="1"/>
  <c r="AT763" i="1"/>
  <c r="AO763" i="1"/>
  <c r="BE763" i="1"/>
  <c r="AI763" i="1"/>
  <c r="BC165" i="1"/>
  <c r="AP165" i="1"/>
  <c r="BC235" i="1"/>
  <c r="BB235" i="1"/>
  <c r="AV235" i="1"/>
  <c r="AN235" i="1"/>
  <c r="AG235" i="1"/>
  <c r="AL235" i="1"/>
  <c r="AW235" i="1"/>
  <c r="AI80" i="1"/>
  <c r="AW40" i="1"/>
  <c r="AK41" i="1"/>
  <c r="AR48" i="1"/>
  <c r="AG49" i="1"/>
  <c r="AK80" i="1"/>
  <c r="AQ173" i="1"/>
  <c r="AM173" i="1"/>
  <c r="AH235" i="1"/>
  <c r="AR235" i="1"/>
  <c r="BA235" i="1"/>
  <c r="AM297" i="1"/>
  <c r="BE351" i="1"/>
  <c r="AN351" i="1"/>
  <c r="BD351" i="1"/>
  <c r="AG359" i="1"/>
  <c r="AT359" i="1"/>
  <c r="BE359" i="1"/>
  <c r="AG389" i="1"/>
  <c r="AT389" i="1"/>
  <c r="BE389" i="1"/>
  <c r="AY421" i="1"/>
  <c r="BC421" i="1"/>
  <c r="AT421" i="1"/>
  <c r="AI421" i="1"/>
  <c r="AO421" i="1"/>
  <c r="BB421" i="1"/>
  <c r="BB423" i="1" s="1"/>
  <c r="AM444" i="1"/>
  <c r="AJ451" i="1"/>
  <c r="AV451" i="1"/>
  <c r="AI483" i="1"/>
  <c r="AL513" i="1"/>
  <c r="BD513" i="1"/>
  <c r="AO545" i="1"/>
  <c r="AM568" i="1"/>
  <c r="AO575" i="1"/>
  <c r="BE575" i="1"/>
  <c r="AV639" i="1"/>
  <c r="AG662" i="1"/>
  <c r="AI668" i="1"/>
  <c r="AV668" i="1"/>
  <c r="AF691" i="1"/>
  <c r="AY691" i="1"/>
  <c r="AX730" i="1"/>
  <c r="AK763" i="1"/>
  <c r="AR41" i="1"/>
  <c r="AS80" i="1"/>
  <c r="BD142" i="1"/>
  <c r="BA142" i="1"/>
  <c r="AK235" i="1"/>
  <c r="AS235" i="1"/>
  <c r="BD235" i="1"/>
  <c r="AY297" i="1"/>
  <c r="BC297" i="1"/>
  <c r="AT297" i="1"/>
  <c r="AI297" i="1"/>
  <c r="AO297" i="1"/>
  <c r="BB297" i="1"/>
  <c r="BB358" i="1"/>
  <c r="AN358" i="1"/>
  <c r="AW381" i="1"/>
  <c r="AR381" i="1"/>
  <c r="AY390" i="1"/>
  <c r="AS390" i="1"/>
  <c r="AF390" i="1"/>
  <c r="AV390" i="1"/>
  <c r="AN451" i="1"/>
  <c r="BB482" i="1"/>
  <c r="AJ482" i="1"/>
  <c r="AV482" i="1"/>
  <c r="BC514" i="1"/>
  <c r="AS514" i="1"/>
  <c r="AF514" i="1"/>
  <c r="AV514" i="1"/>
  <c r="BC537" i="1"/>
  <c r="AN537" i="1"/>
  <c r="AW537" i="1"/>
  <c r="AY545" i="1"/>
  <c r="AQ660" i="1"/>
  <c r="AU660" i="1"/>
  <c r="AW662" i="1"/>
  <c r="AM668" i="1"/>
  <c r="AY763" i="1"/>
  <c r="AN824" i="1"/>
  <c r="BC824" i="1"/>
  <c r="AL824" i="1"/>
  <c r="AY824" i="1"/>
  <c r="AH824" i="1"/>
  <c r="AX451" i="1"/>
  <c r="AO451" i="1"/>
  <c r="AF451" i="1"/>
  <c r="AP451" i="1"/>
  <c r="BD451" i="1"/>
  <c r="BE483" i="1"/>
  <c r="AQ483" i="1"/>
  <c r="AY483" i="1"/>
  <c r="AW513" i="1"/>
  <c r="AV513" i="1"/>
  <c r="AV516" i="1" s="1"/>
  <c r="AG513" i="1"/>
  <c r="AT513" i="1"/>
  <c r="AV575" i="1"/>
  <c r="AG575" i="1"/>
  <c r="AW575" i="1"/>
  <c r="AY668" i="1"/>
  <c r="BA668" i="1"/>
  <c r="AQ668" i="1"/>
  <c r="AG668" i="1"/>
  <c r="AN668" i="1"/>
  <c r="BC668" i="1"/>
  <c r="AV824" i="1"/>
  <c r="BD110" i="1"/>
  <c r="AV203" i="1"/>
  <c r="AL327" i="1"/>
  <c r="AW327" i="1"/>
  <c r="AY420" i="1"/>
  <c r="AQ544" i="1"/>
  <c r="AQ547" i="1" s="1"/>
  <c r="BD544" i="1"/>
  <c r="AJ699" i="1"/>
  <c r="BC699" i="1"/>
  <c r="AP731" i="1"/>
  <c r="AG755" i="1"/>
  <c r="AP755" i="1"/>
  <c r="BA755" i="1"/>
  <c r="AL792" i="1"/>
  <c r="AI823" i="1"/>
  <c r="AV823" i="1"/>
  <c r="AS856" i="1"/>
  <c r="AO885" i="1"/>
  <c r="AF886" i="1"/>
  <c r="AV886" i="1"/>
  <c r="AG887" i="1"/>
  <c r="AN916" i="1"/>
  <c r="AG917" i="1"/>
  <c r="AL918" i="1"/>
  <c r="AV947" i="1"/>
  <c r="AW885" i="1"/>
  <c r="AJ886" i="1"/>
  <c r="AZ886" i="1"/>
  <c r="AL887" i="1"/>
  <c r="AT916" i="1"/>
  <c r="AL917" i="1"/>
  <c r="AF947" i="1"/>
  <c r="BA947" i="1"/>
  <c r="AU699" i="1"/>
  <c r="AL755" i="1"/>
  <c r="AV755" i="1"/>
  <c r="BD755" i="1"/>
  <c r="AW792" i="1"/>
  <c r="AQ794" i="1"/>
  <c r="AQ823" i="1"/>
  <c r="BD823" i="1"/>
  <c r="BE885" i="1"/>
  <c r="AN886" i="1"/>
  <c r="BD886" i="1"/>
  <c r="BA887" i="1"/>
  <c r="BD916" i="1"/>
  <c r="AW917" i="1"/>
  <c r="AR886" i="1"/>
  <c r="BB12" i="1"/>
  <c r="AM20" i="1"/>
  <c r="AQ20" i="1"/>
  <c r="AU20" i="1"/>
  <c r="AY20" i="1"/>
  <c r="BC20" i="1"/>
  <c r="AH20" i="1"/>
  <c r="AL20" i="1"/>
  <c r="AP20" i="1"/>
  <c r="AT20" i="1"/>
  <c r="AX20" i="1"/>
  <c r="BB20" i="1"/>
  <c r="AS103" i="1"/>
  <c r="AR134" i="1"/>
  <c r="AK165" i="1"/>
  <c r="AV196" i="1"/>
  <c r="AJ381" i="1"/>
  <c r="AK475" i="1"/>
  <c r="AX475" i="1"/>
  <c r="AL537" i="1"/>
  <c r="AV537" i="1"/>
  <c r="BD537" i="1"/>
  <c r="AL599" i="1"/>
  <c r="BD599" i="1"/>
  <c r="AO661" i="1"/>
  <c r="AT691" i="1"/>
  <c r="AW723" i="1"/>
  <c r="AY753" i="1"/>
  <c r="AX784" i="1"/>
  <c r="AH878" i="1"/>
  <c r="BA103" i="1"/>
  <c r="AV134" i="1"/>
  <c r="AP475" i="1"/>
  <c r="BB475" i="1"/>
  <c r="AN599" i="1"/>
  <c r="BE661" i="1"/>
  <c r="AF103" i="1"/>
  <c r="AH134" i="1"/>
  <c r="BD134" i="1"/>
  <c r="BD136" i="1" s="1"/>
  <c r="BA165" i="1"/>
  <c r="AF196" i="1"/>
  <c r="AQ227" i="1"/>
  <c r="AF319" i="1"/>
  <c r="AK350" i="1"/>
  <c r="AM412" i="1"/>
  <c r="AG475" i="1"/>
  <c r="AR475" i="1"/>
  <c r="BD475" i="1"/>
  <c r="AM505" i="1"/>
  <c r="AW599" i="1"/>
  <c r="AP41" i="1"/>
  <c r="BB41" i="1"/>
  <c r="AL103" i="1"/>
  <c r="AJ134" i="1"/>
  <c r="AF165" i="1"/>
  <c r="AN196" i="1"/>
  <c r="BA227" i="1"/>
  <c r="AM319" i="1"/>
  <c r="AP351" i="1"/>
  <c r="AG381" i="1"/>
  <c r="AS412" i="1"/>
  <c r="AT413" i="1"/>
  <c r="AH475" i="1"/>
  <c r="AW505" i="1"/>
  <c r="AH537" i="1"/>
  <c r="AS537" i="1"/>
  <c r="BB537" i="1"/>
  <c r="AX568" i="1"/>
  <c r="AH599" i="1"/>
  <c r="AI753" i="1"/>
  <c r="AN784" i="1"/>
  <c r="AG133" i="1"/>
  <c r="BE133" i="1"/>
  <c r="AY474" i="1"/>
  <c r="AF815" i="1"/>
  <c r="BB40" i="1"/>
  <c r="BB43" i="1" s="1"/>
  <c r="AK133" i="1"/>
  <c r="AG195" i="1"/>
  <c r="AU319" i="1"/>
  <c r="AY350" i="1"/>
  <c r="BE381" i="1"/>
  <c r="AH474" i="1"/>
  <c r="BC474" i="1"/>
  <c r="AS722" i="1"/>
  <c r="AM753" i="1"/>
  <c r="BB784" i="1"/>
  <c r="AN815" i="1"/>
  <c r="AO133" i="1"/>
  <c r="AK474" i="1"/>
  <c r="AV815" i="1"/>
  <c r="BA133" i="1"/>
  <c r="AO474" i="1"/>
  <c r="AJ79" i="1"/>
  <c r="AO79" i="1"/>
  <c r="AT79" i="1"/>
  <c r="AZ79" i="1"/>
  <c r="BE79" i="1"/>
  <c r="AS102" i="1"/>
  <c r="AO141" i="1"/>
  <c r="AZ141" i="1"/>
  <c r="AL172" i="1"/>
  <c r="AT172" i="1"/>
  <c r="BB172" i="1"/>
  <c r="AS204" i="1"/>
  <c r="AJ20" i="1"/>
  <c r="AR20" i="1"/>
  <c r="AZ20" i="1"/>
  <c r="AO40" i="1"/>
  <c r="BC40" i="1"/>
  <c r="BC43" i="1" s="1"/>
  <c r="AL48" i="1"/>
  <c r="AI49" i="1"/>
  <c r="BE49" i="1"/>
  <c r="AP79" i="1"/>
  <c r="BA79" i="1"/>
  <c r="AY80" i="1"/>
  <c r="AG102" i="1"/>
  <c r="BA102" i="1"/>
  <c r="AG103" i="1"/>
  <c r="AN103" i="1"/>
  <c r="AV103" i="1"/>
  <c r="BB103" i="1"/>
  <c r="AH110" i="1"/>
  <c r="AP110" i="1"/>
  <c r="AX110" i="1"/>
  <c r="AN134" i="1"/>
  <c r="AF141" i="1"/>
  <c r="AK141" i="1"/>
  <c r="AP141" i="1"/>
  <c r="AV141" i="1"/>
  <c r="BA141" i="1"/>
  <c r="AW195" i="1"/>
  <c r="AW265" i="1"/>
  <c r="AI288" i="1"/>
  <c r="AP350" i="1"/>
  <c r="BC350" i="1"/>
  <c r="BE607" i="1"/>
  <c r="BB607" i="1"/>
  <c r="AG607" i="1"/>
  <c r="AW607" i="1"/>
  <c r="AQ607" i="1"/>
  <c r="AP631" i="1"/>
  <c r="AU631" i="1"/>
  <c r="AK631" i="1"/>
  <c r="AJ141" i="1"/>
  <c r="AT141" i="1"/>
  <c r="BE141" i="1"/>
  <c r="BB258" i="1"/>
  <c r="BA328" i="1"/>
  <c r="AF20" i="1"/>
  <c r="AN20" i="1"/>
  <c r="AV20" i="1"/>
  <c r="BD20" i="1"/>
  <c r="AT48" i="1"/>
  <c r="BB48" i="1"/>
  <c r="AS49" i="1"/>
  <c r="AF79" i="1"/>
  <c r="AK79" i="1"/>
  <c r="AV79" i="1"/>
  <c r="AO80" i="1"/>
  <c r="AX134" i="1"/>
  <c r="AS142" i="1"/>
  <c r="AF172" i="1"/>
  <c r="AN172" i="1"/>
  <c r="AV172" i="1"/>
  <c r="BD172" i="1"/>
  <c r="AG203" i="1"/>
  <c r="AL203" i="1"/>
  <c r="AR203" i="1"/>
  <c r="AW203" i="1"/>
  <c r="BB203" i="1"/>
  <c r="AG204" i="1"/>
  <c r="AW204" i="1"/>
  <c r="AG258" i="1"/>
  <c r="AF328" i="1"/>
  <c r="AG12" i="1"/>
  <c r="AK12" i="1"/>
  <c r="AO12" i="1"/>
  <c r="AS12" i="1"/>
  <c r="AW12" i="1"/>
  <c r="BA12" i="1"/>
  <c r="BE12" i="1"/>
  <c r="AG40" i="1"/>
  <c r="AT40" i="1"/>
  <c r="AL41" i="1"/>
  <c r="AW41" i="1"/>
  <c r="AF48" i="1"/>
  <c r="AN48" i="1"/>
  <c r="AV48" i="1"/>
  <c r="BD48" i="1"/>
  <c r="AK49" i="1"/>
  <c r="AW49" i="1"/>
  <c r="AG79" i="1"/>
  <c r="AL79" i="1"/>
  <c r="AR79" i="1"/>
  <c r="AW79" i="1"/>
  <c r="BB79" i="1"/>
  <c r="AG80" i="1"/>
  <c r="AQ80" i="1"/>
  <c r="AI102" i="1"/>
  <c r="BE102" i="1"/>
  <c r="AH103" i="1"/>
  <c r="AP103" i="1"/>
  <c r="AW103" i="1"/>
  <c r="BD103" i="1"/>
  <c r="AJ110" i="1"/>
  <c r="AR110" i="1"/>
  <c r="AZ110" i="1"/>
  <c r="AW133" i="1"/>
  <c r="AF134" i="1"/>
  <c r="AP134" i="1"/>
  <c r="AZ134" i="1"/>
  <c r="AG141" i="1"/>
  <c r="AL141" i="1"/>
  <c r="AR141" i="1"/>
  <c r="AW141" i="1"/>
  <c r="BB141" i="1"/>
  <c r="AG142" i="1"/>
  <c r="AW142" i="1"/>
  <c r="AV165" i="1"/>
  <c r="AH172" i="1"/>
  <c r="AP172" i="1"/>
  <c r="AX172" i="1"/>
  <c r="BC173" i="1"/>
  <c r="BC175" i="1" s="1"/>
  <c r="BD196" i="1"/>
  <c r="BD198" i="1" s="1"/>
  <c r="AH203" i="1"/>
  <c r="AN203" i="1"/>
  <c r="AS203" i="1"/>
  <c r="AX203" i="1"/>
  <c r="BD203" i="1"/>
  <c r="BD206" i="1" s="1"/>
  <c r="AK204" i="1"/>
  <c r="BA204" i="1"/>
  <c r="AF227" i="1"/>
  <c r="AJ235" i="1"/>
  <c r="AO235" i="1"/>
  <c r="AT235" i="1"/>
  <c r="AZ235" i="1"/>
  <c r="BE235" i="1"/>
  <c r="AM258" i="1"/>
  <c r="AG265" i="1"/>
  <c r="BC265" i="1"/>
  <c r="AP288" i="1"/>
  <c r="AP289" i="1"/>
  <c r="AL297" i="1"/>
  <c r="AS297" i="1"/>
  <c r="AH327" i="1"/>
  <c r="AN327" i="1"/>
  <c r="AS327" i="1"/>
  <c r="AX327" i="1"/>
  <c r="BD327" i="1"/>
  <c r="AN328" i="1"/>
  <c r="AH350" i="1"/>
  <c r="AS350" i="1"/>
  <c r="BE350" i="1"/>
  <c r="AH351" i="1"/>
  <c r="AS351" i="1"/>
  <c r="BC389" i="1"/>
  <c r="BA389" i="1"/>
  <c r="AV389" i="1"/>
  <c r="AP389" i="1"/>
  <c r="AK389" i="1"/>
  <c r="AF389" i="1"/>
  <c r="AF392" i="1" s="1"/>
  <c r="AL389" i="1"/>
  <c r="AS389" i="1"/>
  <c r="AZ389" i="1"/>
  <c r="BC412" i="1"/>
  <c r="AN420" i="1"/>
  <c r="BD444" i="1"/>
  <c r="AR444" i="1"/>
  <c r="BC451" i="1"/>
  <c r="BB451" i="1"/>
  <c r="AW451" i="1"/>
  <c r="AR451" i="1"/>
  <c r="AL451" i="1"/>
  <c r="AG451" i="1"/>
  <c r="AK451" i="1"/>
  <c r="AS451" i="1"/>
  <c r="AZ451" i="1"/>
  <c r="AY452" i="1"/>
  <c r="AO452" i="1"/>
  <c r="AF452" i="1"/>
  <c r="AQ452" i="1"/>
  <c r="BD452" i="1"/>
  <c r="BC475" i="1"/>
  <c r="BA475" i="1"/>
  <c r="AS475" i="1"/>
  <c r="AL475" i="1"/>
  <c r="AF475" i="1"/>
  <c r="AN475" i="1"/>
  <c r="AW475" i="1"/>
  <c r="AY482" i="1"/>
  <c r="AP482" i="1"/>
  <c r="AF482" i="1"/>
  <c r="AQ482" i="1"/>
  <c r="BD482" i="1"/>
  <c r="AL483" i="1"/>
  <c r="AW483" i="1"/>
  <c r="AJ513" i="1"/>
  <c r="AP513" i="1"/>
  <c r="BB545" i="1"/>
  <c r="AT545" i="1"/>
  <c r="AM545" i="1"/>
  <c r="AG545" i="1"/>
  <c r="BE545" i="1"/>
  <c r="AW545" i="1"/>
  <c r="AL545" i="1"/>
  <c r="BC545" i="1"/>
  <c r="BC547" i="1" s="1"/>
  <c r="AS545" i="1"/>
  <c r="AI545" i="1"/>
  <c r="AX545" i="1"/>
  <c r="AL607" i="1"/>
  <c r="BC637" i="1"/>
  <c r="BB637" i="1"/>
  <c r="AW637" i="1"/>
  <c r="AR637" i="1"/>
  <c r="AL637" i="1"/>
  <c r="AG637" i="1"/>
  <c r="BE637" i="1"/>
  <c r="AX637" i="1"/>
  <c r="AP637" i="1"/>
  <c r="AJ637" i="1"/>
  <c r="BD637" i="1"/>
  <c r="AV637" i="1"/>
  <c r="AO637" i="1"/>
  <c r="AH637" i="1"/>
  <c r="AS637" i="1"/>
  <c r="BA638" i="1"/>
  <c r="AS638" i="1"/>
  <c r="AM638" i="1"/>
  <c r="AF638" i="1"/>
  <c r="BD638" i="1"/>
  <c r="AV638" i="1"/>
  <c r="AK638" i="1"/>
  <c r="BC638" i="1"/>
  <c r="AR638" i="1"/>
  <c r="AI638" i="1"/>
  <c r="AW638" i="1"/>
  <c r="AO49" i="1"/>
  <c r="AH79" i="1"/>
  <c r="AN79" i="1"/>
  <c r="AS79" i="1"/>
  <c r="AX79" i="1"/>
  <c r="BD79" i="1"/>
  <c r="AQ102" i="1"/>
  <c r="AK103" i="1"/>
  <c r="AR103" i="1"/>
  <c r="AX103" i="1"/>
  <c r="AL110" i="1"/>
  <c r="AT110" i="1"/>
  <c r="BB110" i="1"/>
  <c r="AH141" i="1"/>
  <c r="AN141" i="1"/>
  <c r="AS141" i="1"/>
  <c r="AX141" i="1"/>
  <c r="BD141" i="1"/>
  <c r="AJ172" i="1"/>
  <c r="AR172" i="1"/>
  <c r="AZ172" i="1"/>
  <c r="AJ203" i="1"/>
  <c r="AO203" i="1"/>
  <c r="AT203" i="1"/>
  <c r="AZ203" i="1"/>
  <c r="BE203" i="1"/>
  <c r="AO204" i="1"/>
  <c r="BE204" i="1"/>
  <c r="AT258" i="1"/>
  <c r="AM265" i="1"/>
  <c r="AV289" i="1"/>
  <c r="AJ327" i="1"/>
  <c r="AO327" i="1"/>
  <c r="AT327" i="1"/>
  <c r="AZ327" i="1"/>
  <c r="BE327" i="1"/>
  <c r="BE330" i="1" s="1"/>
  <c r="AU328" i="1"/>
  <c r="AI350" i="1"/>
  <c r="AU350" i="1"/>
  <c r="AZ351" i="1"/>
  <c r="AR351" i="1"/>
  <c r="AK351" i="1"/>
  <c r="AL351" i="1"/>
  <c r="AW351" i="1"/>
  <c r="AY358" i="1"/>
  <c r="AF358" i="1"/>
  <c r="AV420" i="1"/>
  <c r="AL420" i="1"/>
  <c r="AQ420" i="1"/>
  <c r="BD420" i="1"/>
  <c r="BB483" i="1"/>
  <c r="AT483" i="1"/>
  <c r="AM483" i="1"/>
  <c r="AG483" i="1"/>
  <c r="AO483" i="1"/>
  <c r="AX483" i="1"/>
  <c r="BC513" i="1"/>
  <c r="BC516" i="1" s="1"/>
  <c r="BA513" i="1"/>
  <c r="BE513" i="1"/>
  <c r="AX513" i="1"/>
  <c r="AS513" i="1"/>
  <c r="AN513" i="1"/>
  <c r="AH513" i="1"/>
  <c r="AK513" i="1"/>
  <c r="AK516" i="1" s="1"/>
  <c r="AR513" i="1"/>
  <c r="AZ513" i="1"/>
  <c r="BB606" i="1"/>
  <c r="AT606" i="1"/>
  <c r="AM606" i="1"/>
  <c r="AF606" i="1"/>
  <c r="BD606" i="1"/>
  <c r="AV606" i="1"/>
  <c r="AL606" i="1"/>
  <c r="BC606" i="1"/>
  <c r="AR606" i="1"/>
  <c r="AI606" i="1"/>
  <c r="AX606" i="1"/>
  <c r="BC608" i="1"/>
  <c r="AV608" i="1"/>
  <c r="AK608" i="1"/>
  <c r="BA608" i="1"/>
  <c r="AN608" i="1"/>
  <c r="AX608" i="1"/>
  <c r="AH608" i="1"/>
  <c r="BD608" i="1"/>
  <c r="AH606" i="1"/>
  <c r="AY606" i="1"/>
  <c r="AF608" i="1"/>
  <c r="AK637" i="1"/>
  <c r="AZ637" i="1"/>
  <c r="AN638" i="1"/>
  <c r="BC575" i="1"/>
  <c r="BD575" i="1"/>
  <c r="AX575" i="1"/>
  <c r="AS575" i="1"/>
  <c r="AN575" i="1"/>
  <c r="AH575" i="1"/>
  <c r="AK575" i="1"/>
  <c r="AR575" i="1"/>
  <c r="AZ575" i="1"/>
  <c r="BC576" i="1"/>
  <c r="BE576" i="1"/>
  <c r="AW576" i="1"/>
  <c r="AO576" i="1"/>
  <c r="AG576" i="1"/>
  <c r="AN576" i="1"/>
  <c r="AZ576" i="1"/>
  <c r="BD630" i="1"/>
  <c r="BB630" i="1"/>
  <c r="AL630" i="1"/>
  <c r="AR630" i="1"/>
  <c r="AX660" i="1"/>
  <c r="BC660" i="1"/>
  <c r="AJ660" i="1"/>
  <c r="BB660" i="1"/>
  <c r="AZ670" i="1"/>
  <c r="AM670" i="1"/>
  <c r="BA670" i="1"/>
  <c r="AI670" i="1"/>
  <c r="BC722" i="1"/>
  <c r="BB722" i="1"/>
  <c r="AR722" i="1"/>
  <c r="AG722" i="1"/>
  <c r="AX722" i="1"/>
  <c r="AL722" i="1"/>
  <c r="AW722" i="1"/>
  <c r="AH722" i="1"/>
  <c r="AY723" i="1"/>
  <c r="BA723" i="1"/>
  <c r="AQ723" i="1"/>
  <c r="AG723" i="1"/>
  <c r="AV723" i="1"/>
  <c r="AI723" i="1"/>
  <c r="BD723" i="1"/>
  <c r="AS723" i="1"/>
  <c r="AF723" i="1"/>
  <c r="BC723" i="1"/>
  <c r="AL359" i="1"/>
  <c r="AS359" i="1"/>
  <c r="AN390" i="1"/>
  <c r="AN392" i="1" s="1"/>
  <c r="AL421" i="1"/>
  <c r="AS421" i="1"/>
  <c r="AU474" i="1"/>
  <c r="AF575" i="1"/>
  <c r="AL575" i="1"/>
  <c r="AT575" i="1"/>
  <c r="BA575" i="1"/>
  <c r="AF576" i="1"/>
  <c r="AR576" i="1"/>
  <c r="BA576" i="1"/>
  <c r="BC599" i="1"/>
  <c r="BB599" i="1"/>
  <c r="AR599" i="1"/>
  <c r="AG599" i="1"/>
  <c r="AS599" i="1"/>
  <c r="AF630" i="1"/>
  <c r="AV630" i="1"/>
  <c r="AH660" i="1"/>
  <c r="AY661" i="1"/>
  <c r="AX661" i="1"/>
  <c r="BC662" i="1"/>
  <c r="AL662" i="1"/>
  <c r="BB662" i="1"/>
  <c r="AG670" i="1"/>
  <c r="BC693" i="1"/>
  <c r="AV693" i="1"/>
  <c r="AK693" i="1"/>
  <c r="BA693" i="1"/>
  <c r="AN693" i="1"/>
  <c r="AX693" i="1"/>
  <c r="AH693" i="1"/>
  <c r="BD693" i="1"/>
  <c r="AU700" i="1"/>
  <c r="AX700" i="1"/>
  <c r="AM700" i="1"/>
  <c r="AN722" i="1"/>
  <c r="AM723" i="1"/>
  <c r="BC730" i="1"/>
  <c r="AH730" i="1"/>
  <c r="BC731" i="1"/>
  <c r="BD731" i="1"/>
  <c r="AX731" i="1"/>
  <c r="AS731" i="1"/>
  <c r="AN731" i="1"/>
  <c r="AH731" i="1"/>
  <c r="AK731" i="1"/>
  <c r="AR731" i="1"/>
  <c r="AZ731" i="1"/>
  <c r="BC784" i="1"/>
  <c r="BD784" i="1"/>
  <c r="AW784" i="1"/>
  <c r="AP784" i="1"/>
  <c r="AH784" i="1"/>
  <c r="BA784" i="1"/>
  <c r="AS784" i="1"/>
  <c r="AL784" i="1"/>
  <c r="AF784" i="1"/>
  <c r="AR784" i="1"/>
  <c r="AY785" i="1"/>
  <c r="AS785" i="1"/>
  <c r="AF785" i="1"/>
  <c r="AG793" i="1"/>
  <c r="AR793" i="1"/>
  <c r="BB793" i="1"/>
  <c r="AU816" i="1"/>
  <c r="AI816" i="1"/>
  <c r="BC816" i="1"/>
  <c r="AN817" i="1"/>
  <c r="BE854" i="1"/>
  <c r="AX854" i="1"/>
  <c r="AQ854" i="1"/>
  <c r="AI854" i="1"/>
  <c r="BB854" i="1"/>
  <c r="AT854" i="1"/>
  <c r="AM854" i="1"/>
  <c r="AG854" i="1"/>
  <c r="AS854" i="1"/>
  <c r="BC855" i="1"/>
  <c r="BD855" i="1"/>
  <c r="AX855" i="1"/>
  <c r="AS855" i="1"/>
  <c r="AN855" i="1"/>
  <c r="AH855" i="1"/>
  <c r="BA855" i="1"/>
  <c r="AV855" i="1"/>
  <c r="AP855" i="1"/>
  <c r="AK855" i="1"/>
  <c r="AF855" i="1"/>
  <c r="AO855" i="1"/>
  <c r="AZ855" i="1"/>
  <c r="AN514" i="1"/>
  <c r="AY514" i="1"/>
  <c r="AK537" i="1"/>
  <c r="AR537" i="1"/>
  <c r="AX537" i="1"/>
  <c r="AN544" i="1"/>
  <c r="AY544" i="1"/>
  <c r="AK668" i="1"/>
  <c r="AR668" i="1"/>
  <c r="BB691" i="1"/>
  <c r="AL691" i="1"/>
  <c r="AN724" i="1"/>
  <c r="AI724" i="1"/>
  <c r="AM730" i="1"/>
  <c r="AF731" i="1"/>
  <c r="AL731" i="1"/>
  <c r="AT731" i="1"/>
  <c r="BA731" i="1"/>
  <c r="BC753" i="1"/>
  <c r="BB753" i="1"/>
  <c r="AN753" i="1"/>
  <c r="AF753" i="1"/>
  <c r="AR753" i="1"/>
  <c r="AG754" i="1"/>
  <c r="BD762" i="1"/>
  <c r="AV762" i="1"/>
  <c r="AL762" i="1"/>
  <c r="AQ762" i="1"/>
  <c r="BC762" i="1"/>
  <c r="AG784" i="1"/>
  <c r="AV784" i="1"/>
  <c r="AM785" i="1"/>
  <c r="AJ793" i="1"/>
  <c r="AT793" i="1"/>
  <c r="BE793" i="1"/>
  <c r="AP816" i="1"/>
  <c r="BD824" i="1"/>
  <c r="AX824" i="1"/>
  <c r="AQ824" i="1"/>
  <c r="AI824" i="1"/>
  <c r="BB824" i="1"/>
  <c r="AT824" i="1"/>
  <c r="AM824" i="1"/>
  <c r="AF824" i="1"/>
  <c r="AR824" i="1"/>
  <c r="BC825" i="1"/>
  <c r="AQ825" i="1"/>
  <c r="BB825" i="1"/>
  <c r="AG825" i="1"/>
  <c r="AH854" i="1"/>
  <c r="AW854" i="1"/>
  <c r="AG855" i="1"/>
  <c r="AR855" i="1"/>
  <c r="BB855" i="1"/>
  <c r="AL793" i="1"/>
  <c r="BC817" i="1"/>
  <c r="BA817" i="1"/>
  <c r="AP817" i="1"/>
  <c r="AF817" i="1"/>
  <c r="AV817" i="1"/>
  <c r="AK817" i="1"/>
  <c r="AX817" i="1"/>
  <c r="BC793" i="1"/>
  <c r="BA793" i="1"/>
  <c r="AV793" i="1"/>
  <c r="AP793" i="1"/>
  <c r="AK793" i="1"/>
  <c r="AF793" i="1"/>
  <c r="BD793" i="1"/>
  <c r="AX793" i="1"/>
  <c r="AS793" i="1"/>
  <c r="AN793" i="1"/>
  <c r="AH793" i="1"/>
  <c r="AO793" i="1"/>
  <c r="AZ793" i="1"/>
  <c r="AH817" i="1"/>
  <c r="BD817" i="1"/>
  <c r="BD848" i="1"/>
  <c r="AM848" i="1"/>
  <c r="AO854" i="1"/>
  <c r="BC854" i="1"/>
  <c r="AL855" i="1"/>
  <c r="AW855" i="1"/>
  <c r="AR699" i="1"/>
  <c r="AK755" i="1"/>
  <c r="AR755" i="1"/>
  <c r="AX755" i="1"/>
  <c r="AU763" i="1"/>
  <c r="AH792" i="1"/>
  <c r="AS792" i="1"/>
  <c r="BC792" i="1"/>
  <c r="BD815" i="1"/>
  <c r="AN823" i="1"/>
  <c r="AY823" i="1"/>
  <c r="AU847" i="1"/>
  <c r="AQ856" i="1"/>
  <c r="BD856" i="1"/>
  <c r="BC878" i="1"/>
  <c r="AK885" i="1"/>
  <c r="BA885" i="1"/>
  <c r="AH886" i="1"/>
  <c r="AP886" i="1"/>
  <c r="AX886" i="1"/>
  <c r="AH917" i="1"/>
  <c r="BB917" i="1"/>
  <c r="AR918" i="1"/>
  <c r="AG947" i="1"/>
  <c r="AL947" i="1"/>
  <c r="AR947" i="1"/>
  <c r="AW947" i="1"/>
  <c r="BB947" i="1"/>
  <c r="AG948" i="1"/>
  <c r="AW948" i="1"/>
  <c r="AW918" i="1"/>
  <c r="AH947" i="1"/>
  <c r="AN947" i="1"/>
  <c r="AS947" i="1"/>
  <c r="AX947" i="1"/>
  <c r="BD947" i="1"/>
  <c r="AK948" i="1"/>
  <c r="BA948" i="1"/>
  <c r="AM792" i="1"/>
  <c r="AX792" i="1"/>
  <c r="AS885" i="1"/>
  <c r="AL886" i="1"/>
  <c r="AT886" i="1"/>
  <c r="BB886" i="1"/>
  <c r="AI909" i="1"/>
  <c r="AQ917" i="1"/>
  <c r="AG918" i="1"/>
  <c r="BB918" i="1"/>
  <c r="AJ947" i="1"/>
  <c r="AO947" i="1"/>
  <c r="AT947" i="1"/>
  <c r="AZ947" i="1"/>
  <c r="BE947" i="1"/>
  <c r="AO948" i="1"/>
  <c r="BE948" i="1"/>
  <c r="AS948" i="1"/>
  <c r="AY71" i="1"/>
  <c r="AJ72" i="1"/>
  <c r="AR72" i="1"/>
  <c r="AZ72" i="1"/>
  <c r="AJ165" i="1"/>
  <c r="AO165" i="1"/>
  <c r="AT165" i="1"/>
  <c r="AZ165" i="1"/>
  <c r="BE165" i="1"/>
  <c r="AS195" i="1"/>
  <c r="AL196" i="1"/>
  <c r="AT196" i="1"/>
  <c r="BB196" i="1"/>
  <c r="AN227" i="1"/>
  <c r="AY227" i="1"/>
  <c r="AL257" i="1"/>
  <c r="AV257" i="1"/>
  <c r="AL258" i="1"/>
  <c r="AS258" i="1"/>
  <c r="AY258" i="1"/>
  <c r="AJ289" i="1"/>
  <c r="AO289" i="1"/>
  <c r="AT289" i="1"/>
  <c r="AZ289" i="1"/>
  <c r="BE289" i="1"/>
  <c r="BC413" i="1"/>
  <c r="BA413" i="1"/>
  <c r="AV413" i="1"/>
  <c r="AP413" i="1"/>
  <c r="AK413" i="1"/>
  <c r="AK415" i="1" s="1"/>
  <c r="AF413" i="1"/>
  <c r="AL413" i="1"/>
  <c r="AS413" i="1"/>
  <c r="AZ413" i="1"/>
  <c r="AX536" i="1"/>
  <c r="AN257" i="1"/>
  <c r="AY257" i="1"/>
  <c r="BC536" i="1"/>
  <c r="BC598" i="1"/>
  <c r="AQ598" i="1"/>
  <c r="BB598" i="1"/>
  <c r="AL72" i="1"/>
  <c r="AT72" i="1"/>
  <c r="BB72" i="1"/>
  <c r="AI12" i="1"/>
  <c r="AM12" i="1"/>
  <c r="AQ12" i="1"/>
  <c r="AU12" i="1"/>
  <c r="AY12" i="1"/>
  <c r="BC12" i="1"/>
  <c r="AI40" i="1"/>
  <c r="AQ40" i="1"/>
  <c r="AX40" i="1"/>
  <c r="BE40" i="1"/>
  <c r="AH41" i="1"/>
  <c r="AN41" i="1"/>
  <c r="AS41" i="1"/>
  <c r="AX41" i="1"/>
  <c r="BD41" i="1"/>
  <c r="AI71" i="1"/>
  <c r="AF72" i="1"/>
  <c r="AN72" i="1"/>
  <c r="AV72" i="1"/>
  <c r="BD72" i="1"/>
  <c r="AK102" i="1"/>
  <c r="AW102" i="1"/>
  <c r="AJ103" i="1"/>
  <c r="AO103" i="1"/>
  <c r="AT103" i="1"/>
  <c r="AZ103" i="1"/>
  <c r="BE103" i="1"/>
  <c r="BE105" i="1" s="1"/>
  <c r="AS133" i="1"/>
  <c r="AL134" i="1"/>
  <c r="AT134" i="1"/>
  <c r="BB134" i="1"/>
  <c r="AI164" i="1"/>
  <c r="AG165" i="1"/>
  <c r="AL165" i="1"/>
  <c r="AR165" i="1"/>
  <c r="AW165" i="1"/>
  <c r="BB165" i="1"/>
  <c r="AK195" i="1"/>
  <c r="BA195" i="1"/>
  <c r="AH196" i="1"/>
  <c r="AP196" i="1"/>
  <c r="AX196" i="1"/>
  <c r="AI227" i="1"/>
  <c r="AS227" i="1"/>
  <c r="BD227" i="1"/>
  <c r="AF257" i="1"/>
  <c r="AQ257" i="1"/>
  <c r="BB257" i="1"/>
  <c r="AH258" i="1"/>
  <c r="AO258" i="1"/>
  <c r="AW258" i="1"/>
  <c r="BC258" i="1"/>
  <c r="BC260" i="1" s="1"/>
  <c r="AX288" i="1"/>
  <c r="AG289" i="1"/>
  <c r="AL289" i="1"/>
  <c r="AR289" i="1"/>
  <c r="AW289" i="1"/>
  <c r="BB289" i="1"/>
  <c r="BA319" i="1"/>
  <c r="AO350" i="1"/>
  <c r="BC351" i="1"/>
  <c r="BA351" i="1"/>
  <c r="AV351" i="1"/>
  <c r="AJ351" i="1"/>
  <c r="AO351" i="1"/>
  <c r="AT351" i="1"/>
  <c r="BB351" i="1"/>
  <c r="BC381" i="1"/>
  <c r="AM381" i="1"/>
  <c r="AU381" i="1"/>
  <c r="AU412" i="1"/>
  <c r="AH412" i="1"/>
  <c r="AX412" i="1"/>
  <c r="AH413" i="1"/>
  <c r="AO413" i="1"/>
  <c r="AW413" i="1"/>
  <c r="BD413" i="1"/>
  <c r="BE505" i="1"/>
  <c r="AR505" i="1"/>
  <c r="BC505" i="1"/>
  <c r="AH536" i="1"/>
  <c r="BC568" i="1"/>
  <c r="AH598" i="1"/>
  <c r="AM691" i="1"/>
  <c r="BF9" i="1"/>
  <c r="AJ12" i="1"/>
  <c r="AN12" i="1"/>
  <c r="AR12" i="1"/>
  <c r="AV12" i="1"/>
  <c r="AZ12" i="1"/>
  <c r="BD12" i="1"/>
  <c r="AL40" i="1"/>
  <c r="AS40" i="1"/>
  <c r="AJ41" i="1"/>
  <c r="AO41" i="1"/>
  <c r="AT41" i="1"/>
  <c r="AZ41" i="1"/>
  <c r="BE41" i="1"/>
  <c r="AQ71" i="1"/>
  <c r="AH72" i="1"/>
  <c r="AP72" i="1"/>
  <c r="AX72" i="1"/>
  <c r="AO102" i="1"/>
  <c r="AY164" i="1"/>
  <c r="AH165" i="1"/>
  <c r="AN165" i="1"/>
  <c r="AS165" i="1"/>
  <c r="AX165" i="1"/>
  <c r="BD165" i="1"/>
  <c r="AO195" i="1"/>
  <c r="BE195" i="1"/>
  <c r="AJ196" i="1"/>
  <c r="AR196" i="1"/>
  <c r="AZ196" i="1"/>
  <c r="AK227" i="1"/>
  <c r="AV227" i="1"/>
  <c r="AI257" i="1"/>
  <c r="AT257" i="1"/>
  <c r="BD257" i="1"/>
  <c r="AI258" i="1"/>
  <c r="AQ258" i="1"/>
  <c r="AX258" i="1"/>
  <c r="BE288" i="1"/>
  <c r="AH289" i="1"/>
  <c r="AN289" i="1"/>
  <c r="AS289" i="1"/>
  <c r="AX289" i="1"/>
  <c r="BD289" i="1"/>
  <c r="AJ413" i="1"/>
  <c r="AR413" i="1"/>
  <c r="AX413" i="1"/>
  <c r="BE413" i="1"/>
  <c r="AX506" i="1"/>
  <c r="AJ506" i="1"/>
  <c r="AS536" i="1"/>
  <c r="AL598" i="1"/>
  <c r="AU629" i="1"/>
  <c r="AO629" i="1"/>
  <c r="BD691" i="1"/>
  <c r="AX691" i="1"/>
  <c r="AQ691" i="1"/>
  <c r="AI691" i="1"/>
  <c r="BC691" i="1"/>
  <c r="AV691" i="1"/>
  <c r="AN691" i="1"/>
  <c r="AH691" i="1"/>
  <c r="AR691" i="1"/>
  <c r="AY692" i="1"/>
  <c r="AQ692" i="1"/>
  <c r="AJ599" i="1"/>
  <c r="AO599" i="1"/>
  <c r="AT599" i="1"/>
  <c r="AZ599" i="1"/>
  <c r="BE599" i="1"/>
  <c r="AM660" i="1"/>
  <c r="AV660" i="1"/>
  <c r="AP661" i="1"/>
  <c r="AJ722" i="1"/>
  <c r="AO722" i="1"/>
  <c r="AT722" i="1"/>
  <c r="AZ722" i="1"/>
  <c r="BE722" i="1"/>
  <c r="AK754" i="1"/>
  <c r="AY754" i="1"/>
  <c r="AG785" i="1"/>
  <c r="AN785" i="1"/>
  <c r="AV785" i="1"/>
  <c r="BC785" i="1"/>
  <c r="AH815" i="1"/>
  <c r="AP815" i="1"/>
  <c r="AX815" i="1"/>
  <c r="AS816" i="1"/>
  <c r="AF846" i="1"/>
  <c r="AK846" i="1"/>
  <c r="AP846" i="1"/>
  <c r="AV846" i="1"/>
  <c r="BA846" i="1"/>
  <c r="BE847" i="1"/>
  <c r="AM878" i="1"/>
  <c r="AF908" i="1"/>
  <c r="AN908" i="1"/>
  <c r="AV908" i="1"/>
  <c r="BD908" i="1"/>
  <c r="AQ909" i="1"/>
  <c r="AH940" i="1"/>
  <c r="BC940" i="1"/>
  <c r="AX444" i="1"/>
  <c r="AS474" i="1"/>
  <c r="AJ475" i="1"/>
  <c r="AO475" i="1"/>
  <c r="AT475" i="1"/>
  <c r="AZ475" i="1"/>
  <c r="BE475" i="1"/>
  <c r="BE477" i="1" s="1"/>
  <c r="AJ537" i="1"/>
  <c r="AO537" i="1"/>
  <c r="AT537" i="1"/>
  <c r="AZ537" i="1"/>
  <c r="BE537" i="1"/>
  <c r="AF599" i="1"/>
  <c r="AK599" i="1"/>
  <c r="AP599" i="1"/>
  <c r="AV599" i="1"/>
  <c r="BA599" i="1"/>
  <c r="AM630" i="1"/>
  <c r="AX630" i="1"/>
  <c r="AF660" i="1"/>
  <c r="AP660" i="1"/>
  <c r="AH661" i="1"/>
  <c r="AU661" i="1"/>
  <c r="AF722" i="1"/>
  <c r="AK722" i="1"/>
  <c r="AP722" i="1"/>
  <c r="AV722" i="1"/>
  <c r="BA722" i="1"/>
  <c r="AK723" i="1"/>
  <c r="AR723" i="1"/>
  <c r="AL753" i="1"/>
  <c r="AT753" i="1"/>
  <c r="AO754" i="1"/>
  <c r="BB754" i="1"/>
  <c r="AJ784" i="1"/>
  <c r="AO784" i="1"/>
  <c r="AT784" i="1"/>
  <c r="AZ784" i="1"/>
  <c r="BE784" i="1"/>
  <c r="AI785" i="1"/>
  <c r="AQ785" i="1"/>
  <c r="AW785" i="1"/>
  <c r="BD785" i="1"/>
  <c r="AJ815" i="1"/>
  <c r="AR815" i="1"/>
  <c r="AZ815" i="1"/>
  <c r="AG816" i="1"/>
  <c r="BA816" i="1"/>
  <c r="AG846" i="1"/>
  <c r="AL846" i="1"/>
  <c r="AR846" i="1"/>
  <c r="AW846" i="1"/>
  <c r="BB846" i="1"/>
  <c r="AS878" i="1"/>
  <c r="AG908" i="1"/>
  <c r="AO908" i="1"/>
  <c r="AW908" i="1"/>
  <c r="BE908" i="1"/>
  <c r="AY909" i="1"/>
  <c r="AM940" i="1"/>
  <c r="AK785" i="1"/>
  <c r="AR785" i="1"/>
  <c r="AL815" i="1"/>
  <c r="AT815" i="1"/>
  <c r="BB815" i="1"/>
  <c r="AH846" i="1"/>
  <c r="AN846" i="1"/>
  <c r="AS846" i="1"/>
  <c r="AX846" i="1"/>
  <c r="BD846" i="1"/>
  <c r="AX878" i="1"/>
  <c r="AJ908" i="1"/>
  <c r="AR908" i="1"/>
  <c r="AZ908" i="1"/>
  <c r="AR940" i="1"/>
  <c r="AJ846" i="1"/>
  <c r="AO846" i="1"/>
  <c r="AT846" i="1"/>
  <c r="AZ846" i="1"/>
  <c r="BE846" i="1"/>
  <c r="AK908" i="1"/>
  <c r="AS908" i="1"/>
  <c r="AX940" i="1"/>
  <c r="AL12" i="1"/>
  <c r="AR732" i="1"/>
  <c r="BC732" i="1"/>
  <c r="AG732" i="1"/>
  <c r="BD639" i="1"/>
  <c r="AQ639" i="1"/>
  <c r="BB639" i="1"/>
  <c r="AF639" i="1"/>
  <c r="AM732" i="1"/>
  <c r="AW732" i="1"/>
  <c r="BA794" i="1"/>
  <c r="AW794" i="1"/>
  <c r="AG794" i="1"/>
  <c r="BE794" i="1"/>
  <c r="AO794" i="1"/>
  <c r="AI794" i="1"/>
  <c r="AR949" i="1"/>
  <c r="AJ608" i="1"/>
  <c r="AO608" i="1"/>
  <c r="AT608" i="1"/>
  <c r="AZ608" i="1"/>
  <c r="BE608" i="1"/>
  <c r="AL670" i="1"/>
  <c r="AU670" i="1"/>
  <c r="BC670" i="1"/>
  <c r="AO825" i="1"/>
  <c r="AY825" i="1"/>
  <c r="AK856" i="1"/>
  <c r="AR856" i="1"/>
  <c r="AY856" i="1"/>
  <c r="AI887" i="1"/>
  <c r="AH918" i="1"/>
  <c r="AN918" i="1"/>
  <c r="AS918" i="1"/>
  <c r="AX918" i="1"/>
  <c r="BD918" i="1"/>
  <c r="AF949" i="1"/>
  <c r="AV949" i="1"/>
  <c r="AJ918" i="1"/>
  <c r="AO918" i="1"/>
  <c r="AT918" i="1"/>
  <c r="AZ918" i="1"/>
  <c r="BE918" i="1"/>
  <c r="AJ949" i="1"/>
  <c r="AZ949" i="1"/>
  <c r="AG608" i="1"/>
  <c r="AL608" i="1"/>
  <c r="AR608" i="1"/>
  <c r="AW608" i="1"/>
  <c r="BB608" i="1"/>
  <c r="AH670" i="1"/>
  <c r="AO670" i="1"/>
  <c r="AI825" i="1"/>
  <c r="AT825" i="1"/>
  <c r="BE825" i="1"/>
  <c r="AG856" i="1"/>
  <c r="AN856" i="1"/>
  <c r="AV856" i="1"/>
  <c r="AF918" i="1"/>
  <c r="AK918" i="1"/>
  <c r="AP918" i="1"/>
  <c r="AV918" i="1"/>
  <c r="BA918" i="1"/>
  <c r="AN949" i="1"/>
  <c r="BD949" i="1"/>
  <c r="AM600" i="1"/>
  <c r="AG600" i="1"/>
  <c r="AR600" i="1"/>
  <c r="BC600" i="1"/>
  <c r="AJ662" i="1"/>
  <c r="AO662" i="1"/>
  <c r="AT662" i="1"/>
  <c r="AZ662" i="1"/>
  <c r="BE662" i="1"/>
  <c r="AY724" i="1"/>
  <c r="AK600" i="1"/>
  <c r="AV600" i="1"/>
  <c r="AF662" i="1"/>
  <c r="AK662" i="1"/>
  <c r="AP662" i="1"/>
  <c r="AV662" i="1"/>
  <c r="BA662" i="1"/>
  <c r="AG693" i="1"/>
  <c r="AL693" i="1"/>
  <c r="AR693" i="1"/>
  <c r="AW693" i="1"/>
  <c r="BB693" i="1"/>
  <c r="AF724" i="1"/>
  <c r="AQ724" i="1"/>
  <c r="BB724" i="1"/>
  <c r="AJ755" i="1"/>
  <c r="AO755" i="1"/>
  <c r="AT755" i="1"/>
  <c r="AZ755" i="1"/>
  <c r="BE755" i="1"/>
  <c r="AG817" i="1"/>
  <c r="AL817" i="1"/>
  <c r="AR817" i="1"/>
  <c r="AW817" i="1"/>
  <c r="BB817" i="1"/>
  <c r="AH848" i="1"/>
  <c r="BC848" i="1"/>
  <c r="AH879" i="1"/>
  <c r="AN879" i="1"/>
  <c r="AS879" i="1"/>
  <c r="AX879" i="1"/>
  <c r="BD879" i="1"/>
  <c r="AP910" i="1"/>
  <c r="AJ879" i="1"/>
  <c r="AO879" i="1"/>
  <c r="AT879" i="1"/>
  <c r="AZ879" i="1"/>
  <c r="BE879" i="1"/>
  <c r="AT910" i="1"/>
  <c r="AF600" i="1"/>
  <c r="AQ600" i="1"/>
  <c r="BA600" i="1"/>
  <c r="AH662" i="1"/>
  <c r="AN662" i="1"/>
  <c r="AS662" i="1"/>
  <c r="AX662" i="1"/>
  <c r="BD662" i="1"/>
  <c r="AJ693" i="1"/>
  <c r="AO693" i="1"/>
  <c r="AT693" i="1"/>
  <c r="AZ693" i="1"/>
  <c r="BE693" i="1"/>
  <c r="AL724" i="1"/>
  <c r="AV724" i="1"/>
  <c r="AJ817" i="1"/>
  <c r="AO817" i="1"/>
  <c r="AT817" i="1"/>
  <c r="AZ817" i="1"/>
  <c r="BE817" i="1"/>
  <c r="AR848" i="1"/>
  <c r="AF879" i="1"/>
  <c r="AK879" i="1"/>
  <c r="AP879" i="1"/>
  <c r="AV879" i="1"/>
  <c r="BA879" i="1"/>
  <c r="AH910" i="1"/>
  <c r="AX910" i="1"/>
  <c r="AW600" i="1"/>
  <c r="AX848" i="1"/>
  <c r="AG879" i="1"/>
  <c r="AL879" i="1"/>
  <c r="AR879" i="1"/>
  <c r="AW879" i="1"/>
  <c r="BB879" i="1"/>
  <c r="AL910" i="1"/>
  <c r="BB910" i="1"/>
  <c r="BG17" i="1"/>
  <c r="AI20" i="1"/>
  <c r="AH12" i="1"/>
  <c r="AP12" i="1"/>
  <c r="AX12" i="1"/>
  <c r="BG10" i="1"/>
  <c r="BF18" i="1"/>
  <c r="AT12" i="1"/>
  <c r="BF10" i="1"/>
  <c r="AG20" i="1"/>
  <c r="AK20" i="1"/>
  <c r="AO20" i="1"/>
  <c r="AS20" i="1"/>
  <c r="AW20" i="1"/>
  <c r="BA20" i="1"/>
  <c r="BE20" i="1"/>
  <c r="BG18" i="1"/>
  <c r="BG9" i="1"/>
  <c r="BF17" i="1"/>
  <c r="AF12" i="1"/>
  <c r="AK71" i="1"/>
  <c r="AS71" i="1"/>
  <c r="AG111" i="1"/>
  <c r="AO111" i="1"/>
  <c r="AW111" i="1"/>
  <c r="BE111" i="1"/>
  <c r="AM164" i="1"/>
  <c r="BC164" i="1"/>
  <c r="BC229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111" i="1"/>
  <c r="AQ111" i="1"/>
  <c r="BB173" i="1"/>
  <c r="AX173" i="1"/>
  <c r="AT173" i="1"/>
  <c r="AP173" i="1"/>
  <c r="AL173" i="1"/>
  <c r="AH173" i="1"/>
  <c r="BE173" i="1"/>
  <c r="BA173" i="1"/>
  <c r="AW173" i="1"/>
  <c r="AS173" i="1"/>
  <c r="AO173" i="1"/>
  <c r="AK173" i="1"/>
  <c r="AG173" i="1"/>
  <c r="BD173" i="1"/>
  <c r="AZ173" i="1"/>
  <c r="AV173" i="1"/>
  <c r="AR173" i="1"/>
  <c r="AN173" i="1"/>
  <c r="AJ173" i="1"/>
  <c r="AF173" i="1"/>
  <c r="AU173" i="1"/>
  <c r="BB111" i="1"/>
  <c r="AX111" i="1"/>
  <c r="AT111" i="1"/>
  <c r="AP111" i="1"/>
  <c r="AL111" i="1"/>
  <c r="AH111" i="1"/>
  <c r="BD111" i="1"/>
  <c r="AZ111" i="1"/>
  <c r="AV111" i="1"/>
  <c r="AR111" i="1"/>
  <c r="AN111" i="1"/>
  <c r="AJ111" i="1"/>
  <c r="AF111" i="1"/>
  <c r="AM111" i="1"/>
  <c r="AU111" i="1"/>
  <c r="BC111" i="1"/>
  <c r="BC113" i="1" s="1"/>
  <c r="BD40" i="1"/>
  <c r="AZ40" i="1"/>
  <c r="AV40" i="1"/>
  <c r="AR40" i="1"/>
  <c r="AN40" i="1"/>
  <c r="AJ40" i="1"/>
  <c r="AF40" i="1"/>
  <c r="AK40" i="1"/>
  <c r="AP40" i="1"/>
  <c r="AU40" i="1"/>
  <c r="BA40" i="1"/>
  <c r="BB49" i="1"/>
  <c r="AX49" i="1"/>
  <c r="AT49" i="1"/>
  <c r="AP49" i="1"/>
  <c r="AP51" i="1" s="1"/>
  <c r="AL49" i="1"/>
  <c r="AH49" i="1"/>
  <c r="BD49" i="1"/>
  <c r="AZ49" i="1"/>
  <c r="AV49" i="1"/>
  <c r="AR49" i="1"/>
  <c r="AR51" i="1" s="1"/>
  <c r="AN49" i="1"/>
  <c r="AJ49" i="1"/>
  <c r="AJ51" i="1" s="1"/>
  <c r="AF49" i="1"/>
  <c r="AM49" i="1"/>
  <c r="AU49" i="1"/>
  <c r="BC49" i="1"/>
  <c r="BC51" i="1" s="1"/>
  <c r="AG71" i="1"/>
  <c r="AO71" i="1"/>
  <c r="AW71" i="1"/>
  <c r="BE71" i="1"/>
  <c r="BD80" i="1"/>
  <c r="AZ80" i="1"/>
  <c r="AV80" i="1"/>
  <c r="AR80" i="1"/>
  <c r="AN80" i="1"/>
  <c r="AJ80" i="1"/>
  <c r="AF80" i="1"/>
  <c r="BB80" i="1"/>
  <c r="AX80" i="1"/>
  <c r="AT80" i="1"/>
  <c r="AP80" i="1"/>
  <c r="AL80" i="1"/>
  <c r="AH80" i="1"/>
  <c r="AM80" i="1"/>
  <c r="AU80" i="1"/>
  <c r="BC80" i="1"/>
  <c r="BC82" i="1" s="1"/>
  <c r="BB102" i="1"/>
  <c r="AX102" i="1"/>
  <c r="AT102" i="1"/>
  <c r="AP102" i="1"/>
  <c r="AL102" i="1"/>
  <c r="AH102" i="1"/>
  <c r="BD102" i="1"/>
  <c r="AZ102" i="1"/>
  <c r="AV102" i="1"/>
  <c r="AR102" i="1"/>
  <c r="AN102" i="1"/>
  <c r="AJ102" i="1"/>
  <c r="AF102" i="1"/>
  <c r="AM102" i="1"/>
  <c r="AU102" i="1"/>
  <c r="BC102" i="1"/>
  <c r="BC105" i="1" s="1"/>
  <c r="AK111" i="1"/>
  <c r="AS111" i="1"/>
  <c r="BA111" i="1"/>
  <c r="BB164" i="1"/>
  <c r="AX164" i="1"/>
  <c r="AT164" i="1"/>
  <c r="AP164" i="1"/>
  <c r="AL164" i="1"/>
  <c r="AH164" i="1"/>
  <c r="BE164" i="1"/>
  <c r="BA164" i="1"/>
  <c r="AW164" i="1"/>
  <c r="AS164" i="1"/>
  <c r="AO164" i="1"/>
  <c r="AK164" i="1"/>
  <c r="AG164" i="1"/>
  <c r="BD164" i="1"/>
  <c r="AZ164" i="1"/>
  <c r="AV164" i="1"/>
  <c r="AR164" i="1"/>
  <c r="AN164" i="1"/>
  <c r="AJ164" i="1"/>
  <c r="AF164" i="1"/>
  <c r="AU164" i="1"/>
  <c r="AI226" i="1"/>
  <c r="AM226" i="1"/>
  <c r="AQ226" i="1"/>
  <c r="AU226" i="1"/>
  <c r="AY226" i="1"/>
  <c r="BD226" i="1"/>
  <c r="BD234" i="1"/>
  <c r="AZ234" i="1"/>
  <c r="AV234" i="1"/>
  <c r="AR234" i="1"/>
  <c r="AN234" i="1"/>
  <c r="AJ234" i="1"/>
  <c r="AF234" i="1"/>
  <c r="AK234" i="1"/>
  <c r="AP234" i="1"/>
  <c r="AU234" i="1"/>
  <c r="BA234" i="1"/>
  <c r="BB266" i="1"/>
  <c r="AX266" i="1"/>
  <c r="AT266" i="1"/>
  <c r="AP266" i="1"/>
  <c r="AL266" i="1"/>
  <c r="AH266" i="1"/>
  <c r="BC266" i="1"/>
  <c r="AW266" i="1"/>
  <c r="AR266" i="1"/>
  <c r="AM266" i="1"/>
  <c r="AG266" i="1"/>
  <c r="AK266" i="1"/>
  <c r="AS266" i="1"/>
  <c r="AZ266" i="1"/>
  <c r="BE296" i="1"/>
  <c r="BA296" i="1"/>
  <c r="AW296" i="1"/>
  <c r="AS296" i="1"/>
  <c r="AO296" i="1"/>
  <c r="AK296" i="1"/>
  <c r="AG296" i="1"/>
  <c r="BC296" i="1"/>
  <c r="AX296" i="1"/>
  <c r="AX299" i="1" s="1"/>
  <c r="AR296" i="1"/>
  <c r="AM296" i="1"/>
  <c r="AH296" i="1"/>
  <c r="AL296" i="1"/>
  <c r="AT296" i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AI41" i="1"/>
  <c r="AM41" i="1"/>
  <c r="AQ41" i="1"/>
  <c r="AU41" i="1"/>
  <c r="AY41" i="1"/>
  <c r="AY43" i="1" s="1"/>
  <c r="AG48" i="1"/>
  <c r="AK48" i="1"/>
  <c r="AO48" i="1"/>
  <c r="AS48" i="1"/>
  <c r="AW48" i="1"/>
  <c r="BA48" i="1"/>
  <c r="BE48" i="1"/>
  <c r="AG72" i="1"/>
  <c r="AK72" i="1"/>
  <c r="AO72" i="1"/>
  <c r="AS72" i="1"/>
  <c r="AW72" i="1"/>
  <c r="BA72" i="1"/>
  <c r="BA74" i="1" s="1"/>
  <c r="BE72" i="1"/>
  <c r="AI79" i="1"/>
  <c r="AM79" i="1"/>
  <c r="AQ79" i="1"/>
  <c r="AU79" i="1"/>
  <c r="AY79" i="1"/>
  <c r="AI103" i="1"/>
  <c r="AM103" i="1"/>
  <c r="AQ103" i="1"/>
  <c r="AU103" i="1"/>
  <c r="AY103" i="1"/>
  <c r="AY105" i="1" s="1"/>
  <c r="AG110" i="1"/>
  <c r="AK110" i="1"/>
  <c r="AO110" i="1"/>
  <c r="AS110" i="1"/>
  <c r="AW110" i="1"/>
  <c r="BA110" i="1"/>
  <c r="BE110" i="1"/>
  <c r="AH133" i="1"/>
  <c r="AL133" i="1"/>
  <c r="AP133" i="1"/>
  <c r="AT133" i="1"/>
  <c r="AX133" i="1"/>
  <c r="BB133" i="1"/>
  <c r="AG134" i="1"/>
  <c r="AK134" i="1"/>
  <c r="AO134" i="1"/>
  <c r="AS134" i="1"/>
  <c r="AW134" i="1"/>
  <c r="BA134" i="1"/>
  <c r="BE134" i="1"/>
  <c r="AI141" i="1"/>
  <c r="AM141" i="1"/>
  <c r="AQ141" i="1"/>
  <c r="AU141" i="1"/>
  <c r="AY141" i="1"/>
  <c r="AH142" i="1"/>
  <c r="AL142" i="1"/>
  <c r="AP142" i="1"/>
  <c r="AT142" i="1"/>
  <c r="AX142" i="1"/>
  <c r="BB142" i="1"/>
  <c r="BE144" i="1"/>
  <c r="AI165" i="1"/>
  <c r="AM165" i="1"/>
  <c r="AQ165" i="1"/>
  <c r="AU165" i="1"/>
  <c r="AY165" i="1"/>
  <c r="AG172" i="1"/>
  <c r="AK172" i="1"/>
  <c r="AO172" i="1"/>
  <c r="AS172" i="1"/>
  <c r="AW172" i="1"/>
  <c r="BA172" i="1"/>
  <c r="BE172" i="1"/>
  <c r="AH195" i="1"/>
  <c r="AL195" i="1"/>
  <c r="AP195" i="1"/>
  <c r="AT195" i="1"/>
  <c r="AX195" i="1"/>
  <c r="BB195" i="1"/>
  <c r="AG196" i="1"/>
  <c r="AK196" i="1"/>
  <c r="AO196" i="1"/>
  <c r="AS196" i="1"/>
  <c r="AW196" i="1"/>
  <c r="BA196" i="1"/>
  <c r="BE196" i="1"/>
  <c r="AI203" i="1"/>
  <c r="AM203" i="1"/>
  <c r="AQ203" i="1"/>
  <c r="AU203" i="1"/>
  <c r="AY203" i="1"/>
  <c r="AH204" i="1"/>
  <c r="AL204" i="1"/>
  <c r="AP204" i="1"/>
  <c r="AT204" i="1"/>
  <c r="AX204" i="1"/>
  <c r="BB204" i="1"/>
  <c r="AF226" i="1"/>
  <c r="AJ226" i="1"/>
  <c r="AN226" i="1"/>
  <c r="AR226" i="1"/>
  <c r="AV226" i="1"/>
  <c r="AZ226" i="1"/>
  <c r="BE226" i="1"/>
  <c r="AG227" i="1"/>
  <c r="AM227" i="1"/>
  <c r="AR227" i="1"/>
  <c r="AW227" i="1"/>
  <c r="AG234" i="1"/>
  <c r="AL234" i="1"/>
  <c r="AQ234" i="1"/>
  <c r="AW234" i="1"/>
  <c r="BB234" i="1"/>
  <c r="AH257" i="1"/>
  <c r="AM257" i="1"/>
  <c r="AR257" i="1"/>
  <c r="AX257" i="1"/>
  <c r="BD258" i="1"/>
  <c r="AZ258" i="1"/>
  <c r="AV258" i="1"/>
  <c r="AR258" i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F296" i="1"/>
  <c r="AN296" i="1"/>
  <c r="AU296" i="1"/>
  <c r="BB296" i="1"/>
  <c r="AG319" i="1"/>
  <c r="AO319" i="1"/>
  <c r="AV319" i="1"/>
  <c r="BC319" i="1"/>
  <c r="AH320" i="1"/>
  <c r="AN320" i="1"/>
  <c r="AU320" i="1"/>
  <c r="BC320" i="1"/>
  <c r="AI328" i="1"/>
  <c r="AO328" i="1"/>
  <c r="AO330" i="1" s="1"/>
  <c r="AV328" i="1"/>
  <c r="BD328" i="1"/>
  <c r="BD350" i="1"/>
  <c r="AZ350" i="1"/>
  <c r="AV350" i="1"/>
  <c r="AR350" i="1"/>
  <c r="AN350" i="1"/>
  <c r="AJ350" i="1"/>
  <c r="AF350" i="1"/>
  <c r="BB350" i="1"/>
  <c r="AW350" i="1"/>
  <c r="AQ350" i="1"/>
  <c r="AL350" i="1"/>
  <c r="AG350" i="1"/>
  <c r="AM350" i="1"/>
  <c r="AT350" i="1"/>
  <c r="BA350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N381" i="1"/>
  <c r="AI381" i="1"/>
  <c r="BA381" i="1"/>
  <c r="AV381" i="1"/>
  <c r="AQ381" i="1"/>
  <c r="AK381" i="1"/>
  <c r="AF381" i="1"/>
  <c r="AO381" i="1"/>
  <c r="AZ381" i="1"/>
  <c r="AH382" i="1"/>
  <c r="AR382" i="1"/>
  <c r="BC382" i="1"/>
  <c r="AJ443" i="1"/>
  <c r="BE443" i="1"/>
  <c r="AI133" i="1"/>
  <c r="AM133" i="1"/>
  <c r="AQ133" i="1"/>
  <c r="AU133" i="1"/>
  <c r="AY133" i="1"/>
  <c r="BC133" i="1"/>
  <c r="BC136" i="1" s="1"/>
  <c r="AI142" i="1"/>
  <c r="AM142" i="1"/>
  <c r="AQ142" i="1"/>
  <c r="AU142" i="1"/>
  <c r="AY142" i="1"/>
  <c r="BC142" i="1"/>
  <c r="BC144" i="1" s="1"/>
  <c r="AI195" i="1"/>
  <c r="AM195" i="1"/>
  <c r="AQ195" i="1"/>
  <c r="AU195" i="1"/>
  <c r="AY195" i="1"/>
  <c r="BC195" i="1"/>
  <c r="AI204" i="1"/>
  <c r="AM204" i="1"/>
  <c r="AQ204" i="1"/>
  <c r="AU204" i="1"/>
  <c r="AY204" i="1"/>
  <c r="BC204" i="1"/>
  <c r="BC206" i="1" s="1"/>
  <c r="AG226" i="1"/>
  <c r="AK226" i="1"/>
  <c r="AO226" i="1"/>
  <c r="AS226" i="1"/>
  <c r="AW226" i="1"/>
  <c r="BA226" i="1"/>
  <c r="AH234" i="1"/>
  <c r="AM234" i="1"/>
  <c r="AS234" i="1"/>
  <c r="AX234" i="1"/>
  <c r="AX237" i="1" s="1"/>
  <c r="BC234" i="1"/>
  <c r="BB265" i="1"/>
  <c r="AX265" i="1"/>
  <c r="AT265" i="1"/>
  <c r="AP265" i="1"/>
  <c r="AL265" i="1"/>
  <c r="AH265" i="1"/>
  <c r="AJ265" i="1"/>
  <c r="AO265" i="1"/>
  <c r="AU265" i="1"/>
  <c r="AZ265" i="1"/>
  <c r="BE265" i="1"/>
  <c r="AI266" i="1"/>
  <c r="AO266" i="1"/>
  <c r="AV266" i="1"/>
  <c r="BD266" i="1"/>
  <c r="BD268" i="1" s="1"/>
  <c r="BD288" i="1"/>
  <c r="AZ288" i="1"/>
  <c r="AV288" i="1"/>
  <c r="AR288" i="1"/>
  <c r="AN288" i="1"/>
  <c r="AJ288" i="1"/>
  <c r="AF288" i="1"/>
  <c r="BB288" i="1"/>
  <c r="AW288" i="1"/>
  <c r="AQ288" i="1"/>
  <c r="AL288" i="1"/>
  <c r="AG288" i="1"/>
  <c r="AM288" i="1"/>
  <c r="AT288" i="1"/>
  <c r="BA288" i="1"/>
  <c r="AI296" i="1"/>
  <c r="AP296" i="1"/>
  <c r="AV296" i="1"/>
  <c r="BD296" i="1"/>
  <c r="AJ319" i="1"/>
  <c r="AQ319" i="1"/>
  <c r="AW319" i="1"/>
  <c r="AI320" i="1"/>
  <c r="AP320" i="1"/>
  <c r="AX320" i="1"/>
  <c r="BD320" i="1"/>
  <c r="AJ328" i="1"/>
  <c r="AQ328" i="1"/>
  <c r="AY328" i="1"/>
  <c r="AJ358" i="1"/>
  <c r="AQ358" i="1"/>
  <c r="AJ382" i="1"/>
  <c r="AU382" i="1"/>
  <c r="BD412" i="1"/>
  <c r="AZ412" i="1"/>
  <c r="AV412" i="1"/>
  <c r="AR412" i="1"/>
  <c r="AN412" i="1"/>
  <c r="AJ412" i="1"/>
  <c r="AF412" i="1"/>
  <c r="BB412" i="1"/>
  <c r="AW412" i="1"/>
  <c r="AQ412" i="1"/>
  <c r="AL412" i="1"/>
  <c r="AG412" i="1"/>
  <c r="BE412" i="1"/>
  <c r="AY412" i="1"/>
  <c r="AT412" i="1"/>
  <c r="AO412" i="1"/>
  <c r="AI412" i="1"/>
  <c r="AP412" i="1"/>
  <c r="BA412" i="1"/>
  <c r="AO443" i="1"/>
  <c r="AI48" i="1"/>
  <c r="AM48" i="1"/>
  <c r="AQ48" i="1"/>
  <c r="AU48" i="1"/>
  <c r="AY48" i="1"/>
  <c r="AY51" i="1" s="1"/>
  <c r="AI72" i="1"/>
  <c r="AM72" i="1"/>
  <c r="AQ72" i="1"/>
  <c r="AU72" i="1"/>
  <c r="AY72" i="1"/>
  <c r="AI110" i="1"/>
  <c r="AM110" i="1"/>
  <c r="AQ110" i="1"/>
  <c r="AU110" i="1"/>
  <c r="AY110" i="1"/>
  <c r="AF133" i="1"/>
  <c r="AJ133" i="1"/>
  <c r="AN133" i="1"/>
  <c r="AR133" i="1"/>
  <c r="AV133" i="1"/>
  <c r="AZ133" i="1"/>
  <c r="AI134" i="1"/>
  <c r="AM134" i="1"/>
  <c r="AQ134" i="1"/>
  <c r="AU134" i="1"/>
  <c r="AY134" i="1"/>
  <c r="AF142" i="1"/>
  <c r="AJ142" i="1"/>
  <c r="AN142" i="1"/>
  <c r="AR142" i="1"/>
  <c r="AV142" i="1"/>
  <c r="AZ142" i="1"/>
  <c r="AI172" i="1"/>
  <c r="AI175" i="1" s="1"/>
  <c r="AM172" i="1"/>
  <c r="AQ172" i="1"/>
  <c r="AU172" i="1"/>
  <c r="AY172" i="1"/>
  <c r="AF195" i="1"/>
  <c r="AJ195" i="1"/>
  <c r="AN195" i="1"/>
  <c r="AR195" i="1"/>
  <c r="AV195" i="1"/>
  <c r="AZ195" i="1"/>
  <c r="AI196" i="1"/>
  <c r="AM196" i="1"/>
  <c r="AQ196" i="1"/>
  <c r="AU196" i="1"/>
  <c r="AY196" i="1"/>
  <c r="AF204" i="1"/>
  <c r="AJ204" i="1"/>
  <c r="AN204" i="1"/>
  <c r="AR204" i="1"/>
  <c r="AV204" i="1"/>
  <c r="AV206" i="1" s="1"/>
  <c r="AZ204" i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T234" i="1"/>
  <c r="AY234" i="1"/>
  <c r="BE234" i="1"/>
  <c r="BE257" i="1"/>
  <c r="BE260" i="1" s="1"/>
  <c r="BA257" i="1"/>
  <c r="AW257" i="1"/>
  <c r="AS257" i="1"/>
  <c r="AO257" i="1"/>
  <c r="AK257" i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AJ296" i="1"/>
  <c r="AQ296" i="1"/>
  <c r="AY296" i="1"/>
  <c r="BB319" i="1"/>
  <c r="AX319" i="1"/>
  <c r="AT319" i="1"/>
  <c r="AP319" i="1"/>
  <c r="AL319" i="1"/>
  <c r="AH319" i="1"/>
  <c r="BD319" i="1"/>
  <c r="AY319" i="1"/>
  <c r="AS319" i="1"/>
  <c r="AN319" i="1"/>
  <c r="AI319" i="1"/>
  <c r="AK319" i="1"/>
  <c r="AR319" i="1"/>
  <c r="AZ319" i="1"/>
  <c r="AJ320" i="1"/>
  <c r="AR320" i="1"/>
  <c r="AY320" i="1"/>
  <c r="BB328" i="1"/>
  <c r="BB330" i="1" s="1"/>
  <c r="AX328" i="1"/>
  <c r="AT328" i="1"/>
  <c r="AP328" i="1"/>
  <c r="AL328" i="1"/>
  <c r="AL330" i="1" s="1"/>
  <c r="AH328" i="1"/>
  <c r="BC328" i="1"/>
  <c r="BC330" i="1" s="1"/>
  <c r="AW328" i="1"/>
  <c r="AR328" i="1"/>
  <c r="AM328" i="1"/>
  <c r="AG328" i="1"/>
  <c r="AK328" i="1"/>
  <c r="AS328" i="1"/>
  <c r="AZ328" i="1"/>
  <c r="AX353" i="1"/>
  <c r="BE358" i="1"/>
  <c r="BA358" i="1"/>
  <c r="AW358" i="1"/>
  <c r="AW361" i="1" s="1"/>
  <c r="AS358" i="1"/>
  <c r="AO358" i="1"/>
  <c r="AK358" i="1"/>
  <c r="AG358" i="1"/>
  <c r="BC358" i="1"/>
  <c r="AX358" i="1"/>
  <c r="AR358" i="1"/>
  <c r="AM358" i="1"/>
  <c r="AH358" i="1"/>
  <c r="AL358" i="1"/>
  <c r="AT358" i="1"/>
  <c r="AZ358" i="1"/>
  <c r="AM382" i="1"/>
  <c r="AX382" i="1"/>
  <c r="AU443" i="1"/>
  <c r="BB390" i="1"/>
  <c r="AX390" i="1"/>
  <c r="AT390" i="1"/>
  <c r="AP390" i="1"/>
  <c r="AL390" i="1"/>
  <c r="AH390" i="1"/>
  <c r="AJ390" i="1"/>
  <c r="AO390" i="1"/>
  <c r="AU390" i="1"/>
  <c r="AZ390" i="1"/>
  <c r="BE390" i="1"/>
  <c r="BE420" i="1"/>
  <c r="BA420" i="1"/>
  <c r="AW420" i="1"/>
  <c r="AS420" i="1"/>
  <c r="AO420" i="1"/>
  <c r="AK420" i="1"/>
  <c r="AG420" i="1"/>
  <c r="AJ420" i="1"/>
  <c r="AP420" i="1"/>
  <c r="AU420" i="1"/>
  <c r="AZ420" i="1"/>
  <c r="AI444" i="1"/>
  <c r="AN444" i="1"/>
  <c r="AT444" i="1"/>
  <c r="AY444" i="1"/>
  <c r="BB452" i="1"/>
  <c r="AX452" i="1"/>
  <c r="AT452" i="1"/>
  <c r="AP452" i="1"/>
  <c r="AL452" i="1"/>
  <c r="AH452" i="1"/>
  <c r="BC452" i="1"/>
  <c r="AW452" i="1"/>
  <c r="AR452" i="1"/>
  <c r="AR454" i="1" s="1"/>
  <c r="AM452" i="1"/>
  <c r="AG452" i="1"/>
  <c r="AK452" i="1"/>
  <c r="AS452" i="1"/>
  <c r="AZ452" i="1"/>
  <c r="AI474" i="1"/>
  <c r="AP474" i="1"/>
  <c r="AX474" i="1"/>
  <c r="BE482" i="1"/>
  <c r="BA482" i="1"/>
  <c r="AW482" i="1"/>
  <c r="AS482" i="1"/>
  <c r="AS485" i="1" s="1"/>
  <c r="AO482" i="1"/>
  <c r="AK482" i="1"/>
  <c r="AG482" i="1"/>
  <c r="BC482" i="1"/>
  <c r="AX482" i="1"/>
  <c r="AR482" i="1"/>
  <c r="AM482" i="1"/>
  <c r="AH482" i="1"/>
  <c r="AL482" i="1"/>
  <c r="AT482" i="1"/>
  <c r="AZ482" i="1"/>
  <c r="AJ505" i="1"/>
  <c r="AU505" i="1"/>
  <c r="AU508" i="1" s="1"/>
  <c r="AM506" i="1"/>
  <c r="BE444" i="1"/>
  <c r="BA444" i="1"/>
  <c r="AW444" i="1"/>
  <c r="AS444" i="1"/>
  <c r="AO444" i="1"/>
  <c r="AK444" i="1"/>
  <c r="AG444" i="1"/>
  <c r="AJ444" i="1"/>
  <c r="AP444" i="1"/>
  <c r="AU444" i="1"/>
  <c r="AZ444" i="1"/>
  <c r="BE506" i="1"/>
  <c r="BA506" i="1"/>
  <c r="AW506" i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AI235" i="1"/>
  <c r="AM235" i="1"/>
  <c r="AQ235" i="1"/>
  <c r="AU235" i="1"/>
  <c r="AY235" i="1"/>
  <c r="BD297" i="1"/>
  <c r="AZ297" i="1"/>
  <c r="AV297" i="1"/>
  <c r="AR297" i="1"/>
  <c r="AN297" i="1"/>
  <c r="AJ297" i="1"/>
  <c r="AF297" i="1"/>
  <c r="AK297" i="1"/>
  <c r="AP297" i="1"/>
  <c r="AU297" i="1"/>
  <c r="BA297" i="1"/>
  <c r="BD359" i="1"/>
  <c r="AZ359" i="1"/>
  <c r="AV359" i="1"/>
  <c r="AR359" i="1"/>
  <c r="AN359" i="1"/>
  <c r="AJ359" i="1"/>
  <c r="AF359" i="1"/>
  <c r="AK359" i="1"/>
  <c r="AP359" i="1"/>
  <c r="AU359" i="1"/>
  <c r="BA359" i="1"/>
  <c r="AG390" i="1"/>
  <c r="AM390" i="1"/>
  <c r="AR390" i="1"/>
  <c r="AW390" i="1"/>
  <c r="BC390" i="1"/>
  <c r="AH420" i="1"/>
  <c r="AH423" i="1" s="1"/>
  <c r="AM420" i="1"/>
  <c r="AR420" i="1"/>
  <c r="AX420" i="1"/>
  <c r="BC420" i="1"/>
  <c r="BD421" i="1"/>
  <c r="AZ421" i="1"/>
  <c r="AV421" i="1"/>
  <c r="AR421" i="1"/>
  <c r="AN421" i="1"/>
  <c r="AJ421" i="1"/>
  <c r="AF421" i="1"/>
  <c r="AK421" i="1"/>
  <c r="AP421" i="1"/>
  <c r="AU421" i="1"/>
  <c r="BA421" i="1"/>
  <c r="AF444" i="1"/>
  <c r="AL444" i="1"/>
  <c r="AQ444" i="1"/>
  <c r="AV444" i="1"/>
  <c r="BB444" i="1"/>
  <c r="BD474" i="1"/>
  <c r="AZ474" i="1"/>
  <c r="AV474" i="1"/>
  <c r="AR474" i="1"/>
  <c r="AN474" i="1"/>
  <c r="AJ474" i="1"/>
  <c r="AF474" i="1"/>
  <c r="BB474" i="1"/>
  <c r="AW474" i="1"/>
  <c r="AQ474" i="1"/>
  <c r="AL474" i="1"/>
  <c r="AG474" i="1"/>
  <c r="AM474" i="1"/>
  <c r="AT474" i="1"/>
  <c r="BA474" i="1"/>
  <c r="BB505" i="1"/>
  <c r="AX505" i="1"/>
  <c r="AT505" i="1"/>
  <c r="AP505" i="1"/>
  <c r="AL505" i="1"/>
  <c r="AH505" i="1"/>
  <c r="BA505" i="1"/>
  <c r="AV505" i="1"/>
  <c r="AQ505" i="1"/>
  <c r="AK505" i="1"/>
  <c r="AF505" i="1"/>
  <c r="BD505" i="1"/>
  <c r="AY505" i="1"/>
  <c r="AS505" i="1"/>
  <c r="AN505" i="1"/>
  <c r="AI505" i="1"/>
  <c r="AO505" i="1"/>
  <c r="AZ505" i="1"/>
  <c r="AH506" i="1"/>
  <c r="AR506" i="1"/>
  <c r="BC506" i="1"/>
  <c r="BD536" i="1"/>
  <c r="AZ536" i="1"/>
  <c r="AV536" i="1"/>
  <c r="AR536" i="1"/>
  <c r="AN536" i="1"/>
  <c r="AJ536" i="1"/>
  <c r="AF536" i="1"/>
  <c r="AK536" i="1"/>
  <c r="AP536" i="1"/>
  <c r="AU536" i="1"/>
  <c r="BA536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E454" i="1"/>
  <c r="BD483" i="1"/>
  <c r="AZ483" i="1"/>
  <c r="AV483" i="1"/>
  <c r="AR483" i="1"/>
  <c r="AN483" i="1"/>
  <c r="AJ483" i="1"/>
  <c r="AF483" i="1"/>
  <c r="AK483" i="1"/>
  <c r="AP483" i="1"/>
  <c r="AP485" i="1" s="1"/>
  <c r="AU483" i="1"/>
  <c r="BA483" i="1"/>
  <c r="AG514" i="1"/>
  <c r="AM514" i="1"/>
  <c r="AR514" i="1"/>
  <c r="AW514" i="1"/>
  <c r="AG536" i="1"/>
  <c r="AL536" i="1"/>
  <c r="AQ536" i="1"/>
  <c r="AW536" i="1"/>
  <c r="BB536" i="1"/>
  <c r="AH544" i="1"/>
  <c r="AM544" i="1"/>
  <c r="AR544" i="1"/>
  <c r="AX544" i="1"/>
  <c r="BD545" i="1"/>
  <c r="AZ545" i="1"/>
  <c r="AV545" i="1"/>
  <c r="AV547" i="1" s="1"/>
  <c r="AR545" i="1"/>
  <c r="AN545" i="1"/>
  <c r="AJ545" i="1"/>
  <c r="AF545" i="1"/>
  <c r="AF547" i="1" s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R577" i="1"/>
  <c r="AI598" i="1"/>
  <c r="AS598" i="1"/>
  <c r="BE669" i="1"/>
  <c r="BA669" i="1"/>
  <c r="AW669" i="1"/>
  <c r="AS669" i="1"/>
  <c r="AO669" i="1"/>
  <c r="AK669" i="1"/>
  <c r="AG669" i="1"/>
  <c r="BD669" i="1"/>
  <c r="AY669" i="1"/>
  <c r="AT669" i="1"/>
  <c r="AN669" i="1"/>
  <c r="AI669" i="1"/>
  <c r="BC669" i="1"/>
  <c r="AX669" i="1"/>
  <c r="AR669" i="1"/>
  <c r="AM669" i="1"/>
  <c r="AH669" i="1"/>
  <c r="AV669" i="1"/>
  <c r="AV671" i="1" s="1"/>
  <c r="AL669" i="1"/>
  <c r="AU669" i="1"/>
  <c r="AJ669" i="1"/>
  <c r="BB669" i="1"/>
  <c r="AQ669" i="1"/>
  <c r="AF669" i="1"/>
  <c r="BB567" i="1"/>
  <c r="AX567" i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A577" i="1"/>
  <c r="AW577" i="1"/>
  <c r="AS577" i="1"/>
  <c r="AO577" i="1"/>
  <c r="AK577" i="1"/>
  <c r="AK578" i="1" s="1"/>
  <c r="AG577" i="1"/>
  <c r="AM577" i="1"/>
  <c r="AU577" i="1"/>
  <c r="BC577" i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M629" i="1"/>
  <c r="AG629" i="1"/>
  <c r="BA629" i="1"/>
  <c r="AV629" i="1"/>
  <c r="AQ629" i="1"/>
  <c r="AK629" i="1"/>
  <c r="AF629" i="1"/>
  <c r="AZ629" i="1"/>
  <c r="AP669" i="1"/>
  <c r="BB514" i="1"/>
  <c r="AX514" i="1"/>
  <c r="AT514" i="1"/>
  <c r="AP514" i="1"/>
  <c r="AL514" i="1"/>
  <c r="AH514" i="1"/>
  <c r="AJ514" i="1"/>
  <c r="AO514" i="1"/>
  <c r="AU514" i="1"/>
  <c r="AZ514" i="1"/>
  <c r="BE514" i="1"/>
  <c r="AI536" i="1"/>
  <c r="AO536" i="1"/>
  <c r="AT536" i="1"/>
  <c r="AY536" i="1"/>
  <c r="BE536" i="1"/>
  <c r="BE544" i="1"/>
  <c r="BA544" i="1"/>
  <c r="AW544" i="1"/>
  <c r="AS544" i="1"/>
  <c r="AO544" i="1"/>
  <c r="AK544" i="1"/>
  <c r="AG544" i="1"/>
  <c r="AJ544" i="1"/>
  <c r="AP544" i="1"/>
  <c r="AU544" i="1"/>
  <c r="AZ544" i="1"/>
  <c r="AF567" i="1"/>
  <c r="AK567" i="1"/>
  <c r="AQ567" i="1"/>
  <c r="AV567" i="1"/>
  <c r="BA567" i="1"/>
  <c r="AI568" i="1"/>
  <c r="AN568" i="1"/>
  <c r="AT568" i="1"/>
  <c r="AY568" i="1"/>
  <c r="BD568" i="1"/>
  <c r="AG569" i="1"/>
  <c r="AL569" i="1"/>
  <c r="AQ569" i="1"/>
  <c r="AW569" i="1"/>
  <c r="BB569" i="1"/>
  <c r="AF577" i="1"/>
  <c r="AN577" i="1"/>
  <c r="AV577" i="1"/>
  <c r="AV578" i="1" s="1"/>
  <c r="BD577" i="1"/>
  <c r="BD598" i="1"/>
  <c r="AZ598" i="1"/>
  <c r="AV598" i="1"/>
  <c r="AR598" i="1"/>
  <c r="AN598" i="1"/>
  <c r="BA598" i="1"/>
  <c r="AU598" i="1"/>
  <c r="AP598" i="1"/>
  <c r="AK598" i="1"/>
  <c r="AG598" i="1"/>
  <c r="BE598" i="1"/>
  <c r="AY598" i="1"/>
  <c r="AT598" i="1"/>
  <c r="AO598" i="1"/>
  <c r="AJ598" i="1"/>
  <c r="AF598" i="1"/>
  <c r="AM598" i="1"/>
  <c r="AX598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Z669" i="1"/>
  <c r="AI289" i="1"/>
  <c r="AM289" i="1"/>
  <c r="AQ289" i="1"/>
  <c r="AU289" i="1"/>
  <c r="AY289" i="1"/>
  <c r="AI327" i="1"/>
  <c r="AM327" i="1"/>
  <c r="AQ327" i="1"/>
  <c r="AU327" i="1"/>
  <c r="AY327" i="1"/>
  <c r="AI351" i="1"/>
  <c r="AM351" i="1"/>
  <c r="AQ351" i="1"/>
  <c r="AU351" i="1"/>
  <c r="AY351" i="1"/>
  <c r="AI389" i="1"/>
  <c r="AM389" i="1"/>
  <c r="AQ389" i="1"/>
  <c r="AQ392" i="1" s="1"/>
  <c r="AU389" i="1"/>
  <c r="AY389" i="1"/>
  <c r="AI413" i="1"/>
  <c r="AM413" i="1"/>
  <c r="AQ413" i="1"/>
  <c r="AU413" i="1"/>
  <c r="AY413" i="1"/>
  <c r="AI451" i="1"/>
  <c r="AI454" i="1" s="1"/>
  <c r="AM451" i="1"/>
  <c r="AQ451" i="1"/>
  <c r="AU451" i="1"/>
  <c r="AY451" i="1"/>
  <c r="AY454" i="1" s="1"/>
  <c r="AI475" i="1"/>
  <c r="AM475" i="1"/>
  <c r="AQ475" i="1"/>
  <c r="AU475" i="1"/>
  <c r="AY475" i="1"/>
  <c r="AI513" i="1"/>
  <c r="AI516" i="1" s="1"/>
  <c r="AM513" i="1"/>
  <c r="AQ513" i="1"/>
  <c r="AQ516" i="1" s="1"/>
  <c r="AU513" i="1"/>
  <c r="AY513" i="1"/>
  <c r="AI537" i="1"/>
  <c r="AM537" i="1"/>
  <c r="AM539" i="1" s="1"/>
  <c r="AQ537" i="1"/>
  <c r="AU537" i="1"/>
  <c r="AY537" i="1"/>
  <c r="AI575" i="1"/>
  <c r="AM575" i="1"/>
  <c r="AQ575" i="1"/>
  <c r="AU575" i="1"/>
  <c r="AY575" i="1"/>
  <c r="AH576" i="1"/>
  <c r="AL576" i="1"/>
  <c r="AP576" i="1"/>
  <c r="AT576" i="1"/>
  <c r="AX576" i="1"/>
  <c r="BB576" i="1"/>
  <c r="AI600" i="1"/>
  <c r="AN600" i="1"/>
  <c r="AS600" i="1"/>
  <c r="AY600" i="1"/>
  <c r="BE606" i="1"/>
  <c r="BA606" i="1"/>
  <c r="AW606" i="1"/>
  <c r="AS606" i="1"/>
  <c r="AO606" i="1"/>
  <c r="AK606" i="1"/>
  <c r="AG606" i="1"/>
  <c r="AJ606" i="1"/>
  <c r="AP606" i="1"/>
  <c r="AU606" i="1"/>
  <c r="AZ606" i="1"/>
  <c r="AH607" i="1"/>
  <c r="AM607" i="1"/>
  <c r="AS607" i="1"/>
  <c r="AX607" i="1"/>
  <c r="BC607" i="1"/>
  <c r="AI630" i="1"/>
  <c r="AN630" i="1"/>
  <c r="AT630" i="1"/>
  <c r="AY630" i="1"/>
  <c r="BB638" i="1"/>
  <c r="AX638" i="1"/>
  <c r="AT638" i="1"/>
  <c r="AP638" i="1"/>
  <c r="AL638" i="1"/>
  <c r="AH638" i="1"/>
  <c r="AJ638" i="1"/>
  <c r="AO638" i="1"/>
  <c r="AU638" i="1"/>
  <c r="AZ638" i="1"/>
  <c r="BE638" i="1"/>
  <c r="AH639" i="1"/>
  <c r="AM639" i="1"/>
  <c r="AR639" i="1"/>
  <c r="AX639" i="1"/>
  <c r="BC639" i="1"/>
  <c r="BE660" i="1"/>
  <c r="BA660" i="1"/>
  <c r="AW660" i="1"/>
  <c r="AS660" i="1"/>
  <c r="AO660" i="1"/>
  <c r="AK660" i="1"/>
  <c r="AG660" i="1"/>
  <c r="BD660" i="1"/>
  <c r="AY660" i="1"/>
  <c r="AT660" i="1"/>
  <c r="AN660" i="1"/>
  <c r="AI660" i="1"/>
  <c r="AL660" i="1"/>
  <c r="AR660" i="1"/>
  <c r="AZ660" i="1"/>
  <c r="AK661" i="1"/>
  <c r="AS661" i="1"/>
  <c r="BD701" i="1"/>
  <c r="AZ701" i="1"/>
  <c r="AV701" i="1"/>
  <c r="AR701" i="1"/>
  <c r="AN701" i="1"/>
  <c r="AJ701" i="1"/>
  <c r="AJ702" i="1" s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U701" i="1"/>
  <c r="AK701" i="1"/>
  <c r="BC701" i="1"/>
  <c r="AS701" i="1"/>
  <c r="AH701" i="1"/>
  <c r="AI576" i="1"/>
  <c r="AM576" i="1"/>
  <c r="AQ576" i="1"/>
  <c r="AU576" i="1"/>
  <c r="AY576" i="1"/>
  <c r="BB600" i="1"/>
  <c r="AX600" i="1"/>
  <c r="AT600" i="1"/>
  <c r="AP600" i="1"/>
  <c r="AL600" i="1"/>
  <c r="AH600" i="1"/>
  <c r="AH601" i="1" s="1"/>
  <c r="AJ600" i="1"/>
  <c r="AO600" i="1"/>
  <c r="AU600" i="1"/>
  <c r="AZ600" i="1"/>
  <c r="BE600" i="1"/>
  <c r="AI607" i="1"/>
  <c r="AO607" i="1"/>
  <c r="AT607" i="1"/>
  <c r="AY607" i="1"/>
  <c r="BE630" i="1"/>
  <c r="BA630" i="1"/>
  <c r="AW630" i="1"/>
  <c r="AS630" i="1"/>
  <c r="AO630" i="1"/>
  <c r="AK630" i="1"/>
  <c r="AG630" i="1"/>
  <c r="AJ630" i="1"/>
  <c r="AP630" i="1"/>
  <c r="AU630" i="1"/>
  <c r="AU632" i="1" s="1"/>
  <c r="AZ630" i="1"/>
  <c r="AI639" i="1"/>
  <c r="AN639" i="1"/>
  <c r="AT639" i="1"/>
  <c r="AY639" i="1"/>
  <c r="BD661" i="1"/>
  <c r="AZ661" i="1"/>
  <c r="AV661" i="1"/>
  <c r="AR661" i="1"/>
  <c r="AN661" i="1"/>
  <c r="AJ661" i="1"/>
  <c r="AF661" i="1"/>
  <c r="BB661" i="1"/>
  <c r="AW661" i="1"/>
  <c r="AQ661" i="1"/>
  <c r="AL661" i="1"/>
  <c r="AG661" i="1"/>
  <c r="AM661" i="1"/>
  <c r="AT661" i="1"/>
  <c r="BA661" i="1"/>
  <c r="AP701" i="1"/>
  <c r="BD607" i="1"/>
  <c r="AZ607" i="1"/>
  <c r="AV607" i="1"/>
  <c r="AR607" i="1"/>
  <c r="AN607" i="1"/>
  <c r="AJ607" i="1"/>
  <c r="AF607" i="1"/>
  <c r="AK607" i="1"/>
  <c r="AP607" i="1"/>
  <c r="AU607" i="1"/>
  <c r="BA607" i="1"/>
  <c r="BE639" i="1"/>
  <c r="BA639" i="1"/>
  <c r="BA640" i="1" s="1"/>
  <c r="AW639" i="1"/>
  <c r="AS639" i="1"/>
  <c r="AO639" i="1"/>
  <c r="AK639" i="1"/>
  <c r="AG639" i="1"/>
  <c r="AJ639" i="1"/>
  <c r="AP639" i="1"/>
  <c r="AU639" i="1"/>
  <c r="AZ639" i="1"/>
  <c r="BC661" i="1"/>
  <c r="BA701" i="1"/>
  <c r="BD692" i="1"/>
  <c r="AZ692" i="1"/>
  <c r="AV692" i="1"/>
  <c r="AR692" i="1"/>
  <c r="AN692" i="1"/>
  <c r="AJ692" i="1"/>
  <c r="AF692" i="1"/>
  <c r="BC692" i="1"/>
  <c r="AX692" i="1"/>
  <c r="AS692" i="1"/>
  <c r="AM692" i="1"/>
  <c r="AH692" i="1"/>
  <c r="AL692" i="1"/>
  <c r="AT692" i="1"/>
  <c r="BA692" i="1"/>
  <c r="BE700" i="1"/>
  <c r="BA700" i="1"/>
  <c r="AW700" i="1"/>
  <c r="AS700" i="1"/>
  <c r="AO700" i="1"/>
  <c r="AK700" i="1"/>
  <c r="AG700" i="1"/>
  <c r="BD700" i="1"/>
  <c r="AY700" i="1"/>
  <c r="AT700" i="1"/>
  <c r="AN700" i="1"/>
  <c r="AI700" i="1"/>
  <c r="BB700" i="1"/>
  <c r="AV700" i="1"/>
  <c r="AQ700" i="1"/>
  <c r="AL700" i="1"/>
  <c r="AF700" i="1"/>
  <c r="AP700" i="1"/>
  <c r="AZ700" i="1"/>
  <c r="BD725" i="1"/>
  <c r="AI599" i="1"/>
  <c r="AM599" i="1"/>
  <c r="AQ599" i="1"/>
  <c r="AU599" i="1"/>
  <c r="AY599" i="1"/>
  <c r="AI608" i="1"/>
  <c r="AM608" i="1"/>
  <c r="AQ608" i="1"/>
  <c r="AU608" i="1"/>
  <c r="AY608" i="1"/>
  <c r="AI637" i="1"/>
  <c r="AM637" i="1"/>
  <c r="AQ637" i="1"/>
  <c r="AU637" i="1"/>
  <c r="AY637" i="1"/>
  <c r="BB668" i="1"/>
  <c r="AX668" i="1"/>
  <c r="AT668" i="1"/>
  <c r="AP668" i="1"/>
  <c r="AL668" i="1"/>
  <c r="AH668" i="1"/>
  <c r="AJ668" i="1"/>
  <c r="AO668" i="1"/>
  <c r="AU668" i="1"/>
  <c r="AZ668" i="1"/>
  <c r="BE668" i="1"/>
  <c r="BB670" i="1"/>
  <c r="AX670" i="1"/>
  <c r="AT670" i="1"/>
  <c r="AP670" i="1"/>
  <c r="BD670" i="1"/>
  <c r="AY670" i="1"/>
  <c r="AS670" i="1"/>
  <c r="AN670" i="1"/>
  <c r="AJ670" i="1"/>
  <c r="AF670" i="1"/>
  <c r="AK670" i="1"/>
  <c r="AQ670" i="1"/>
  <c r="AW670" i="1"/>
  <c r="BE670" i="1"/>
  <c r="AG692" i="1"/>
  <c r="AO692" i="1"/>
  <c r="AU692" i="1"/>
  <c r="BB692" i="1"/>
  <c r="BB699" i="1"/>
  <c r="AX699" i="1"/>
  <c r="AT699" i="1"/>
  <c r="AP699" i="1"/>
  <c r="AL699" i="1"/>
  <c r="AH699" i="1"/>
  <c r="BA699" i="1"/>
  <c r="AV699" i="1"/>
  <c r="AQ699" i="1"/>
  <c r="AK699" i="1"/>
  <c r="AF699" i="1"/>
  <c r="BD699" i="1"/>
  <c r="AY699" i="1"/>
  <c r="AS699" i="1"/>
  <c r="AN699" i="1"/>
  <c r="AI699" i="1"/>
  <c r="AO699" i="1"/>
  <c r="AZ699" i="1"/>
  <c r="AH700" i="1"/>
  <c r="AR700" i="1"/>
  <c r="BC700" i="1"/>
  <c r="AI692" i="1"/>
  <c r="AP692" i="1"/>
  <c r="AW692" i="1"/>
  <c r="BE692" i="1"/>
  <c r="BD730" i="1"/>
  <c r="AZ730" i="1"/>
  <c r="AV730" i="1"/>
  <c r="AR730" i="1"/>
  <c r="AN730" i="1"/>
  <c r="AJ730" i="1"/>
  <c r="AF730" i="1"/>
  <c r="AK730" i="1"/>
  <c r="AP730" i="1"/>
  <c r="AU730" i="1"/>
  <c r="BA730" i="1"/>
  <c r="BB732" i="1"/>
  <c r="AX732" i="1"/>
  <c r="AT732" i="1"/>
  <c r="AP732" i="1"/>
  <c r="AL732" i="1"/>
  <c r="AH732" i="1"/>
  <c r="AJ732" i="1"/>
  <c r="AO732" i="1"/>
  <c r="AU732" i="1"/>
  <c r="AZ732" i="1"/>
  <c r="BE732" i="1"/>
  <c r="AJ761" i="1"/>
  <c r="AU761" i="1"/>
  <c r="BE761" i="1"/>
  <c r="BE786" i="1"/>
  <c r="BA786" i="1"/>
  <c r="AW786" i="1"/>
  <c r="AS786" i="1"/>
  <c r="AO786" i="1"/>
  <c r="AK786" i="1"/>
  <c r="AG786" i="1"/>
  <c r="BD786" i="1"/>
  <c r="AY786" i="1"/>
  <c r="AT786" i="1"/>
  <c r="AN786" i="1"/>
  <c r="AI786" i="1"/>
  <c r="BC786" i="1"/>
  <c r="AX786" i="1"/>
  <c r="AR786" i="1"/>
  <c r="AM786" i="1"/>
  <c r="AH786" i="1"/>
  <c r="AP786" i="1"/>
  <c r="AZ786" i="1"/>
  <c r="BE724" i="1"/>
  <c r="BA724" i="1"/>
  <c r="AW724" i="1"/>
  <c r="AS724" i="1"/>
  <c r="AO724" i="1"/>
  <c r="AK724" i="1"/>
  <c r="AG724" i="1"/>
  <c r="AJ724" i="1"/>
  <c r="AP724" i="1"/>
  <c r="AU724" i="1"/>
  <c r="AZ724" i="1"/>
  <c r="AG730" i="1"/>
  <c r="AL730" i="1"/>
  <c r="AQ730" i="1"/>
  <c r="AW730" i="1"/>
  <c r="BB730" i="1"/>
  <c r="AF732" i="1"/>
  <c r="AK732" i="1"/>
  <c r="AQ732" i="1"/>
  <c r="AV732" i="1"/>
  <c r="BA732" i="1"/>
  <c r="BD754" i="1"/>
  <c r="AZ754" i="1"/>
  <c r="AV754" i="1"/>
  <c r="AR754" i="1"/>
  <c r="AN754" i="1"/>
  <c r="AJ754" i="1"/>
  <c r="AF754" i="1"/>
  <c r="BC754" i="1"/>
  <c r="AX754" i="1"/>
  <c r="AS754" i="1"/>
  <c r="AM754" i="1"/>
  <c r="AH754" i="1"/>
  <c r="AL754" i="1"/>
  <c r="AT754" i="1"/>
  <c r="BA754" i="1"/>
  <c r="AN761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BB763" i="1"/>
  <c r="AW763" i="1"/>
  <c r="AQ763" i="1"/>
  <c r="AL763" i="1"/>
  <c r="AG763" i="1"/>
  <c r="AP763" i="1"/>
  <c r="BA763" i="1"/>
  <c r="AF786" i="1"/>
  <c r="AQ786" i="1"/>
  <c r="BB786" i="1"/>
  <c r="BB761" i="1"/>
  <c r="AX761" i="1"/>
  <c r="AT761" i="1"/>
  <c r="AP761" i="1"/>
  <c r="AL761" i="1"/>
  <c r="AH761" i="1"/>
  <c r="BC761" i="1"/>
  <c r="AW761" i="1"/>
  <c r="AR761" i="1"/>
  <c r="AM761" i="1"/>
  <c r="AG761" i="1"/>
  <c r="BA761" i="1"/>
  <c r="AV761" i="1"/>
  <c r="AQ761" i="1"/>
  <c r="AK761" i="1"/>
  <c r="AF761" i="1"/>
  <c r="AO761" i="1"/>
  <c r="AZ761" i="1"/>
  <c r="AI662" i="1"/>
  <c r="AM662" i="1"/>
  <c r="AQ662" i="1"/>
  <c r="AU662" i="1"/>
  <c r="AY662" i="1"/>
  <c r="BE691" i="1"/>
  <c r="BA691" i="1"/>
  <c r="AW691" i="1"/>
  <c r="AS691" i="1"/>
  <c r="AO691" i="1"/>
  <c r="AK691" i="1"/>
  <c r="AG691" i="1"/>
  <c r="AJ691" i="1"/>
  <c r="AP691" i="1"/>
  <c r="AU691" i="1"/>
  <c r="AZ691" i="1"/>
  <c r="BB723" i="1"/>
  <c r="AX723" i="1"/>
  <c r="AT723" i="1"/>
  <c r="AP723" i="1"/>
  <c r="AL723" i="1"/>
  <c r="AH723" i="1"/>
  <c r="AJ723" i="1"/>
  <c r="AO723" i="1"/>
  <c r="AU723" i="1"/>
  <c r="AZ723" i="1"/>
  <c r="BE723" i="1"/>
  <c r="AH724" i="1"/>
  <c r="AM724" i="1"/>
  <c r="AR724" i="1"/>
  <c r="AX724" i="1"/>
  <c r="BC724" i="1"/>
  <c r="AI730" i="1"/>
  <c r="AO730" i="1"/>
  <c r="AT730" i="1"/>
  <c r="AY730" i="1"/>
  <c r="BE730" i="1"/>
  <c r="AI732" i="1"/>
  <c r="AN732" i="1"/>
  <c r="AS732" i="1"/>
  <c r="AS733" i="1" s="1"/>
  <c r="AY732" i="1"/>
  <c r="BD732" i="1"/>
  <c r="BE753" i="1"/>
  <c r="BA753" i="1"/>
  <c r="AW753" i="1"/>
  <c r="AS753" i="1"/>
  <c r="AO753" i="1"/>
  <c r="AK753" i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AI761" i="1"/>
  <c r="AS761" i="1"/>
  <c r="BD761" i="1"/>
  <c r="AL786" i="1"/>
  <c r="AV786" i="1"/>
  <c r="AI762" i="1"/>
  <c r="AN762" i="1"/>
  <c r="AT762" i="1"/>
  <c r="AY762" i="1"/>
  <c r="BB785" i="1"/>
  <c r="AX785" i="1"/>
  <c r="AT785" i="1"/>
  <c r="AP785" i="1"/>
  <c r="AL785" i="1"/>
  <c r="AH785" i="1"/>
  <c r="AJ785" i="1"/>
  <c r="AO785" i="1"/>
  <c r="AU785" i="1"/>
  <c r="AZ785" i="1"/>
  <c r="BE785" i="1"/>
  <c r="AI792" i="1"/>
  <c r="AO792" i="1"/>
  <c r="AT792" i="1"/>
  <c r="AY792" i="1"/>
  <c r="AK794" i="1"/>
  <c r="AS794" i="1"/>
  <c r="AK816" i="1"/>
  <c r="BB847" i="1"/>
  <c r="AX847" i="1"/>
  <c r="AT847" i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BE762" i="1"/>
  <c r="BA762" i="1"/>
  <c r="AW762" i="1"/>
  <c r="AS762" i="1"/>
  <c r="AO762" i="1"/>
  <c r="AK762" i="1"/>
  <c r="AG762" i="1"/>
  <c r="AJ762" i="1"/>
  <c r="AP762" i="1"/>
  <c r="AU762" i="1"/>
  <c r="AZ762" i="1"/>
  <c r="BD792" i="1"/>
  <c r="AZ792" i="1"/>
  <c r="AV792" i="1"/>
  <c r="AR792" i="1"/>
  <c r="AN792" i="1"/>
  <c r="AJ792" i="1"/>
  <c r="AF792" i="1"/>
  <c r="AK792" i="1"/>
  <c r="AP792" i="1"/>
  <c r="AU792" i="1"/>
  <c r="BA792" i="1"/>
  <c r="BD794" i="1"/>
  <c r="AZ794" i="1"/>
  <c r="AV794" i="1"/>
  <c r="AR794" i="1"/>
  <c r="AN794" i="1"/>
  <c r="AJ794" i="1"/>
  <c r="AF794" i="1"/>
  <c r="BB794" i="1"/>
  <c r="AX794" i="1"/>
  <c r="AT794" i="1"/>
  <c r="AP794" i="1"/>
  <c r="AL794" i="1"/>
  <c r="AH794" i="1"/>
  <c r="AM794" i="1"/>
  <c r="AU794" i="1"/>
  <c r="BC794" i="1"/>
  <c r="BD816" i="1"/>
  <c r="AZ816" i="1"/>
  <c r="AV816" i="1"/>
  <c r="AR816" i="1"/>
  <c r="AN816" i="1"/>
  <c r="BB816" i="1"/>
  <c r="AW816" i="1"/>
  <c r="AQ816" i="1"/>
  <c r="AL816" i="1"/>
  <c r="AH816" i="1"/>
  <c r="BE816" i="1"/>
  <c r="AY816" i="1"/>
  <c r="AT816" i="1"/>
  <c r="AO816" i="1"/>
  <c r="AJ816" i="1"/>
  <c r="AF816" i="1"/>
  <c r="AM816" i="1"/>
  <c r="AX816" i="1"/>
  <c r="BE877" i="1"/>
  <c r="BA877" i="1"/>
  <c r="AW877" i="1"/>
  <c r="AS877" i="1"/>
  <c r="AO877" i="1"/>
  <c r="AK877" i="1"/>
  <c r="AG877" i="1"/>
  <c r="AJ877" i="1"/>
  <c r="AP877" i="1"/>
  <c r="AU877" i="1"/>
  <c r="AZ877" i="1"/>
  <c r="BB939" i="1"/>
  <c r="AX939" i="1"/>
  <c r="AT939" i="1"/>
  <c r="AP939" i="1"/>
  <c r="AL939" i="1"/>
  <c r="AH939" i="1"/>
  <c r="BD939" i="1"/>
  <c r="AY939" i="1"/>
  <c r="AS939" i="1"/>
  <c r="AN939" i="1"/>
  <c r="AI939" i="1"/>
  <c r="BC939" i="1"/>
  <c r="AW939" i="1"/>
  <c r="AR939" i="1"/>
  <c r="AM939" i="1"/>
  <c r="AG939" i="1"/>
  <c r="BA939" i="1"/>
  <c r="AV939" i="1"/>
  <c r="AQ939" i="1"/>
  <c r="AK939" i="1"/>
  <c r="AF939" i="1"/>
  <c r="BE939" i="1"/>
  <c r="AJ939" i="1"/>
  <c r="AU939" i="1"/>
  <c r="AI693" i="1"/>
  <c r="AM693" i="1"/>
  <c r="AQ693" i="1"/>
  <c r="AU693" i="1"/>
  <c r="AY693" i="1"/>
  <c r="AI722" i="1"/>
  <c r="AM722" i="1"/>
  <c r="AQ722" i="1"/>
  <c r="AU722" i="1"/>
  <c r="AY722" i="1"/>
  <c r="AI731" i="1"/>
  <c r="AM731" i="1"/>
  <c r="AQ731" i="1"/>
  <c r="AU731" i="1"/>
  <c r="AY731" i="1"/>
  <c r="AI755" i="1"/>
  <c r="AM755" i="1"/>
  <c r="AQ755" i="1"/>
  <c r="AU755" i="1"/>
  <c r="AY755" i="1"/>
  <c r="AI784" i="1"/>
  <c r="AM784" i="1"/>
  <c r="AQ784" i="1"/>
  <c r="AU784" i="1"/>
  <c r="AY784" i="1"/>
  <c r="AI793" i="1"/>
  <c r="AM793" i="1"/>
  <c r="AQ793" i="1"/>
  <c r="AU793" i="1"/>
  <c r="AY793" i="1"/>
  <c r="AG815" i="1"/>
  <c r="AK815" i="1"/>
  <c r="AO815" i="1"/>
  <c r="AS815" i="1"/>
  <c r="AW815" i="1"/>
  <c r="BA815" i="1"/>
  <c r="BE815" i="1"/>
  <c r="AG823" i="1"/>
  <c r="AM823" i="1"/>
  <c r="AR823" i="1"/>
  <c r="AW823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X825" i="1"/>
  <c r="AI848" i="1"/>
  <c r="AN848" i="1"/>
  <c r="AT848" i="1"/>
  <c r="AY848" i="1"/>
  <c r="BD854" i="1"/>
  <c r="AZ854" i="1"/>
  <c r="AV854" i="1"/>
  <c r="AR854" i="1"/>
  <c r="AN854" i="1"/>
  <c r="AJ854" i="1"/>
  <c r="AF854" i="1"/>
  <c r="AK854" i="1"/>
  <c r="AP854" i="1"/>
  <c r="AU854" i="1"/>
  <c r="BA854" i="1"/>
  <c r="BB856" i="1"/>
  <c r="AX856" i="1"/>
  <c r="AT856" i="1"/>
  <c r="AP856" i="1"/>
  <c r="AL856" i="1"/>
  <c r="AH856" i="1"/>
  <c r="AJ856" i="1"/>
  <c r="AO856" i="1"/>
  <c r="AU856" i="1"/>
  <c r="AZ856" i="1"/>
  <c r="BE856" i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AO939" i="1"/>
  <c r="BD941" i="1"/>
  <c r="AZ941" i="1"/>
  <c r="AV941" i="1"/>
  <c r="AR941" i="1"/>
  <c r="AN941" i="1"/>
  <c r="AJ941" i="1"/>
  <c r="AF941" i="1"/>
  <c r="BE941" i="1"/>
  <c r="AY941" i="1"/>
  <c r="AT941" i="1"/>
  <c r="AO941" i="1"/>
  <c r="AI941" i="1"/>
  <c r="BC941" i="1"/>
  <c r="AX941" i="1"/>
  <c r="AS941" i="1"/>
  <c r="AM941" i="1"/>
  <c r="AH941" i="1"/>
  <c r="BB941" i="1"/>
  <c r="AW941" i="1"/>
  <c r="AQ941" i="1"/>
  <c r="AL941" i="1"/>
  <c r="AG941" i="1"/>
  <c r="AK941" i="1"/>
  <c r="AU941" i="1"/>
  <c r="BE848" i="1"/>
  <c r="BA848" i="1"/>
  <c r="AW848" i="1"/>
  <c r="AS848" i="1"/>
  <c r="AO848" i="1"/>
  <c r="AK848" i="1"/>
  <c r="AG848" i="1"/>
  <c r="AJ848" i="1"/>
  <c r="AP848" i="1"/>
  <c r="AU848" i="1"/>
  <c r="AZ848" i="1"/>
  <c r="AH877" i="1"/>
  <c r="AM877" i="1"/>
  <c r="AR877" i="1"/>
  <c r="AX877" i="1"/>
  <c r="BC877" i="1"/>
  <c r="BC880" i="1" s="1"/>
  <c r="BD878" i="1"/>
  <c r="AZ878" i="1"/>
  <c r="AV878" i="1"/>
  <c r="AR878" i="1"/>
  <c r="AN878" i="1"/>
  <c r="AJ878" i="1"/>
  <c r="AF878" i="1"/>
  <c r="AK878" i="1"/>
  <c r="AP878" i="1"/>
  <c r="AU878" i="1"/>
  <c r="BA878" i="1"/>
  <c r="AZ939" i="1"/>
  <c r="AI815" i="1"/>
  <c r="AM815" i="1"/>
  <c r="AQ815" i="1"/>
  <c r="AU815" i="1"/>
  <c r="AY815" i="1"/>
  <c r="BB823" i="1"/>
  <c r="AX823" i="1"/>
  <c r="AT823" i="1"/>
  <c r="AP823" i="1"/>
  <c r="AL823" i="1"/>
  <c r="AH823" i="1"/>
  <c r="AJ823" i="1"/>
  <c r="AO823" i="1"/>
  <c r="AU823" i="1"/>
  <c r="AZ823" i="1"/>
  <c r="BE823" i="1"/>
  <c r="BD825" i="1"/>
  <c r="AZ825" i="1"/>
  <c r="AV825" i="1"/>
  <c r="AR825" i="1"/>
  <c r="AN825" i="1"/>
  <c r="AJ825" i="1"/>
  <c r="AF825" i="1"/>
  <c r="AK825" i="1"/>
  <c r="AP825" i="1"/>
  <c r="AU825" i="1"/>
  <c r="BA825" i="1"/>
  <c r="AF848" i="1"/>
  <c r="AL848" i="1"/>
  <c r="AQ848" i="1"/>
  <c r="AV848" i="1"/>
  <c r="BB848" i="1"/>
  <c r="AI877" i="1"/>
  <c r="AN877" i="1"/>
  <c r="AT877" i="1"/>
  <c r="AY877" i="1"/>
  <c r="BD877" i="1"/>
  <c r="AG878" i="1"/>
  <c r="AL878" i="1"/>
  <c r="AQ878" i="1"/>
  <c r="AW878" i="1"/>
  <c r="BB878" i="1"/>
  <c r="BD885" i="1"/>
  <c r="AZ885" i="1"/>
  <c r="AV885" i="1"/>
  <c r="AR885" i="1"/>
  <c r="AN885" i="1"/>
  <c r="AJ885" i="1"/>
  <c r="AF885" i="1"/>
  <c r="BB885" i="1"/>
  <c r="AX885" i="1"/>
  <c r="AT885" i="1"/>
  <c r="AP885" i="1"/>
  <c r="AL885" i="1"/>
  <c r="AH885" i="1"/>
  <c r="AM885" i="1"/>
  <c r="AU885" i="1"/>
  <c r="BC885" i="1"/>
  <c r="AW887" i="1"/>
  <c r="BA941" i="1"/>
  <c r="AI817" i="1"/>
  <c r="AM817" i="1"/>
  <c r="AQ817" i="1"/>
  <c r="AU817" i="1"/>
  <c r="AY817" i="1"/>
  <c r="AI846" i="1"/>
  <c r="AM846" i="1"/>
  <c r="AQ846" i="1"/>
  <c r="AU846" i="1"/>
  <c r="AY846" i="1"/>
  <c r="AI855" i="1"/>
  <c r="AM855" i="1"/>
  <c r="AQ855" i="1"/>
  <c r="AU855" i="1"/>
  <c r="AY855" i="1"/>
  <c r="AI879" i="1"/>
  <c r="AM879" i="1"/>
  <c r="AQ879" i="1"/>
  <c r="AU879" i="1"/>
  <c r="AY879" i="1"/>
  <c r="AG886" i="1"/>
  <c r="AK886" i="1"/>
  <c r="AO886" i="1"/>
  <c r="AS886" i="1"/>
  <c r="AW886" i="1"/>
  <c r="BA886" i="1"/>
  <c r="BE886" i="1"/>
  <c r="AM909" i="1"/>
  <c r="AI886" i="1"/>
  <c r="AM886" i="1"/>
  <c r="AQ886" i="1"/>
  <c r="AU886" i="1"/>
  <c r="AY886" i="1"/>
  <c r="BB909" i="1"/>
  <c r="AX909" i="1"/>
  <c r="AT909" i="1"/>
  <c r="AP909" i="1"/>
  <c r="AL909" i="1"/>
  <c r="AH909" i="1"/>
  <c r="BE909" i="1"/>
  <c r="BE911" i="1" s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AI910" i="1"/>
  <c r="AM910" i="1"/>
  <c r="AQ910" i="1"/>
  <c r="AU910" i="1"/>
  <c r="AY910" i="1"/>
  <c r="BC910" i="1"/>
  <c r="BE916" i="1"/>
  <c r="BA916" i="1"/>
  <c r="AW916" i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I940" i="1"/>
  <c r="AN940" i="1"/>
  <c r="AT940" i="1"/>
  <c r="AY940" i="1"/>
  <c r="AH908" i="1"/>
  <c r="AL908" i="1"/>
  <c r="AP908" i="1"/>
  <c r="AT908" i="1"/>
  <c r="AX908" i="1"/>
  <c r="BB908" i="1"/>
  <c r="AF910" i="1"/>
  <c r="AJ910" i="1"/>
  <c r="AN910" i="1"/>
  <c r="AR910" i="1"/>
  <c r="AV910" i="1"/>
  <c r="AZ910" i="1"/>
  <c r="BD910" i="1"/>
  <c r="AF916" i="1"/>
  <c r="AL916" i="1"/>
  <c r="AQ916" i="1"/>
  <c r="AV916" i="1"/>
  <c r="BB916" i="1"/>
  <c r="AI917" i="1"/>
  <c r="AO917" i="1"/>
  <c r="AT917" i="1"/>
  <c r="AY917" i="1"/>
  <c r="BE940" i="1"/>
  <c r="BA940" i="1"/>
  <c r="AW940" i="1"/>
  <c r="AS940" i="1"/>
  <c r="AO940" i="1"/>
  <c r="AK940" i="1"/>
  <c r="AG940" i="1"/>
  <c r="AJ940" i="1"/>
  <c r="AP940" i="1"/>
  <c r="AU940" i="1"/>
  <c r="AZ940" i="1"/>
  <c r="AI908" i="1"/>
  <c r="AM908" i="1"/>
  <c r="AQ908" i="1"/>
  <c r="AU908" i="1"/>
  <c r="AY908" i="1"/>
  <c r="BC908" i="1"/>
  <c r="AG910" i="1"/>
  <c r="AK910" i="1"/>
  <c r="AO910" i="1"/>
  <c r="AS910" i="1"/>
  <c r="AW910" i="1"/>
  <c r="BA910" i="1"/>
  <c r="AH916" i="1"/>
  <c r="AM916" i="1"/>
  <c r="AR916" i="1"/>
  <c r="AX916" i="1"/>
  <c r="BC916" i="1"/>
  <c r="BD917" i="1"/>
  <c r="AZ917" i="1"/>
  <c r="AV917" i="1"/>
  <c r="AR917" i="1"/>
  <c r="AN917" i="1"/>
  <c r="AJ917" i="1"/>
  <c r="AF917" i="1"/>
  <c r="AK917" i="1"/>
  <c r="AP917" i="1"/>
  <c r="AU917" i="1"/>
  <c r="BA917" i="1"/>
  <c r="AF940" i="1"/>
  <c r="AL940" i="1"/>
  <c r="AQ940" i="1"/>
  <c r="AV940" i="1"/>
  <c r="BB940" i="1"/>
  <c r="AI918" i="1"/>
  <c r="AM918" i="1"/>
  <c r="AQ918" i="1"/>
  <c r="AU918" i="1"/>
  <c r="AY918" i="1"/>
  <c r="AI947" i="1"/>
  <c r="AM947" i="1"/>
  <c r="AQ947" i="1"/>
  <c r="AU947" i="1"/>
  <c r="AY947" i="1"/>
  <c r="AH948" i="1"/>
  <c r="AL948" i="1"/>
  <c r="AP948" i="1"/>
  <c r="AT948" i="1"/>
  <c r="AX948" i="1"/>
  <c r="BB948" i="1"/>
  <c r="AG949" i="1"/>
  <c r="AK949" i="1"/>
  <c r="AO949" i="1"/>
  <c r="AS949" i="1"/>
  <c r="AW949" i="1"/>
  <c r="BA949" i="1"/>
  <c r="BA950" i="1" s="1"/>
  <c r="BE949" i="1"/>
  <c r="AI948" i="1"/>
  <c r="AM948" i="1"/>
  <c r="AQ948" i="1"/>
  <c r="AU948" i="1"/>
  <c r="AY948" i="1"/>
  <c r="BC948" i="1"/>
  <c r="BC950" i="1" s="1"/>
  <c r="AH949" i="1"/>
  <c r="AL949" i="1"/>
  <c r="AP949" i="1"/>
  <c r="AT949" i="1"/>
  <c r="AX949" i="1"/>
  <c r="BB949" i="1"/>
  <c r="AF948" i="1"/>
  <c r="AJ948" i="1"/>
  <c r="AN948" i="1"/>
  <c r="AR948" i="1"/>
  <c r="AV948" i="1"/>
  <c r="AZ948" i="1"/>
  <c r="AI949" i="1"/>
  <c r="AM949" i="1"/>
  <c r="AQ949" i="1"/>
  <c r="AU949" i="1"/>
  <c r="AY949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AG888" i="1" l="1"/>
  <c r="AN113" i="1"/>
  <c r="AH454" i="1"/>
  <c r="AX330" i="1"/>
  <c r="BA229" i="1"/>
  <c r="AT361" i="1"/>
  <c r="BA206" i="1"/>
  <c r="AN144" i="1"/>
  <c r="AR82" i="1"/>
  <c r="AT725" i="1"/>
  <c r="AX392" i="1"/>
  <c r="AK206" i="1"/>
  <c r="AK144" i="1"/>
  <c r="AN919" i="1"/>
  <c r="AV113" i="1"/>
  <c r="AW702" i="1"/>
  <c r="BD415" i="1"/>
  <c r="AY175" i="1"/>
  <c r="AX51" i="1"/>
  <c r="BA51" i="1"/>
  <c r="AW423" i="1"/>
  <c r="AT423" i="1"/>
  <c r="AF330" i="1"/>
  <c r="AL51" i="1"/>
  <c r="AV950" i="1"/>
  <c r="AZ950" i="1"/>
  <c r="AR640" i="1"/>
  <c r="BE423" i="1"/>
  <c r="BE361" i="1"/>
  <c r="AR330" i="1"/>
  <c r="AK51" i="1"/>
  <c r="BB51" i="1"/>
  <c r="AO756" i="1"/>
  <c r="AY477" i="1"/>
  <c r="AI485" i="1"/>
  <c r="BE485" i="1"/>
  <c r="AV454" i="1"/>
  <c r="AQ423" i="1"/>
  <c r="AN423" i="1"/>
  <c r="AI392" i="1"/>
  <c r="BB361" i="1"/>
  <c r="AL888" i="1"/>
  <c r="AH547" i="1"/>
  <c r="AW477" i="1"/>
  <c r="BC485" i="1"/>
  <c r="AX361" i="1"/>
  <c r="AT547" i="1"/>
  <c r="AN640" i="1"/>
  <c r="AL485" i="1"/>
  <c r="AH237" i="1"/>
  <c r="AI725" i="1"/>
  <c r="AY392" i="1"/>
  <c r="BD547" i="1"/>
  <c r="AR392" i="1"/>
  <c r="AZ105" i="1"/>
  <c r="AZ51" i="1"/>
  <c r="AK43" i="1"/>
  <c r="AT609" i="1"/>
  <c r="AJ485" i="1"/>
  <c r="AO485" i="1"/>
  <c r="AV330" i="1"/>
  <c r="AX260" i="1"/>
  <c r="AQ43" i="1"/>
  <c r="AO144" i="1"/>
  <c r="AJ454" i="1"/>
  <c r="AH663" i="1"/>
  <c r="AH43" i="1"/>
  <c r="BA516" i="1"/>
  <c r="AI547" i="1"/>
  <c r="BD950" i="1"/>
  <c r="BB547" i="1"/>
  <c r="BA392" i="1"/>
  <c r="AN454" i="1"/>
  <c r="AI423" i="1"/>
  <c r="BA330" i="1"/>
  <c r="BE299" i="1"/>
  <c r="AH51" i="1"/>
  <c r="AJ477" i="1"/>
  <c r="BD229" i="1"/>
  <c r="BD392" i="1"/>
  <c r="AX268" i="1"/>
  <c r="AH82" i="1"/>
  <c r="AV51" i="1"/>
  <c r="AW795" i="1"/>
  <c r="AZ206" i="1"/>
  <c r="AH756" i="1"/>
  <c r="AW733" i="1"/>
  <c r="AL547" i="1"/>
  <c r="AX423" i="1"/>
  <c r="AP206" i="1"/>
  <c r="AR268" i="1"/>
  <c r="AO353" i="1"/>
  <c r="AS423" i="1"/>
  <c r="AT322" i="1"/>
  <c r="AS477" i="1"/>
  <c r="BA82" i="1"/>
  <c r="AW82" i="1"/>
  <c r="AF361" i="1"/>
  <c r="AO361" i="1"/>
  <c r="AS857" i="1"/>
  <c r="BC826" i="1"/>
  <c r="AS578" i="1"/>
  <c r="AS260" i="1"/>
  <c r="AX113" i="1"/>
  <c r="AN756" i="1"/>
  <c r="BB663" i="1"/>
  <c r="BA671" i="1"/>
  <c r="AO578" i="1"/>
  <c r="AJ578" i="1"/>
  <c r="BD423" i="1"/>
  <c r="AH299" i="1"/>
  <c r="BB198" i="1"/>
  <c r="AH919" i="1"/>
  <c r="AR477" i="1"/>
  <c r="AT260" i="1"/>
  <c r="AN950" i="1"/>
  <c r="AS950" i="1"/>
  <c r="AT911" i="1"/>
  <c r="AT919" i="1"/>
  <c r="AL919" i="1"/>
  <c r="AS911" i="1"/>
  <c r="AQ795" i="1"/>
  <c r="AL640" i="1"/>
  <c r="AS82" i="1"/>
  <c r="BE82" i="1"/>
  <c r="AS43" i="1"/>
  <c r="AQ725" i="1"/>
  <c r="AQ485" i="1"/>
  <c r="AY485" i="1"/>
  <c r="BC361" i="1"/>
  <c r="AL237" i="1"/>
  <c r="AW167" i="1"/>
  <c r="AL175" i="1"/>
  <c r="AV144" i="1"/>
  <c r="BE849" i="1"/>
  <c r="AI353" i="1"/>
  <c r="BC353" i="1"/>
  <c r="AH361" i="1"/>
  <c r="AZ175" i="1"/>
  <c r="BD175" i="1"/>
  <c r="AO206" i="1"/>
  <c r="AH206" i="1"/>
  <c r="BD144" i="1"/>
  <c r="AO950" i="1"/>
  <c r="BA888" i="1"/>
  <c r="AS888" i="1"/>
  <c r="BB725" i="1"/>
  <c r="BC609" i="1"/>
  <c r="AL516" i="1"/>
  <c r="AY423" i="1"/>
  <c r="AO423" i="1"/>
  <c r="BB392" i="1"/>
  <c r="AN361" i="1"/>
  <c r="AZ136" i="1"/>
  <c r="BA136" i="1"/>
  <c r="BE136" i="1"/>
  <c r="AT144" i="1"/>
  <c r="BG20" i="1"/>
  <c r="AS880" i="1"/>
  <c r="BE880" i="1"/>
  <c r="AW539" i="1"/>
  <c r="BB485" i="1"/>
  <c r="BC477" i="1"/>
  <c r="AH477" i="1"/>
  <c r="AO454" i="1"/>
  <c r="AF454" i="1"/>
  <c r="AL454" i="1"/>
  <c r="BC454" i="1"/>
  <c r="AH415" i="1"/>
  <c r="AT392" i="1"/>
  <c r="AY361" i="1"/>
  <c r="AP353" i="1"/>
  <c r="AK353" i="1"/>
  <c r="BB260" i="1"/>
  <c r="AZ198" i="1"/>
  <c r="AW198" i="1"/>
  <c r="AP175" i="1"/>
  <c r="AH113" i="1"/>
  <c r="AR113" i="1"/>
  <c r="AL725" i="1"/>
  <c r="AV725" i="1"/>
  <c r="AN725" i="1"/>
  <c r="AR725" i="1"/>
  <c r="AX733" i="1"/>
  <c r="BC671" i="1"/>
  <c r="AQ640" i="1"/>
  <c r="AI640" i="1"/>
  <c r="AN609" i="1"/>
  <c r="BB516" i="1"/>
  <c r="AT516" i="1"/>
  <c r="AN485" i="1"/>
  <c r="AU477" i="1"/>
  <c r="BB454" i="1"/>
  <c r="AW415" i="1"/>
  <c r="AX415" i="1"/>
  <c r="BC423" i="1"/>
  <c r="AS392" i="1"/>
  <c r="AY353" i="1"/>
  <c r="AL361" i="1"/>
  <c r="AN353" i="1"/>
  <c r="BE353" i="1"/>
  <c r="AS291" i="1"/>
  <c r="AT299" i="1"/>
  <c r="AH268" i="1"/>
  <c r="BC268" i="1"/>
  <c r="AK229" i="1"/>
  <c r="BB237" i="1"/>
  <c r="BF203" i="1"/>
  <c r="AW206" i="1"/>
  <c r="AX175" i="1"/>
  <c r="AJ136" i="1"/>
  <c r="AK136" i="1"/>
  <c r="BA144" i="1"/>
  <c r="AV105" i="1"/>
  <c r="AS105" i="1"/>
  <c r="AO82" i="1"/>
  <c r="AG43" i="1"/>
  <c r="BA43" i="1"/>
  <c r="AO43" i="1"/>
  <c r="AT43" i="1"/>
  <c r="BF12" i="1"/>
  <c r="BF13" i="1" s="1"/>
  <c r="AY857" i="1"/>
  <c r="AZ849" i="1"/>
  <c r="AW857" i="1"/>
  <c r="AY764" i="1"/>
  <c r="AJ663" i="1"/>
  <c r="AV640" i="1"/>
  <c r="AN547" i="1"/>
  <c r="BC539" i="1"/>
  <c r="AS539" i="1"/>
  <c r="AF516" i="1"/>
  <c r="AS516" i="1"/>
  <c r="BD516" i="1"/>
  <c r="BD454" i="1"/>
  <c r="AH392" i="1"/>
  <c r="AR384" i="1"/>
  <c r="AM392" i="1"/>
  <c r="AL299" i="1"/>
  <c r="AO299" i="1"/>
  <c r="BB299" i="1"/>
  <c r="BC299" i="1"/>
  <c r="AT291" i="1"/>
  <c r="AY229" i="1"/>
  <c r="AI229" i="1"/>
  <c r="BA167" i="1"/>
  <c r="AO167" i="1"/>
  <c r="BA175" i="1"/>
  <c r="AK175" i="1"/>
  <c r="AW144" i="1"/>
  <c r="BB950" i="1"/>
  <c r="AH888" i="1"/>
  <c r="AX880" i="1"/>
  <c r="BB857" i="1"/>
  <c r="AL857" i="1"/>
  <c r="BA857" i="1"/>
  <c r="AP818" i="1"/>
  <c r="AG795" i="1"/>
  <c r="BA787" i="1"/>
  <c r="AV756" i="1"/>
  <c r="AM640" i="1"/>
  <c r="AW547" i="1"/>
  <c r="AO547" i="1"/>
  <c r="AY547" i="1"/>
  <c r="AW485" i="1"/>
  <c r="AV485" i="1"/>
  <c r="AT454" i="1"/>
  <c r="AX454" i="1"/>
  <c r="AV392" i="1"/>
  <c r="AU384" i="1"/>
  <c r="AK392" i="1"/>
  <c r="AJ105" i="1"/>
  <c r="BD105" i="1"/>
  <c r="BD113" i="1"/>
  <c r="AT113" i="1"/>
  <c r="BF110" i="1"/>
  <c r="AW43" i="1"/>
  <c r="AW299" i="1"/>
  <c r="AX291" i="1"/>
  <c r="BE291" i="1"/>
  <c r="AW260" i="1"/>
  <c r="AH260" i="1"/>
  <c r="AH105" i="1"/>
  <c r="AX105" i="1"/>
  <c r="AO105" i="1"/>
  <c r="AK82" i="1"/>
  <c r="AV826" i="1"/>
  <c r="BC818" i="1"/>
  <c r="AL826" i="1"/>
  <c r="BB826" i="1"/>
  <c r="BD818" i="1"/>
  <c r="BD826" i="1"/>
  <c r="AX43" i="1"/>
  <c r="AS353" i="1"/>
  <c r="AH353" i="1"/>
  <c r="AQ260" i="1"/>
  <c r="AK113" i="1"/>
  <c r="AL423" i="1"/>
  <c r="AZ508" i="1"/>
  <c r="BF451" i="1"/>
  <c r="AV423" i="1"/>
  <c r="BF235" i="1"/>
  <c r="AN51" i="1"/>
  <c r="AW51" i="1"/>
  <c r="AI51" i="1"/>
  <c r="AS51" i="1"/>
  <c r="AX694" i="1"/>
  <c r="BF351" i="1"/>
  <c r="AS330" i="1"/>
  <c r="AH322" i="1"/>
  <c r="AY260" i="1"/>
  <c r="BB175" i="1"/>
  <c r="AK167" i="1"/>
  <c r="AX144" i="1"/>
  <c r="AS136" i="1"/>
  <c r="AS144" i="1"/>
  <c r="AF725" i="1"/>
  <c r="BC733" i="1"/>
  <c r="AY694" i="1"/>
  <c r="AV694" i="1"/>
  <c r="AR609" i="1"/>
  <c r="AS547" i="1"/>
  <c r="AX539" i="1"/>
  <c r="AX516" i="1"/>
  <c r="AW508" i="1"/>
  <c r="AY516" i="1"/>
  <c r="AK477" i="1"/>
  <c r="AR415" i="1"/>
  <c r="AU353" i="1"/>
  <c r="AS361" i="1"/>
  <c r="AL291" i="1"/>
  <c r="AS299" i="1"/>
  <c r="AN229" i="1"/>
  <c r="AL392" i="1"/>
  <c r="BF755" i="1"/>
  <c r="BC756" i="1"/>
  <c r="AK756" i="1"/>
  <c r="AL756" i="1"/>
  <c r="AL733" i="1"/>
  <c r="AS725" i="1"/>
  <c r="AW725" i="1"/>
  <c r="BB694" i="1"/>
  <c r="AI671" i="1"/>
  <c r="BB640" i="1"/>
  <c r="BC601" i="1"/>
  <c r="BA601" i="1"/>
  <c r="AH609" i="1"/>
  <c r="BE578" i="1"/>
  <c r="AN578" i="1"/>
  <c r="BE547" i="1"/>
  <c r="AT539" i="1"/>
  <c r="AO477" i="1"/>
  <c r="AV260" i="1"/>
  <c r="AV175" i="1"/>
  <c r="AH175" i="1"/>
  <c r="AS167" i="1"/>
  <c r="AR175" i="1"/>
  <c r="BF165" i="1"/>
  <c r="AZ144" i="1"/>
  <c r="AJ144" i="1"/>
  <c r="AV136" i="1"/>
  <c r="AR787" i="1"/>
  <c r="BD764" i="1"/>
  <c r="AR756" i="1"/>
  <c r="BD640" i="1"/>
  <c r="AL601" i="1"/>
  <c r="AX609" i="1"/>
  <c r="BD609" i="1"/>
  <c r="AF485" i="1"/>
  <c r="AT477" i="1"/>
  <c r="AT485" i="1"/>
  <c r="AN477" i="1"/>
  <c r="BD477" i="1"/>
  <c r="AX485" i="1"/>
  <c r="BC392" i="1"/>
  <c r="BB291" i="1"/>
  <c r="AX206" i="1"/>
  <c r="AS206" i="1"/>
  <c r="AR206" i="1"/>
  <c r="AN198" i="1"/>
  <c r="AT206" i="1"/>
  <c r="AL260" i="1"/>
  <c r="AH818" i="1"/>
  <c r="BF513" i="1"/>
  <c r="BC415" i="1"/>
  <c r="AS415" i="1"/>
  <c r="AY330" i="1"/>
  <c r="AK260" i="1"/>
  <c r="BB113" i="1"/>
  <c r="AJ113" i="1"/>
  <c r="AN82" i="1"/>
  <c r="AY74" i="1"/>
  <c r="AT82" i="1"/>
  <c r="AJ206" i="1"/>
  <c r="BB206" i="1"/>
  <c r="BD330" i="1"/>
  <c r="AM415" i="1"/>
  <c r="AJ516" i="1"/>
  <c r="AK601" i="1"/>
  <c r="AY725" i="1"/>
  <c r="AT733" i="1"/>
  <c r="BE733" i="1"/>
  <c r="AY756" i="1"/>
  <c r="BD849" i="1"/>
  <c r="AG857" i="1"/>
  <c r="AJ849" i="1"/>
  <c r="AX857" i="1"/>
  <c r="AN857" i="1"/>
  <c r="BD857" i="1"/>
  <c r="AO849" i="1"/>
  <c r="BB849" i="1"/>
  <c r="BE857" i="1"/>
  <c r="AH795" i="1"/>
  <c r="AJ787" i="1"/>
  <c r="BD787" i="1"/>
  <c r="BF784" i="1"/>
  <c r="AY787" i="1"/>
  <c r="AW787" i="1"/>
  <c r="AT694" i="1"/>
  <c r="AH694" i="1"/>
  <c r="BC702" i="1"/>
  <c r="AK694" i="1"/>
  <c r="AQ694" i="1"/>
  <c r="AM702" i="1"/>
  <c r="AS640" i="1"/>
  <c r="AH539" i="1"/>
  <c r="AR516" i="1"/>
  <c r="AM508" i="1"/>
  <c r="AS508" i="1"/>
  <c r="BF327" i="1"/>
  <c r="AN330" i="1"/>
  <c r="BF289" i="1"/>
  <c r="AP291" i="1"/>
  <c r="AL206" i="1"/>
  <c r="AR198" i="1"/>
  <c r="BF141" i="1"/>
  <c r="AP144" i="1"/>
  <c r="AO136" i="1"/>
  <c r="AX136" i="1"/>
  <c r="BB144" i="1"/>
  <c r="AT136" i="1"/>
  <c r="AU663" i="1"/>
  <c r="AR671" i="1"/>
  <c r="AF640" i="1"/>
  <c r="BB609" i="1"/>
  <c r="BA578" i="1"/>
  <c r="AR578" i="1"/>
  <c r="AZ578" i="1"/>
  <c r="AX578" i="1"/>
  <c r="AW578" i="1"/>
  <c r="AJ82" i="1"/>
  <c r="AJ950" i="1"/>
  <c r="AW950" i="1"/>
  <c r="AK849" i="1"/>
  <c r="BF722" i="1"/>
  <c r="AX663" i="1"/>
  <c r="AV663" i="1"/>
  <c r="AG671" i="1"/>
  <c r="AP694" i="1"/>
  <c r="AY640" i="1"/>
  <c r="AW640" i="1"/>
  <c r="AK640" i="1"/>
  <c r="BC640" i="1"/>
  <c r="BF637" i="1"/>
  <c r="BE609" i="1"/>
  <c r="AQ609" i="1"/>
  <c r="AF609" i="1"/>
  <c r="AV609" i="1"/>
  <c r="BB601" i="1"/>
  <c r="BD601" i="1"/>
  <c r="AQ601" i="1"/>
  <c r="AR601" i="1"/>
  <c r="AG578" i="1"/>
  <c r="BD578" i="1"/>
  <c r="BC578" i="1"/>
  <c r="AX570" i="1"/>
  <c r="BF947" i="1"/>
  <c r="AY826" i="1"/>
  <c r="AQ826" i="1"/>
  <c r="BE795" i="1"/>
  <c r="BC787" i="1"/>
  <c r="AO671" i="1"/>
  <c r="BE663" i="1"/>
  <c r="BF575" i="1"/>
  <c r="BA547" i="1"/>
  <c r="AX547" i="1"/>
  <c r="AO539" i="1"/>
  <c r="BF134" i="1"/>
  <c r="AK105" i="1"/>
  <c r="AW105" i="1"/>
  <c r="BF103" i="1"/>
  <c r="BA105" i="1"/>
  <c r="BF72" i="1"/>
  <c r="AZ82" i="1"/>
  <c r="BE43" i="1"/>
  <c r="AR950" i="1"/>
  <c r="AL950" i="1"/>
  <c r="BE950" i="1"/>
  <c r="AK950" i="1"/>
  <c r="AW919" i="1"/>
  <c r="BE919" i="1"/>
  <c r="AQ857" i="1"/>
  <c r="AM857" i="1"/>
  <c r="BA849" i="1"/>
  <c r="AR857" i="1"/>
  <c r="AX849" i="1"/>
  <c r="BF846" i="1"/>
  <c r="BF855" i="1"/>
  <c r="BC857" i="1"/>
  <c r="BB818" i="1"/>
  <c r="AZ818" i="1"/>
  <c r="AI826" i="1"/>
  <c r="BB787" i="1"/>
  <c r="AK787" i="1"/>
  <c r="AX795" i="1"/>
  <c r="BE787" i="1"/>
  <c r="AP787" i="1"/>
  <c r="BB795" i="1"/>
  <c r="AN787" i="1"/>
  <c r="BB756" i="1"/>
  <c r="BF693" i="1"/>
  <c r="AP663" i="1"/>
  <c r="AM671" i="1"/>
  <c r="BF599" i="1"/>
  <c r="AL609" i="1"/>
  <c r="BF413" i="1"/>
  <c r="BF389" i="1"/>
  <c r="BE206" i="1"/>
  <c r="BF172" i="1"/>
  <c r="AL82" i="1"/>
  <c r="BB82" i="1"/>
  <c r="AQ74" i="1"/>
  <c r="AX82" i="1"/>
  <c r="AP82" i="1"/>
  <c r="AF82" i="1"/>
  <c r="BF79" i="1"/>
  <c r="BD51" i="1"/>
  <c r="AT51" i="1"/>
  <c r="BE51" i="1"/>
  <c r="AO51" i="1"/>
  <c r="AL43" i="1"/>
  <c r="BF48" i="1"/>
  <c r="BB919" i="1"/>
  <c r="BF918" i="1"/>
  <c r="BF886" i="1"/>
  <c r="AJ888" i="1"/>
  <c r="AZ888" i="1"/>
  <c r="AH880" i="1"/>
  <c r="AK857" i="1"/>
  <c r="AR849" i="1"/>
  <c r="AH849" i="1"/>
  <c r="AO857" i="1"/>
  <c r="AV857" i="1"/>
  <c r="AT857" i="1"/>
  <c r="AS818" i="1"/>
  <c r="AR818" i="1"/>
  <c r="BF815" i="1"/>
  <c r="BF817" i="1"/>
  <c r="AF826" i="1"/>
  <c r="AV818" i="1"/>
  <c r="BF793" i="1"/>
  <c r="AX787" i="1"/>
  <c r="AF787" i="1"/>
  <c r="AS787" i="1"/>
  <c r="BA756" i="1"/>
  <c r="AT756" i="1"/>
  <c r="AV764" i="1"/>
  <c r="AM733" i="1"/>
  <c r="BC725" i="1"/>
  <c r="AR733" i="1"/>
  <c r="AK725" i="1"/>
  <c r="BA725" i="1"/>
  <c r="AH733" i="1"/>
  <c r="AZ694" i="1"/>
  <c r="AL694" i="1"/>
  <c r="AN694" i="1"/>
  <c r="BD694" i="1"/>
  <c r="AU702" i="1"/>
  <c r="BC694" i="1"/>
  <c r="AR694" i="1"/>
  <c r="BC663" i="1"/>
  <c r="AO663" i="1"/>
  <c r="AN671" i="1"/>
  <c r="BF662" i="1"/>
  <c r="AP640" i="1"/>
  <c r="AW609" i="1"/>
  <c r="AV601" i="1"/>
  <c r="AW601" i="1"/>
  <c r="AP578" i="1"/>
  <c r="AR539" i="1"/>
  <c r="BF537" i="1"/>
  <c r="BC508" i="1"/>
  <c r="AN516" i="1"/>
  <c r="BD485" i="1"/>
  <c r="AZ477" i="1"/>
  <c r="BF475" i="1"/>
  <c r="AQ454" i="1"/>
  <c r="BC384" i="1"/>
  <c r="AS384" i="1"/>
  <c r="AT330" i="1"/>
  <c r="AO322" i="1"/>
  <c r="BA260" i="1"/>
  <c r="AM268" i="1"/>
  <c r="AO260" i="1"/>
  <c r="AN260" i="1"/>
  <c r="BD260" i="1"/>
  <c r="AQ229" i="1"/>
  <c r="AV229" i="1"/>
  <c r="AN206" i="1"/>
  <c r="AJ198" i="1"/>
  <c r="BE167" i="1"/>
  <c r="AF175" i="1"/>
  <c r="AN175" i="1"/>
  <c r="AS175" i="1"/>
  <c r="BD167" i="1"/>
  <c r="AJ175" i="1"/>
  <c r="AT175" i="1"/>
  <c r="AH136" i="1"/>
  <c r="AR144" i="1"/>
  <c r="AH144" i="1"/>
  <c r="AP136" i="1"/>
  <c r="AI105" i="1"/>
  <c r="AP105" i="1"/>
  <c r="AZ113" i="1"/>
  <c r="AP113" i="1"/>
  <c r="AL113" i="1"/>
  <c r="AN105" i="1"/>
  <c r="AI74" i="1"/>
  <c r="AV82" i="1"/>
  <c r="BD82" i="1"/>
  <c r="AY919" i="1"/>
  <c r="BD919" i="1"/>
  <c r="AN888" i="1"/>
  <c r="AY888" i="1"/>
  <c r="AK888" i="1"/>
  <c r="AR888" i="1"/>
  <c r="AN880" i="1"/>
  <c r="BF879" i="1"/>
  <c r="BD888" i="1"/>
  <c r="BC849" i="1"/>
  <c r="BA818" i="1"/>
  <c r="AJ818" i="1"/>
  <c r="AH826" i="1"/>
  <c r="AN826" i="1"/>
  <c r="AX818" i="1"/>
  <c r="AT826" i="1"/>
  <c r="AT818" i="1"/>
  <c r="AL818" i="1"/>
  <c r="AN818" i="1"/>
  <c r="BC795" i="1"/>
  <c r="AL795" i="1"/>
  <c r="BA795" i="1"/>
  <c r="AT787" i="1"/>
  <c r="AS795" i="1"/>
  <c r="AO795" i="1"/>
  <c r="AV787" i="1"/>
  <c r="AJ725" i="1"/>
  <c r="AO694" i="1"/>
  <c r="AY702" i="1"/>
  <c r="AL702" i="1"/>
  <c r="AH671" i="1"/>
  <c r="AP671" i="1"/>
  <c r="AU516" i="1"/>
  <c r="AZ756" i="1"/>
  <c r="AS756" i="1"/>
  <c r="AO570" i="1"/>
  <c r="BE694" i="1"/>
  <c r="BE570" i="1"/>
  <c r="AM516" i="1"/>
  <c r="AX508" i="1"/>
  <c r="BD911" i="1"/>
  <c r="AX911" i="1"/>
  <c r="AH911" i="1"/>
  <c r="AF911" i="1"/>
  <c r="BG817" i="1"/>
  <c r="BG723" i="1"/>
  <c r="AS826" i="1"/>
  <c r="BG12" i="1"/>
  <c r="BF608" i="1"/>
  <c r="BF196" i="1"/>
  <c r="BF41" i="1"/>
  <c r="BF731" i="1"/>
  <c r="BF111" i="1"/>
  <c r="BA113" i="1"/>
  <c r="AW113" i="1"/>
  <c r="BG49" i="1"/>
  <c r="BE516" i="1"/>
  <c r="AW392" i="1"/>
  <c r="BF949" i="1"/>
  <c r="AT950" i="1"/>
  <c r="AM795" i="1"/>
  <c r="AL144" i="1"/>
  <c r="AH764" i="1"/>
  <c r="BE702" i="1"/>
  <c r="AO516" i="1"/>
  <c r="AP516" i="1"/>
  <c r="AM547" i="1"/>
  <c r="BC911" i="1"/>
  <c r="AM911" i="1"/>
  <c r="AX601" i="1"/>
  <c r="AZ601" i="1"/>
  <c r="AV570" i="1"/>
  <c r="AL508" i="1"/>
  <c r="AK198" i="1"/>
  <c r="AQ787" i="1"/>
  <c r="AH787" i="1"/>
  <c r="AQ663" i="1"/>
  <c r="BD570" i="1"/>
  <c r="AP950" i="1"/>
  <c r="AJ911" i="1"/>
  <c r="BC919" i="1"/>
  <c r="AR911" i="1"/>
  <c r="AG911" i="1"/>
  <c r="AW911" i="1"/>
  <c r="BG918" i="1"/>
  <c r="AJ919" i="1"/>
  <c r="AW888" i="1"/>
  <c r="AO888" i="1"/>
  <c r="AQ888" i="1"/>
  <c r="AS849" i="1"/>
  <c r="AT849" i="1"/>
  <c r="AL849" i="1"/>
  <c r="AW849" i="1"/>
  <c r="BF856" i="1"/>
  <c r="AP857" i="1"/>
  <c r="AK818" i="1"/>
  <c r="AU787" i="1"/>
  <c r="AZ787" i="1"/>
  <c r="AP756" i="1"/>
  <c r="BG762" i="1"/>
  <c r="AS764" i="1"/>
  <c r="AJ756" i="1"/>
  <c r="AR764" i="1"/>
  <c r="AL764" i="1"/>
  <c r="BG763" i="1"/>
  <c r="AK733" i="1"/>
  <c r="BG732" i="1"/>
  <c r="AX725" i="1"/>
  <c r="AO702" i="1"/>
  <c r="BB702" i="1"/>
  <c r="AQ671" i="1"/>
  <c r="AZ671" i="1"/>
  <c r="AY663" i="1"/>
  <c r="AM663" i="1"/>
  <c r="AY671" i="1"/>
  <c r="BG639" i="1"/>
  <c r="AH640" i="1"/>
  <c r="AX640" i="1"/>
  <c r="AR632" i="1"/>
  <c r="BB578" i="1"/>
  <c r="AL578" i="1"/>
  <c r="AJ570" i="1"/>
  <c r="AL539" i="1"/>
  <c r="AP539" i="1"/>
  <c r="AP547" i="1"/>
  <c r="AW516" i="1"/>
  <c r="AY508" i="1"/>
  <c r="AR508" i="1"/>
  <c r="BA508" i="1"/>
  <c r="BB477" i="1"/>
  <c r="AQ477" i="1"/>
  <c r="AL477" i="1"/>
  <c r="AU415" i="1"/>
  <c r="AO392" i="1"/>
  <c r="AM384" i="1"/>
  <c r="AP322" i="1"/>
  <c r="AV322" i="1"/>
  <c r="AZ322" i="1"/>
  <c r="AN322" i="1"/>
  <c r="AQ330" i="1"/>
  <c r="AS322" i="1"/>
  <c r="BE322" i="1"/>
  <c r="AH291" i="1"/>
  <c r="AR291" i="1"/>
  <c r="BG297" i="1"/>
  <c r="AZ291" i="1"/>
  <c r="AN291" i="1"/>
  <c r="AK291" i="1"/>
  <c r="AT268" i="1"/>
  <c r="AP260" i="1"/>
  <c r="AJ260" i="1"/>
  <c r="AO237" i="1"/>
  <c r="AS229" i="1"/>
  <c r="BE198" i="1"/>
  <c r="AW175" i="1"/>
  <c r="AW136" i="1"/>
  <c r="AR136" i="1"/>
  <c r="BB136" i="1"/>
  <c r="AL136" i="1"/>
  <c r="AY113" i="1"/>
  <c r="AI113" i="1"/>
  <c r="AQ105" i="1"/>
  <c r="BG41" i="1"/>
  <c r="AM43" i="1"/>
  <c r="AP43" i="1"/>
  <c r="AU51" i="1"/>
  <c r="AU43" i="1"/>
  <c r="BF20" i="1"/>
  <c r="BF21" i="1" s="1"/>
  <c r="AK942" i="1"/>
  <c r="AS942" i="1"/>
  <c r="BG948" i="1"/>
  <c r="AX950" i="1"/>
  <c r="AH950" i="1"/>
  <c r="AV911" i="1"/>
  <c r="AK911" i="1"/>
  <c r="BA911" i="1"/>
  <c r="AU919" i="1"/>
  <c r="AK919" i="1"/>
  <c r="BA919" i="1"/>
  <c r="AZ911" i="1"/>
  <c r="AO911" i="1"/>
  <c r="AM919" i="1"/>
  <c r="AV919" i="1"/>
  <c r="BB911" i="1"/>
  <c r="AL911" i="1"/>
  <c r="AN911" i="1"/>
  <c r="BG879" i="1"/>
  <c r="AP888" i="1"/>
  <c r="AR880" i="1"/>
  <c r="BF878" i="1"/>
  <c r="BE888" i="1"/>
  <c r="AT888" i="1"/>
  <c r="AM880" i="1"/>
  <c r="AU880" i="1"/>
  <c r="AK880" i="1"/>
  <c r="BG887" i="1"/>
  <c r="AQ849" i="1"/>
  <c r="BG856" i="1"/>
  <c r="AV849" i="1"/>
  <c r="BG855" i="1"/>
  <c r="AM849" i="1"/>
  <c r="AI849" i="1"/>
  <c r="AH857" i="1"/>
  <c r="AU857" i="1"/>
  <c r="BG847" i="1"/>
  <c r="AP849" i="1"/>
  <c r="BG825" i="1"/>
  <c r="BE826" i="1"/>
  <c r="AJ826" i="1"/>
  <c r="BF824" i="1"/>
  <c r="BG824" i="1"/>
  <c r="BG816" i="1"/>
  <c r="BA826" i="1"/>
  <c r="AM826" i="1"/>
  <c r="AP795" i="1"/>
  <c r="BF785" i="1"/>
  <c r="BG793" i="1"/>
  <c r="AU795" i="1"/>
  <c r="BG794" i="1"/>
  <c r="BG785" i="1"/>
  <c r="BG755" i="1"/>
  <c r="AQ764" i="1"/>
  <c r="AM764" i="1"/>
  <c r="AX764" i="1"/>
  <c r="AI764" i="1"/>
  <c r="AM756" i="1"/>
  <c r="AU764" i="1"/>
  <c r="BF762" i="1"/>
  <c r="BG754" i="1"/>
  <c r="AW756" i="1"/>
  <c r="AJ764" i="1"/>
  <c r="BF732" i="1"/>
  <c r="AI733" i="1"/>
  <c r="BB733" i="1"/>
  <c r="AH725" i="1"/>
  <c r="AP725" i="1"/>
  <c r="BE725" i="1"/>
  <c r="BG693" i="1"/>
  <c r="BA694" i="1"/>
  <c r="AN702" i="1"/>
  <c r="AQ702" i="1"/>
  <c r="AR702" i="1"/>
  <c r="AW694" i="1"/>
  <c r="AI694" i="1"/>
  <c r="AI702" i="1"/>
  <c r="BD702" i="1"/>
  <c r="AK671" i="1"/>
  <c r="BG670" i="1"/>
  <c r="AX671" i="1"/>
  <c r="BG661" i="1"/>
  <c r="AZ663" i="1"/>
  <c r="AN663" i="1"/>
  <c r="AW663" i="1"/>
  <c r="AW671" i="1"/>
  <c r="BG662" i="1"/>
  <c r="AL671" i="1"/>
  <c r="AK663" i="1"/>
  <c r="BF669" i="1"/>
  <c r="BD671" i="1"/>
  <c r="AS671" i="1"/>
  <c r="BF639" i="1"/>
  <c r="BE640" i="1"/>
  <c r="AJ640" i="1"/>
  <c r="AT640" i="1"/>
  <c r="AQ632" i="1"/>
  <c r="AM632" i="1"/>
  <c r="AI632" i="1"/>
  <c r="BD632" i="1"/>
  <c r="AZ640" i="1"/>
  <c r="BG638" i="1"/>
  <c r="BF638" i="1"/>
  <c r="BF630" i="1"/>
  <c r="AO640" i="1"/>
  <c r="AO632" i="1"/>
  <c r="BF631" i="1"/>
  <c r="AI609" i="1"/>
  <c r="BG608" i="1"/>
  <c r="BG599" i="1"/>
  <c r="BG607" i="1"/>
  <c r="AY609" i="1"/>
  <c r="BG600" i="1"/>
  <c r="BF600" i="1"/>
  <c r="AM601" i="1"/>
  <c r="AM609" i="1"/>
  <c r="AJ609" i="1"/>
  <c r="AS609" i="1"/>
  <c r="AQ578" i="1"/>
  <c r="AZ570" i="1"/>
  <c r="AH570" i="1"/>
  <c r="BG576" i="1"/>
  <c r="BF576" i="1"/>
  <c r="AK570" i="1"/>
  <c r="AR570" i="1"/>
  <c r="AT578" i="1"/>
  <c r="BG575" i="1"/>
  <c r="BG537" i="1"/>
  <c r="BG545" i="1"/>
  <c r="BA539" i="1"/>
  <c r="AV539" i="1"/>
  <c r="AZ516" i="1"/>
  <c r="BF514" i="1"/>
  <c r="AQ508" i="1"/>
  <c r="BE508" i="1"/>
  <c r="AG516" i="1"/>
  <c r="AN508" i="1"/>
  <c r="AT508" i="1"/>
  <c r="AU485" i="1"/>
  <c r="AR485" i="1"/>
  <c r="AK485" i="1"/>
  <c r="BA485" i="1"/>
  <c r="AX477" i="1"/>
  <c r="AG454" i="1"/>
  <c r="AZ415" i="1"/>
  <c r="AN415" i="1"/>
  <c r="AZ423" i="1"/>
  <c r="BG421" i="1"/>
  <c r="BG413" i="1"/>
  <c r="AJ423" i="1"/>
  <c r="BA415" i="1"/>
  <c r="AT415" i="1"/>
  <c r="AV415" i="1"/>
  <c r="AU454" i="1"/>
  <c r="AS454" i="1"/>
  <c r="AK454" i="1"/>
  <c r="AP454" i="1"/>
  <c r="AW454" i="1"/>
  <c r="BC446" i="1"/>
  <c r="AY446" i="1"/>
  <c r="AZ454" i="1"/>
  <c r="BB384" i="1"/>
  <c r="AZ392" i="1"/>
  <c r="AJ384" i="1"/>
  <c r="AZ384" i="1"/>
  <c r="AQ384" i="1"/>
  <c r="AN384" i="1"/>
  <c r="AH384" i="1"/>
  <c r="AW384" i="1"/>
  <c r="AP392" i="1"/>
  <c r="AY384" i="1"/>
  <c r="BE384" i="1"/>
  <c r="AU392" i="1"/>
  <c r="BE392" i="1"/>
  <c r="AJ361" i="1"/>
  <c r="AW353" i="1"/>
  <c r="BD353" i="1"/>
  <c r="AU361" i="1"/>
  <c r="AZ361" i="1"/>
  <c r="AM361" i="1"/>
  <c r="BA322" i="1"/>
  <c r="BF328" i="1"/>
  <c r="AX322" i="1"/>
  <c r="AW322" i="1"/>
  <c r="AM322" i="1"/>
  <c r="AQ322" i="1"/>
  <c r="AW330" i="1"/>
  <c r="AP330" i="1"/>
  <c r="AJ322" i="1"/>
  <c r="AU322" i="1"/>
  <c r="AM330" i="1"/>
  <c r="AK330" i="1"/>
  <c r="AI330" i="1"/>
  <c r="BG328" i="1"/>
  <c r="AH330" i="1"/>
  <c r="AY291" i="1"/>
  <c r="BG289" i="1"/>
  <c r="BD291" i="1"/>
  <c r="AV291" i="1"/>
  <c r="AV299" i="1"/>
  <c r="AQ291" i="1"/>
  <c r="AK268" i="1"/>
  <c r="AU268" i="1"/>
  <c r="BA268" i="1"/>
  <c r="BG258" i="1"/>
  <c r="AW268" i="1"/>
  <c r="AQ268" i="1"/>
  <c r="AU260" i="1"/>
  <c r="AZ268" i="1"/>
  <c r="BF258" i="1"/>
  <c r="AR260" i="1"/>
  <c r="AO229" i="1"/>
  <c r="AY237" i="1"/>
  <c r="AX229" i="1"/>
  <c r="AH229" i="1"/>
  <c r="AP237" i="1"/>
  <c r="BG235" i="1"/>
  <c r="BF227" i="1"/>
  <c r="AM229" i="1"/>
  <c r="AP229" i="1"/>
  <c r="AM237" i="1"/>
  <c r="BA237" i="1"/>
  <c r="BG204" i="1"/>
  <c r="BC198" i="1"/>
  <c r="BG203" i="1"/>
  <c r="AS198" i="1"/>
  <c r="AL198" i="1"/>
  <c r="AO198" i="1"/>
  <c r="AU198" i="1"/>
  <c r="BA198" i="1"/>
  <c r="AQ198" i="1"/>
  <c r="AG198" i="1"/>
  <c r="AY167" i="1"/>
  <c r="BG165" i="1"/>
  <c r="AU175" i="1"/>
  <c r="AQ167" i="1"/>
  <c r="AJ167" i="1"/>
  <c r="AZ167" i="1"/>
  <c r="BG142" i="1"/>
  <c r="AM136" i="1"/>
  <c r="AU136" i="1"/>
  <c r="AM113" i="1"/>
  <c r="BE113" i="1"/>
  <c r="AL105" i="1"/>
  <c r="BB105" i="1"/>
  <c r="AU113" i="1"/>
  <c r="BG103" i="1"/>
  <c r="AT105" i="1"/>
  <c r="AO74" i="1"/>
  <c r="BG80" i="1"/>
  <c r="BC74" i="1"/>
  <c r="AL74" i="1"/>
  <c r="BB74" i="1"/>
  <c r="AR74" i="1"/>
  <c r="BG79" i="1"/>
  <c r="AV74" i="1"/>
  <c r="AM888" i="1"/>
  <c r="AR826" i="1"/>
  <c r="AJ795" i="1"/>
  <c r="AG756" i="1"/>
  <c r="BG753" i="1"/>
  <c r="BG691" i="1"/>
  <c r="AG694" i="1"/>
  <c r="AZ764" i="1"/>
  <c r="AI756" i="1"/>
  <c r="BF753" i="1"/>
  <c r="BG692" i="1"/>
  <c r="AY880" i="1"/>
  <c r="AV880" i="1"/>
  <c r="AF857" i="1"/>
  <c r="BF854" i="1"/>
  <c r="AU942" i="1"/>
  <c r="AW942" i="1"/>
  <c r="BB942" i="1"/>
  <c r="BA880" i="1"/>
  <c r="BF823" i="1"/>
  <c r="BG731" i="1"/>
  <c r="AG663" i="1"/>
  <c r="BG660" i="1"/>
  <c r="AJ632" i="1"/>
  <c r="AG601" i="1"/>
  <c r="BG598" i="1"/>
  <c r="AT632" i="1"/>
  <c r="AP570" i="1"/>
  <c r="AF539" i="1"/>
  <c r="BF536" i="1"/>
  <c r="BF444" i="1"/>
  <c r="BG475" i="1"/>
  <c r="AP423" i="1"/>
  <c r="AG361" i="1"/>
  <c r="BG358" i="1"/>
  <c r="AJ299" i="1"/>
  <c r="AF136" i="1"/>
  <c r="BF133" i="1"/>
  <c r="AP361" i="1"/>
  <c r="BC322" i="1"/>
  <c r="AN268" i="1"/>
  <c r="AG237" i="1"/>
  <c r="BG234" i="1"/>
  <c r="AG113" i="1"/>
  <c r="BG110" i="1"/>
  <c r="BF544" i="1"/>
  <c r="AG446" i="1"/>
  <c r="BG443" i="1"/>
  <c r="AP446" i="1"/>
  <c r="BG320" i="1"/>
  <c r="BF319" i="1"/>
  <c r="AV237" i="1"/>
  <c r="AF105" i="1"/>
  <c r="BF102" i="1"/>
  <c r="AF113" i="1"/>
  <c r="AS74" i="1"/>
  <c r="AI950" i="1"/>
  <c r="AI911" i="1"/>
  <c r="AT880" i="1"/>
  <c r="AZ826" i="1"/>
  <c r="AQ818" i="1"/>
  <c r="BF887" i="1"/>
  <c r="AI888" i="1"/>
  <c r="AQ880" i="1"/>
  <c r="AJ857" i="1"/>
  <c r="AZ857" i="1"/>
  <c r="AK826" i="1"/>
  <c r="AW818" i="1"/>
  <c r="AG818" i="1"/>
  <c r="BG815" i="1"/>
  <c r="AM725" i="1"/>
  <c r="AJ942" i="1"/>
  <c r="AQ942" i="1"/>
  <c r="AG942" i="1"/>
  <c r="BC942" i="1"/>
  <c r="AY942" i="1"/>
  <c r="AP942" i="1"/>
  <c r="AP880" i="1"/>
  <c r="AO880" i="1"/>
  <c r="BG846" i="1"/>
  <c r="AN795" i="1"/>
  <c r="BD795" i="1"/>
  <c r="AI795" i="1"/>
  <c r="BG792" i="1"/>
  <c r="BD756" i="1"/>
  <c r="AY733" i="1"/>
  <c r="AU694" i="1"/>
  <c r="AO787" i="1"/>
  <c r="AO764" i="1"/>
  <c r="BB764" i="1"/>
  <c r="AN764" i="1"/>
  <c r="AG733" i="1"/>
  <c r="BG730" i="1"/>
  <c r="BG786" i="1"/>
  <c r="BA733" i="1"/>
  <c r="AF733" i="1"/>
  <c r="BF730" i="1"/>
  <c r="AV733" i="1"/>
  <c r="AV702" i="1"/>
  <c r="AP702" i="1"/>
  <c r="BF670" i="1"/>
  <c r="AU671" i="1"/>
  <c r="BB671" i="1"/>
  <c r="BF724" i="1"/>
  <c r="BF700" i="1"/>
  <c r="BF607" i="1"/>
  <c r="BF661" i="1"/>
  <c r="AF663" i="1"/>
  <c r="BG630" i="1"/>
  <c r="BF701" i="1"/>
  <c r="AF671" i="1"/>
  <c r="BF668" i="1"/>
  <c r="AR663" i="1"/>
  <c r="AT663" i="1"/>
  <c r="BA663" i="1"/>
  <c r="BG637" i="1"/>
  <c r="AZ609" i="1"/>
  <c r="BG606" i="1"/>
  <c r="AG609" i="1"/>
  <c r="AM578" i="1"/>
  <c r="BG631" i="1"/>
  <c r="AT601" i="1"/>
  <c r="AN601" i="1"/>
  <c r="BF577" i="1"/>
  <c r="BA570" i="1"/>
  <c r="AF570" i="1"/>
  <c r="BF567" i="1"/>
  <c r="AJ547" i="1"/>
  <c r="AZ632" i="1"/>
  <c r="AV632" i="1"/>
  <c r="AN632" i="1"/>
  <c r="AH632" i="1"/>
  <c r="AX632" i="1"/>
  <c r="AT570" i="1"/>
  <c r="BG669" i="1"/>
  <c r="AF578" i="1"/>
  <c r="AY570" i="1"/>
  <c r="AQ539" i="1"/>
  <c r="BG483" i="1"/>
  <c r="AH578" i="1"/>
  <c r="AM570" i="1"/>
  <c r="AU539" i="1"/>
  <c r="AJ539" i="1"/>
  <c r="AZ539" i="1"/>
  <c r="AK508" i="1"/>
  <c r="AH508" i="1"/>
  <c r="AM477" i="1"/>
  <c r="BG359" i="1"/>
  <c r="BF506" i="1"/>
  <c r="BF420" i="1"/>
  <c r="AJ392" i="1"/>
  <c r="BG389" i="1"/>
  <c r="AU446" i="1"/>
  <c r="AR361" i="1"/>
  <c r="AK361" i="1"/>
  <c r="BA361" i="1"/>
  <c r="BG351" i="1"/>
  <c r="AZ330" i="1"/>
  <c r="AG330" i="1"/>
  <c r="AR322" i="1"/>
  <c r="AL322" i="1"/>
  <c r="BB322" i="1"/>
  <c r="BC291" i="1"/>
  <c r="BG265" i="1"/>
  <c r="AT237" i="1"/>
  <c r="AT229" i="1"/>
  <c r="BF142" i="1"/>
  <c r="AF144" i="1"/>
  <c r="AP415" i="1"/>
  <c r="AY415" i="1"/>
  <c r="AQ415" i="1"/>
  <c r="AJ415" i="1"/>
  <c r="BG381" i="1"/>
  <c r="AJ330" i="1"/>
  <c r="AP299" i="1"/>
  <c r="AM291" i="1"/>
  <c r="AW291" i="1"/>
  <c r="AL268" i="1"/>
  <c r="BB268" i="1"/>
  <c r="BC237" i="1"/>
  <c r="BG195" i="1"/>
  <c r="AY136" i="1"/>
  <c r="AI136" i="1"/>
  <c r="BE446" i="1"/>
  <c r="AO384" i="1"/>
  <c r="AV384" i="1"/>
  <c r="AL384" i="1"/>
  <c r="AI361" i="1"/>
  <c r="BG350" i="1"/>
  <c r="AG353" i="1"/>
  <c r="BB353" i="1"/>
  <c r="AR353" i="1"/>
  <c r="AU299" i="1"/>
  <c r="BF266" i="1"/>
  <c r="AI268" i="1"/>
  <c r="AM260" i="1"/>
  <c r="AW237" i="1"/>
  <c r="AZ229" i="1"/>
  <c r="AJ229" i="1"/>
  <c r="AY206" i="1"/>
  <c r="AI206" i="1"/>
  <c r="AX198" i="1"/>
  <c r="AH198" i="1"/>
  <c r="AG175" i="1"/>
  <c r="BG172" i="1"/>
  <c r="AQ144" i="1"/>
  <c r="AS113" i="1"/>
  <c r="AM82" i="1"/>
  <c r="BG72" i="1"/>
  <c r="AG51" i="1"/>
  <c r="BG48" i="1"/>
  <c r="AQ446" i="1"/>
  <c r="AM446" i="1"/>
  <c r="AI446" i="1"/>
  <c r="BD446" i="1"/>
  <c r="AT446" i="1"/>
  <c r="BF382" i="1"/>
  <c r="AF322" i="1"/>
  <c r="AU237" i="1"/>
  <c r="AJ237" i="1"/>
  <c r="AZ237" i="1"/>
  <c r="AN167" i="1"/>
  <c r="AH167" i="1"/>
  <c r="AX167" i="1"/>
  <c r="AG74" i="1"/>
  <c r="BG71" i="1"/>
  <c r="BF49" i="1"/>
  <c r="AF51" i="1"/>
  <c r="AN43" i="1"/>
  <c r="BD43" i="1"/>
  <c r="AU74" i="1"/>
  <c r="AP74" i="1"/>
  <c r="AF74" i="1"/>
  <c r="BF71" i="1"/>
  <c r="AM167" i="1"/>
  <c r="BG111" i="1"/>
  <c r="AK74" i="1"/>
  <c r="AI43" i="1"/>
  <c r="BG40" i="1"/>
  <c r="AI601" i="1"/>
  <c r="AI570" i="1"/>
  <c r="AF508" i="1"/>
  <c r="BF505" i="1"/>
  <c r="AM423" i="1"/>
  <c r="BG505" i="1"/>
  <c r="AL415" i="1"/>
  <c r="AJ291" i="1"/>
  <c r="AX384" i="1"/>
  <c r="BE229" i="1"/>
  <c r="AU144" i="1"/>
  <c r="AQ82" i="1"/>
  <c r="AK446" i="1"/>
  <c r="BF390" i="1"/>
  <c r="BF392" i="1" s="1"/>
  <c r="AZ43" i="1"/>
  <c r="BC167" i="1"/>
  <c r="AY911" i="1"/>
  <c r="AP919" i="1"/>
  <c r="AX826" i="1"/>
  <c r="AZ942" i="1"/>
  <c r="BG949" i="1"/>
  <c r="AU950" i="1"/>
  <c r="BG917" i="1"/>
  <c r="AY849" i="1"/>
  <c r="BG878" i="1"/>
  <c r="AM818" i="1"/>
  <c r="AO942" i="1"/>
  <c r="BE942" i="1"/>
  <c r="AM942" i="1"/>
  <c r="BD942" i="1"/>
  <c r="AJ880" i="1"/>
  <c r="AI857" i="1"/>
  <c r="AG849" i="1"/>
  <c r="AK795" i="1"/>
  <c r="AN849" i="1"/>
  <c r="AX756" i="1"/>
  <c r="AF764" i="1"/>
  <c r="BF761" i="1"/>
  <c r="BA764" i="1"/>
  <c r="AW764" i="1"/>
  <c r="AP764" i="1"/>
  <c r="BF763" i="1"/>
  <c r="BF754" i="1"/>
  <c r="BG724" i="1"/>
  <c r="AO725" i="1"/>
  <c r="AL787" i="1"/>
  <c r="AU733" i="1"/>
  <c r="AJ733" i="1"/>
  <c r="AZ733" i="1"/>
  <c r="BG699" i="1"/>
  <c r="AF702" i="1"/>
  <c r="BF699" i="1"/>
  <c r="BA702" i="1"/>
  <c r="AT702" i="1"/>
  <c r="BF723" i="1"/>
  <c r="AM694" i="1"/>
  <c r="AL663" i="1"/>
  <c r="AG640" i="1"/>
  <c r="AU609" i="1"/>
  <c r="AK609" i="1"/>
  <c r="BA609" i="1"/>
  <c r="AY578" i="1"/>
  <c r="AI578" i="1"/>
  <c r="BF598" i="1"/>
  <c r="AF601" i="1"/>
  <c r="AY601" i="1"/>
  <c r="AP601" i="1"/>
  <c r="AZ547" i="1"/>
  <c r="AG547" i="1"/>
  <c r="BG544" i="1"/>
  <c r="BE539" i="1"/>
  <c r="AI539" i="1"/>
  <c r="AF632" i="1"/>
  <c r="BF629" i="1"/>
  <c r="BA632" i="1"/>
  <c r="AW632" i="1"/>
  <c r="AS632" i="1"/>
  <c r="AL632" i="1"/>
  <c r="BB632" i="1"/>
  <c r="BG577" i="1"/>
  <c r="BF569" i="1"/>
  <c r="AS570" i="1"/>
  <c r="BG514" i="1"/>
  <c r="BF483" i="1"/>
  <c r="BC570" i="1"/>
  <c r="BG567" i="1"/>
  <c r="AG570" i="1"/>
  <c r="AN539" i="1"/>
  <c r="BD539" i="1"/>
  <c r="AO508" i="1"/>
  <c r="BB508" i="1"/>
  <c r="BG474" i="1"/>
  <c r="AG477" i="1"/>
  <c r="BF421" i="1"/>
  <c r="BG390" i="1"/>
  <c r="BF359" i="1"/>
  <c r="AH516" i="1"/>
  <c r="BG444" i="1"/>
  <c r="AJ508" i="1"/>
  <c r="AH485" i="1"/>
  <c r="BF482" i="1"/>
  <c r="AP477" i="1"/>
  <c r="BG420" i="1"/>
  <c r="AG423" i="1"/>
  <c r="AG392" i="1"/>
  <c r="AF423" i="1"/>
  <c r="AK322" i="1"/>
  <c r="AY322" i="1"/>
  <c r="AY299" i="1"/>
  <c r="AU291" i="1"/>
  <c r="BF265" i="1"/>
  <c r="AF268" i="1"/>
  <c r="AQ175" i="1"/>
  <c r="AN136" i="1"/>
  <c r="AQ51" i="1"/>
  <c r="AI415" i="1"/>
  <c r="BE415" i="1"/>
  <c r="BF358" i="1"/>
  <c r="AI299" i="1"/>
  <c r="BG288" i="1"/>
  <c r="AG291" i="1"/>
  <c r="AO268" i="1"/>
  <c r="AP268" i="1"/>
  <c r="AM198" i="1"/>
  <c r="AJ446" i="1"/>
  <c r="AF384" i="1"/>
  <c r="BF381" i="1"/>
  <c r="BA384" i="1"/>
  <c r="AP384" i="1"/>
  <c r="BD361" i="1"/>
  <c r="BA353" i="1"/>
  <c r="AL353" i="1"/>
  <c r="AF353" i="1"/>
  <c r="BF350" i="1"/>
  <c r="AV353" i="1"/>
  <c r="AN299" i="1"/>
  <c r="AY268" i="1"/>
  <c r="AF260" i="1"/>
  <c r="AQ237" i="1"/>
  <c r="AF229" i="1"/>
  <c r="BF226" i="1"/>
  <c r="AU206" i="1"/>
  <c r="AT198" i="1"/>
  <c r="BG141" i="1"/>
  <c r="AM144" i="1"/>
  <c r="BG134" i="1"/>
  <c r="AO113" i="1"/>
  <c r="AY82" i="1"/>
  <c r="AI82" i="1"/>
  <c r="AZ446" i="1"/>
  <c r="AV446" i="1"/>
  <c r="AR446" i="1"/>
  <c r="AN446" i="1"/>
  <c r="AH446" i="1"/>
  <c r="AX446" i="1"/>
  <c r="BG382" i="1"/>
  <c r="AZ299" i="1"/>
  <c r="AM299" i="1"/>
  <c r="AG299" i="1"/>
  <c r="BG296" i="1"/>
  <c r="BG266" i="1"/>
  <c r="AG268" i="1"/>
  <c r="AN237" i="1"/>
  <c r="BD237" i="1"/>
  <c r="AU229" i="1"/>
  <c r="AU167" i="1"/>
  <c r="AR167" i="1"/>
  <c r="BG164" i="1"/>
  <c r="AG167" i="1"/>
  <c r="AL167" i="1"/>
  <c r="BB167" i="1"/>
  <c r="AU105" i="1"/>
  <c r="BF80" i="1"/>
  <c r="AG82" i="1"/>
  <c r="BE74" i="1"/>
  <c r="AR43" i="1"/>
  <c r="AI291" i="1"/>
  <c r="BG173" i="1"/>
  <c r="AM74" i="1"/>
  <c r="AT74" i="1"/>
  <c r="AJ74" i="1"/>
  <c r="AZ74" i="1"/>
  <c r="BF257" i="1"/>
  <c r="AI167" i="1"/>
  <c r="BG133" i="1"/>
  <c r="AM950" i="1"/>
  <c r="AU818" i="1"/>
  <c r="AL942" i="1"/>
  <c r="AZ795" i="1"/>
  <c r="BF691" i="1"/>
  <c r="BG701" i="1"/>
  <c r="BF606" i="1"/>
  <c r="AO601" i="1"/>
  <c r="BF568" i="1"/>
  <c r="BG327" i="1"/>
  <c r="AO446" i="1"/>
  <c r="AF415" i="1"/>
  <c r="BF412" i="1"/>
  <c r="AM353" i="1"/>
  <c r="AM206" i="1"/>
  <c r="AF237" i="1"/>
  <c r="BF234" i="1"/>
  <c r="AT167" i="1"/>
  <c r="AJ43" i="1"/>
  <c r="AY950" i="1"/>
  <c r="AQ919" i="1"/>
  <c r="BG947" i="1"/>
  <c r="AO919" i="1"/>
  <c r="AX888" i="1"/>
  <c r="BF825" i="1"/>
  <c r="BF917" i="1"/>
  <c r="AX919" i="1"/>
  <c r="AU911" i="1"/>
  <c r="AG950" i="1"/>
  <c r="AS919" i="1"/>
  <c r="BC888" i="1"/>
  <c r="BB888" i="1"/>
  <c r="BF848" i="1"/>
  <c r="AU826" i="1"/>
  <c r="AL880" i="1"/>
  <c r="AG826" i="1"/>
  <c r="BG823" i="1"/>
  <c r="AM787" i="1"/>
  <c r="AV942" i="1"/>
  <c r="AI942" i="1"/>
  <c r="AT942" i="1"/>
  <c r="AR795" i="1"/>
  <c r="AY795" i="1"/>
  <c r="BG784" i="1"/>
  <c r="AU756" i="1"/>
  <c r="BE756" i="1"/>
  <c r="BG722" i="1"/>
  <c r="BF948" i="1"/>
  <c r="AQ950" i="1"/>
  <c r="AR919" i="1"/>
  <c r="AQ911" i="1"/>
  <c r="AF919" i="1"/>
  <c r="BF916" i="1"/>
  <c r="AP911" i="1"/>
  <c r="AZ919" i="1"/>
  <c r="BG916" i="1"/>
  <c r="AG919" i="1"/>
  <c r="AI919" i="1"/>
  <c r="BG886" i="1"/>
  <c r="AU849" i="1"/>
  <c r="AU888" i="1"/>
  <c r="AF888" i="1"/>
  <c r="BF885" i="1"/>
  <c r="AV888" i="1"/>
  <c r="BD880" i="1"/>
  <c r="AI880" i="1"/>
  <c r="AO826" i="1"/>
  <c r="AP826" i="1"/>
  <c r="AY818" i="1"/>
  <c r="AI818" i="1"/>
  <c r="BG848" i="1"/>
  <c r="BG885" i="1"/>
  <c r="BB880" i="1"/>
  <c r="AF880" i="1"/>
  <c r="BF877" i="1"/>
  <c r="AW826" i="1"/>
  <c r="BE818" i="1"/>
  <c r="AO818" i="1"/>
  <c r="AI787" i="1"/>
  <c r="AU725" i="1"/>
  <c r="AF950" i="1"/>
  <c r="AF942" i="1"/>
  <c r="BA942" i="1"/>
  <c r="AR942" i="1"/>
  <c r="AN942" i="1"/>
  <c r="AH942" i="1"/>
  <c r="AX942" i="1"/>
  <c r="AZ880" i="1"/>
  <c r="AG880" i="1"/>
  <c r="BG877" i="1"/>
  <c r="AW880" i="1"/>
  <c r="BF816" i="1"/>
  <c r="AF818" i="1"/>
  <c r="BF794" i="1"/>
  <c r="AF795" i="1"/>
  <c r="BF792" i="1"/>
  <c r="AV795" i="1"/>
  <c r="BF847" i="1"/>
  <c r="AF849" i="1"/>
  <c r="AT795" i="1"/>
  <c r="AG787" i="1"/>
  <c r="BG854" i="1"/>
  <c r="AF756" i="1"/>
  <c r="AQ756" i="1"/>
  <c r="AO733" i="1"/>
  <c r="AZ725" i="1"/>
  <c r="AG725" i="1"/>
  <c r="AJ694" i="1"/>
  <c r="AS694" i="1"/>
  <c r="AK764" i="1"/>
  <c r="AG764" i="1"/>
  <c r="BG761" i="1"/>
  <c r="BC764" i="1"/>
  <c r="AT764" i="1"/>
  <c r="BF786" i="1"/>
  <c r="AQ733" i="1"/>
  <c r="BE764" i="1"/>
  <c r="AP733" i="1"/>
  <c r="AN733" i="1"/>
  <c r="BD733" i="1"/>
  <c r="AG702" i="1"/>
  <c r="AZ702" i="1"/>
  <c r="AS702" i="1"/>
  <c r="AK702" i="1"/>
  <c r="AH702" i="1"/>
  <c r="AX702" i="1"/>
  <c r="BE671" i="1"/>
  <c r="AJ671" i="1"/>
  <c r="AT671" i="1"/>
  <c r="AU640" i="1"/>
  <c r="BG700" i="1"/>
  <c r="BF692" i="1"/>
  <c r="AF694" i="1"/>
  <c r="BG668" i="1"/>
  <c r="AI663" i="1"/>
  <c r="BD663" i="1"/>
  <c r="AS663" i="1"/>
  <c r="AP609" i="1"/>
  <c r="AO609" i="1"/>
  <c r="AU578" i="1"/>
  <c r="AM454" i="1"/>
  <c r="AU330" i="1"/>
  <c r="BF660" i="1"/>
  <c r="BE632" i="1"/>
  <c r="AJ601" i="1"/>
  <c r="BE601" i="1"/>
  <c r="AU601" i="1"/>
  <c r="BG569" i="1"/>
  <c r="AQ570" i="1"/>
  <c r="AU547" i="1"/>
  <c r="AK547" i="1"/>
  <c r="AY539" i="1"/>
  <c r="BG513" i="1"/>
  <c r="AK632" i="1"/>
  <c r="AG632" i="1"/>
  <c r="BG629" i="1"/>
  <c r="BC632" i="1"/>
  <c r="AY632" i="1"/>
  <c r="AP632" i="1"/>
  <c r="AU570" i="1"/>
  <c r="AL570" i="1"/>
  <c r="BB570" i="1"/>
  <c r="AS601" i="1"/>
  <c r="AN570" i="1"/>
  <c r="BF545" i="1"/>
  <c r="AR547" i="1"/>
  <c r="BB539" i="1"/>
  <c r="AG539" i="1"/>
  <c r="BG536" i="1"/>
  <c r="BG568" i="1"/>
  <c r="AW570" i="1"/>
  <c r="AK539" i="1"/>
  <c r="AI508" i="1"/>
  <c r="BD508" i="1"/>
  <c r="AV508" i="1"/>
  <c r="AP508" i="1"/>
  <c r="BA477" i="1"/>
  <c r="BF474" i="1"/>
  <c r="AF477" i="1"/>
  <c r="AV477" i="1"/>
  <c r="AR423" i="1"/>
  <c r="BF297" i="1"/>
  <c r="BG506" i="1"/>
  <c r="AG508" i="1"/>
  <c r="BF452" i="1"/>
  <c r="AZ485" i="1"/>
  <c r="AM485" i="1"/>
  <c r="AG485" i="1"/>
  <c r="BG482" i="1"/>
  <c r="AI477" i="1"/>
  <c r="BG452" i="1"/>
  <c r="BG451" i="1"/>
  <c r="AU423" i="1"/>
  <c r="AK423" i="1"/>
  <c r="BA423" i="1"/>
  <c r="AI322" i="1"/>
  <c r="BD322" i="1"/>
  <c r="AQ299" i="1"/>
  <c r="AO291" i="1"/>
  <c r="AV268" i="1"/>
  <c r="AZ260" i="1"/>
  <c r="AG260" i="1"/>
  <c r="BG257" i="1"/>
  <c r="BE237" i="1"/>
  <c r="AI237" i="1"/>
  <c r="BB229" i="1"/>
  <c r="AL229" i="1"/>
  <c r="BF204" i="1"/>
  <c r="AF206" i="1"/>
  <c r="AV198" i="1"/>
  <c r="AF198" i="1"/>
  <c r="BF195" i="1"/>
  <c r="AM175" i="1"/>
  <c r="AQ113" i="1"/>
  <c r="AM51" i="1"/>
  <c r="AO415" i="1"/>
  <c r="BG412" i="1"/>
  <c r="AG415" i="1"/>
  <c r="BB415" i="1"/>
  <c r="AG384" i="1"/>
  <c r="AQ361" i="1"/>
  <c r="BD299" i="1"/>
  <c r="BA291" i="1"/>
  <c r="BF288" i="1"/>
  <c r="AF291" i="1"/>
  <c r="BE268" i="1"/>
  <c r="AJ268" i="1"/>
  <c r="AI260" i="1"/>
  <c r="AS237" i="1"/>
  <c r="AW229" i="1"/>
  <c r="AG229" i="1"/>
  <c r="BG226" i="1"/>
  <c r="AY198" i="1"/>
  <c r="AI198" i="1"/>
  <c r="AQ136" i="1"/>
  <c r="AK384" i="1"/>
  <c r="AI384" i="1"/>
  <c r="BD384" i="1"/>
  <c r="AT384" i="1"/>
  <c r="AV361" i="1"/>
  <c r="AT353" i="1"/>
  <c r="AQ353" i="1"/>
  <c r="AJ353" i="1"/>
  <c r="AZ353" i="1"/>
  <c r="BG319" i="1"/>
  <c r="AG322" i="1"/>
  <c r="AF299" i="1"/>
  <c r="BF296" i="1"/>
  <c r="AS268" i="1"/>
  <c r="BG227" i="1"/>
  <c r="AR229" i="1"/>
  <c r="AQ206" i="1"/>
  <c r="BG196" i="1"/>
  <c r="AP198" i="1"/>
  <c r="BE175" i="1"/>
  <c r="AO175" i="1"/>
  <c r="AY144" i="1"/>
  <c r="AI144" i="1"/>
  <c r="AU82" i="1"/>
  <c r="AF446" i="1"/>
  <c r="BF443" i="1"/>
  <c r="BA446" i="1"/>
  <c r="AW446" i="1"/>
  <c r="AS446" i="1"/>
  <c r="AL446" i="1"/>
  <c r="BB446" i="1"/>
  <c r="BF320" i="1"/>
  <c r="AR299" i="1"/>
  <c r="AK299" i="1"/>
  <c r="BA299" i="1"/>
  <c r="AK237" i="1"/>
  <c r="AR237" i="1"/>
  <c r="AF167" i="1"/>
  <c r="BF164" i="1"/>
  <c r="AV167" i="1"/>
  <c r="AP167" i="1"/>
  <c r="AM105" i="1"/>
  <c r="AR105" i="1"/>
  <c r="AW74" i="1"/>
  <c r="AF43" i="1"/>
  <c r="BF40" i="1"/>
  <c r="AV43" i="1"/>
  <c r="BF173" i="1"/>
  <c r="AG144" i="1"/>
  <c r="AH74" i="1"/>
  <c r="AX74" i="1"/>
  <c r="AN74" i="1"/>
  <c r="BD74" i="1"/>
  <c r="AG206" i="1"/>
  <c r="BG102" i="1"/>
  <c r="AG136" i="1"/>
  <c r="AG105" i="1"/>
  <c r="BF353" i="1" l="1"/>
  <c r="BF206" i="1"/>
  <c r="BF477" i="1"/>
  <c r="BG330" i="1"/>
  <c r="BF113" i="1"/>
  <c r="BF167" i="1"/>
  <c r="BF950" i="1"/>
  <c r="BF415" i="1"/>
  <c r="BF175" i="1"/>
  <c r="BF454" i="1"/>
  <c r="BF144" i="1"/>
  <c r="BG857" i="1"/>
  <c r="BG756" i="1"/>
  <c r="BG477" i="1"/>
  <c r="BF818" i="1"/>
  <c r="BG725" i="1"/>
  <c r="BF787" i="1"/>
  <c r="BG640" i="1"/>
  <c r="BF609" i="1"/>
  <c r="BF857" i="1"/>
  <c r="BF733" i="1"/>
  <c r="BF51" i="1"/>
  <c r="BF578" i="1"/>
  <c r="BG167" i="1"/>
  <c r="BF82" i="1"/>
  <c r="BF880" i="1"/>
  <c r="BF849" i="1"/>
  <c r="BG818" i="1"/>
  <c r="BG787" i="1"/>
  <c r="BF725" i="1"/>
  <c r="BG516" i="1"/>
  <c r="BG51" i="1"/>
  <c r="BG826" i="1"/>
  <c r="BG795" i="1"/>
  <c r="BG671" i="1"/>
  <c r="BG578" i="1"/>
  <c r="BG454" i="1"/>
  <c r="BF485" i="1"/>
  <c r="BF640" i="1"/>
  <c r="BG485" i="1"/>
  <c r="BG950" i="1"/>
  <c r="BF516" i="1"/>
  <c r="BF919" i="1"/>
  <c r="BG880" i="1"/>
  <c r="BG764" i="1"/>
  <c r="BG539" i="1"/>
  <c r="BG547" i="1"/>
  <c r="BF384" i="1"/>
  <c r="BG353" i="1"/>
  <c r="BF361" i="1"/>
  <c r="BG361" i="1"/>
  <c r="BG299" i="1"/>
  <c r="BF260" i="1"/>
  <c r="BG136" i="1"/>
  <c r="BG82" i="1"/>
  <c r="BG43" i="1"/>
  <c r="BF826" i="1"/>
  <c r="BG733" i="1"/>
  <c r="BG694" i="1"/>
  <c r="BF694" i="1"/>
  <c r="BG663" i="1"/>
  <c r="BF663" i="1"/>
  <c r="BF632" i="1"/>
  <c r="BF601" i="1"/>
  <c r="BG609" i="1"/>
  <c r="BG601" i="1"/>
  <c r="BF446" i="1"/>
  <c r="BG423" i="1"/>
  <c r="BG415" i="1"/>
  <c r="BG322" i="1"/>
  <c r="BF330" i="1"/>
  <c r="BF322" i="1"/>
  <c r="BF291" i="1"/>
  <c r="BF299" i="1"/>
  <c r="BG260" i="1"/>
  <c r="BF229" i="1"/>
  <c r="BG206" i="1"/>
  <c r="BF198" i="1"/>
  <c r="BG144" i="1"/>
  <c r="BG105" i="1"/>
  <c r="BF74" i="1"/>
  <c r="BG632" i="1"/>
  <c r="BG702" i="1"/>
  <c r="BF764" i="1"/>
  <c r="BF508" i="1"/>
  <c r="BG74" i="1"/>
  <c r="BG198" i="1"/>
  <c r="BG384" i="1"/>
  <c r="BF423" i="1"/>
  <c r="BF671" i="1"/>
  <c r="BF547" i="1"/>
  <c r="BF136" i="1"/>
  <c r="BF539" i="1"/>
  <c r="BG291" i="1"/>
  <c r="BF105" i="1"/>
  <c r="BG229" i="1"/>
  <c r="BF795" i="1"/>
  <c r="BG888" i="1"/>
  <c r="BG919" i="1"/>
  <c r="BF268" i="1"/>
  <c r="BG268" i="1"/>
  <c r="BF570" i="1"/>
  <c r="BG849" i="1"/>
  <c r="BG237" i="1"/>
  <c r="BF756" i="1"/>
  <c r="BF43" i="1"/>
  <c r="BF888" i="1"/>
  <c r="BF237" i="1"/>
  <c r="BG570" i="1"/>
  <c r="BF702" i="1"/>
  <c r="BG508" i="1"/>
  <c r="BG175" i="1"/>
  <c r="BG392" i="1"/>
  <c r="BG446" i="1"/>
  <c r="BG113" i="1"/>
  <c r="AC746" i="1" l="1"/>
  <c r="AA61" i="10"/>
  <c r="K61" i="10"/>
  <c r="AC29" i="5"/>
  <c r="C7" i="11"/>
  <c r="W653" i="1"/>
  <c r="X653" i="1"/>
  <c r="Y653" i="1"/>
  <c r="Z653" i="1"/>
  <c r="AA653" i="1"/>
  <c r="AB13" i="8"/>
  <c r="AC16" i="8"/>
  <c r="AB17" i="8"/>
  <c r="AC22" i="8"/>
  <c r="AC24" i="8"/>
  <c r="AB25" i="8"/>
  <c r="AC26" i="8"/>
  <c r="Z60" i="8"/>
  <c r="L61" i="8"/>
  <c r="P61" i="8"/>
  <c r="S62" i="8"/>
  <c r="W62" i="8"/>
  <c r="AB12" i="8"/>
  <c r="AB20" i="8"/>
  <c r="AB23" i="8"/>
  <c r="AB24" i="8"/>
  <c r="AB27" i="8"/>
  <c r="AB28" i="8"/>
  <c r="C60" i="9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J61" i="9"/>
  <c r="L61" i="9"/>
  <c r="M61" i="9"/>
  <c r="N61" i="9"/>
  <c r="Q61" i="10"/>
  <c r="R61" i="9"/>
  <c r="T61" i="9"/>
  <c r="U61" i="9"/>
  <c r="V61" i="9"/>
  <c r="X61" i="9"/>
  <c r="Z61" i="9"/>
  <c r="C62" i="9"/>
  <c r="D62" i="9"/>
  <c r="E62" i="9"/>
  <c r="G62" i="10"/>
  <c r="H62" i="9"/>
  <c r="I62" i="9"/>
  <c r="K62" i="9"/>
  <c r="L62" i="9"/>
  <c r="M62" i="9"/>
  <c r="O62" i="9"/>
  <c r="P62" i="9"/>
  <c r="Q62" i="9"/>
  <c r="S62" i="9"/>
  <c r="T62" i="9"/>
  <c r="U62" i="9"/>
  <c r="W62" i="10"/>
  <c r="X62" i="9"/>
  <c r="Y62" i="9"/>
  <c r="AA62" i="9"/>
  <c r="AB8" i="9"/>
  <c r="AB16" i="9"/>
  <c r="B60" i="9"/>
  <c r="B61" i="9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E60" i="9"/>
  <c r="D60" i="9"/>
  <c r="AC436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B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Y61" i="8"/>
  <c r="X61" i="8"/>
  <c r="W61" i="8"/>
  <c r="V61" i="8"/>
  <c r="S61" i="8"/>
  <c r="R61" i="8"/>
  <c r="Q61" i="8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C62" i="10"/>
  <c r="K62" i="10"/>
  <c r="M62" i="10"/>
  <c r="S62" i="10"/>
  <c r="AA62" i="10"/>
  <c r="B62" i="10"/>
  <c r="H62" i="10"/>
  <c r="J62" i="10"/>
  <c r="N62" i="10"/>
  <c r="P62" i="10"/>
  <c r="R62" i="10"/>
  <c r="X62" i="10"/>
  <c r="Z62" i="10"/>
  <c r="E61" i="10"/>
  <c r="G61" i="10"/>
  <c r="O61" i="10"/>
  <c r="S61" i="10"/>
  <c r="U61" i="10"/>
  <c r="W61" i="10"/>
  <c r="D61" i="10"/>
  <c r="H61" i="10"/>
  <c r="L61" i="10"/>
  <c r="P61" i="10"/>
  <c r="T61" i="10"/>
  <c r="X61" i="10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T31" i="8"/>
  <c r="T76" i="8" s="1"/>
  <c r="AB16" i="8"/>
  <c r="AC39" i="5"/>
  <c r="AB62" i="5"/>
  <c r="AC62" i="5"/>
  <c r="AB61" i="5"/>
  <c r="AB39" i="5"/>
  <c r="AC61" i="5"/>
  <c r="C9" i="11" l="1"/>
  <c r="C37" i="11" s="1"/>
  <c r="C30" i="11"/>
  <c r="C26" i="11"/>
  <c r="C12" i="11"/>
  <c r="C21" i="11"/>
  <c r="C32" i="11"/>
  <c r="C18" i="11"/>
  <c r="C27" i="11"/>
  <c r="AC777" i="1"/>
  <c r="E31" i="11" s="1"/>
  <c r="AC529" i="1"/>
  <c r="CK510" i="1" s="1"/>
  <c r="AC622" i="1"/>
  <c r="CK620" i="1" s="1"/>
  <c r="AC498" i="1"/>
  <c r="E22" i="11" s="1"/>
  <c r="AC188" i="1"/>
  <c r="CK181" i="1" s="1"/>
  <c r="BX43" i="1"/>
  <c r="BX47" i="1"/>
  <c r="BX51" i="1"/>
  <c r="BX42" i="1"/>
  <c r="BX46" i="1"/>
  <c r="BX48" i="1"/>
  <c r="BX41" i="1"/>
  <c r="BX49" i="1"/>
  <c r="BX53" i="1"/>
  <c r="BX55" i="1"/>
  <c r="BX57" i="1"/>
  <c r="BX59" i="1"/>
  <c r="BX60" i="1"/>
  <c r="BX61" i="1"/>
  <c r="BX62" i="1"/>
  <c r="BX63" i="1"/>
  <c r="BX56" i="1"/>
  <c r="BX58" i="1"/>
  <c r="BX40" i="1"/>
  <c r="BX45" i="1"/>
  <c r="BX52" i="1"/>
  <c r="BX54" i="1"/>
  <c r="BX44" i="1"/>
  <c r="BX50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1" i="1"/>
  <c r="BK60" i="1"/>
  <c r="BK63" i="1"/>
  <c r="BK62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2" i="1"/>
  <c r="BO61" i="1"/>
  <c r="BO63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62" i="1"/>
  <c r="BS63" i="1"/>
  <c r="BS59" i="1"/>
  <c r="BS61" i="1"/>
  <c r="BS60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61" i="1"/>
  <c r="BW62" i="1"/>
  <c r="BW60" i="1"/>
  <c r="BW63" i="1"/>
  <c r="BW5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63" i="1"/>
  <c r="CE59" i="1"/>
  <c r="CE61" i="1"/>
  <c r="CE62" i="1"/>
  <c r="CE60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61" i="1"/>
  <c r="CI62" i="1"/>
  <c r="CI60" i="1"/>
  <c r="CI63" i="1"/>
  <c r="CI59" i="1"/>
  <c r="BP41" i="1"/>
  <c r="BP45" i="1"/>
  <c r="BP49" i="1"/>
  <c r="BP40" i="1"/>
  <c r="BP44" i="1"/>
  <c r="BP48" i="1"/>
  <c r="BP50" i="1"/>
  <c r="BP47" i="1"/>
  <c r="BP53" i="1"/>
  <c r="BP55" i="1"/>
  <c r="BP57" i="1"/>
  <c r="BP59" i="1"/>
  <c r="BP60" i="1"/>
  <c r="BP61" i="1"/>
  <c r="BP62" i="1"/>
  <c r="BP63" i="1"/>
  <c r="BP54" i="1"/>
  <c r="BP46" i="1"/>
  <c r="BP56" i="1"/>
  <c r="BP58" i="1"/>
  <c r="BP43" i="1"/>
  <c r="BP51" i="1"/>
  <c r="BP52" i="1"/>
  <c r="BP42" i="1"/>
  <c r="CF41" i="1"/>
  <c r="CF45" i="1"/>
  <c r="CF49" i="1"/>
  <c r="CF40" i="1"/>
  <c r="CF44" i="1"/>
  <c r="CF50" i="1"/>
  <c r="CF43" i="1"/>
  <c r="CF51" i="1"/>
  <c r="CF53" i="1"/>
  <c r="CF55" i="1"/>
  <c r="CF57" i="1"/>
  <c r="CF59" i="1"/>
  <c r="CF60" i="1"/>
  <c r="CF61" i="1"/>
  <c r="CF62" i="1"/>
  <c r="CF63" i="1"/>
  <c r="CF52" i="1"/>
  <c r="CF42" i="1"/>
  <c r="CF48" i="1"/>
  <c r="CF54" i="1"/>
  <c r="CF56" i="1"/>
  <c r="CF58" i="1"/>
  <c r="CF46" i="1"/>
  <c r="CF47" i="1"/>
  <c r="BM40" i="1"/>
  <c r="BM41" i="1"/>
  <c r="BM42" i="1"/>
  <c r="BM43" i="1"/>
  <c r="BM44" i="1"/>
  <c r="BM45" i="1"/>
  <c r="BM46" i="1"/>
  <c r="BM47" i="1"/>
  <c r="BM48" i="1"/>
  <c r="BM51" i="1"/>
  <c r="BM49" i="1"/>
  <c r="BM59" i="1"/>
  <c r="BM52" i="1"/>
  <c r="BM54" i="1"/>
  <c r="BM56" i="1"/>
  <c r="BM58" i="1"/>
  <c r="BM60" i="1"/>
  <c r="BM61" i="1"/>
  <c r="BM62" i="1"/>
  <c r="BM63" i="1"/>
  <c r="BM55" i="1"/>
  <c r="BM57" i="1"/>
  <c r="BM50" i="1"/>
  <c r="BM53" i="1"/>
  <c r="BQ40" i="1"/>
  <c r="BQ41" i="1"/>
  <c r="BQ42" i="1"/>
  <c r="BQ43" i="1"/>
  <c r="BQ44" i="1"/>
  <c r="BQ45" i="1"/>
  <c r="BQ46" i="1"/>
  <c r="BQ47" i="1"/>
  <c r="BQ48" i="1"/>
  <c r="BQ49" i="1"/>
  <c r="BQ50" i="1"/>
  <c r="BQ56" i="1"/>
  <c r="BQ53" i="1"/>
  <c r="BQ55" i="1"/>
  <c r="BQ57" i="1"/>
  <c r="BQ59" i="1"/>
  <c r="BQ60" i="1"/>
  <c r="BQ61" i="1"/>
  <c r="BQ62" i="1"/>
  <c r="BQ63" i="1"/>
  <c r="BQ51" i="1"/>
  <c r="BQ54" i="1"/>
  <c r="BQ52" i="1"/>
  <c r="BQ58" i="1"/>
  <c r="BU40" i="1"/>
  <c r="BU41" i="1"/>
  <c r="BU42" i="1"/>
  <c r="BU43" i="1"/>
  <c r="BU44" i="1"/>
  <c r="BU45" i="1"/>
  <c r="BU46" i="1"/>
  <c r="BU47" i="1"/>
  <c r="BU49" i="1"/>
  <c r="BU50" i="1"/>
  <c r="BU51" i="1"/>
  <c r="BU53" i="1"/>
  <c r="BU55" i="1"/>
  <c r="BU48" i="1"/>
  <c r="BU52" i="1"/>
  <c r="BU54" i="1"/>
  <c r="BU56" i="1"/>
  <c r="BU58" i="1"/>
  <c r="BU59" i="1"/>
  <c r="BU60" i="1"/>
  <c r="BU61" i="1"/>
  <c r="BU62" i="1"/>
  <c r="BU63" i="1"/>
  <c r="BU57" i="1"/>
  <c r="BY40" i="1"/>
  <c r="BY41" i="1"/>
  <c r="BY42" i="1"/>
  <c r="BY43" i="1"/>
  <c r="BY44" i="1"/>
  <c r="BY45" i="1"/>
  <c r="BY46" i="1"/>
  <c r="BY47" i="1"/>
  <c r="BY50" i="1"/>
  <c r="BY51" i="1"/>
  <c r="BY52" i="1"/>
  <c r="BY54" i="1"/>
  <c r="BY58" i="1"/>
  <c r="BY49" i="1"/>
  <c r="BY53" i="1"/>
  <c r="BY55" i="1"/>
  <c r="BY57" i="1"/>
  <c r="BY59" i="1"/>
  <c r="BY60" i="1"/>
  <c r="BY61" i="1"/>
  <c r="BY62" i="1"/>
  <c r="BY63" i="1"/>
  <c r="BY48" i="1"/>
  <c r="BY56" i="1"/>
  <c r="CC40" i="1"/>
  <c r="CC41" i="1"/>
  <c r="CC42" i="1"/>
  <c r="CC43" i="1"/>
  <c r="CC44" i="1"/>
  <c r="CC45" i="1"/>
  <c r="CC46" i="1"/>
  <c r="CC47" i="1"/>
  <c r="CC51" i="1"/>
  <c r="CC48" i="1"/>
  <c r="CC57" i="1"/>
  <c r="CC50" i="1"/>
  <c r="CC52" i="1"/>
  <c r="CC54" i="1"/>
  <c r="CC56" i="1"/>
  <c r="CC58" i="1"/>
  <c r="CC59" i="1"/>
  <c r="CC60" i="1"/>
  <c r="CC61" i="1"/>
  <c r="CC62" i="1"/>
  <c r="CC63" i="1"/>
  <c r="CC53" i="1"/>
  <c r="CC49" i="1"/>
  <c r="CC55" i="1"/>
  <c r="CG40" i="1"/>
  <c r="CG41" i="1"/>
  <c r="CG42" i="1"/>
  <c r="CG43" i="1"/>
  <c r="CG44" i="1"/>
  <c r="CG45" i="1"/>
  <c r="CG46" i="1"/>
  <c r="CG47" i="1"/>
  <c r="CG48" i="1"/>
  <c r="CG49" i="1"/>
  <c r="CG50" i="1"/>
  <c r="CG56" i="1"/>
  <c r="CG51" i="1"/>
  <c r="CG53" i="1"/>
  <c r="CG55" i="1"/>
  <c r="CG57" i="1"/>
  <c r="CG59" i="1"/>
  <c r="CG60" i="1"/>
  <c r="CG61" i="1"/>
  <c r="CG62" i="1"/>
  <c r="CG63" i="1"/>
  <c r="CG52" i="1"/>
  <c r="CG58" i="1"/>
  <c r="CG54" i="1"/>
  <c r="BL40" i="1"/>
  <c r="BL44" i="1"/>
  <c r="BL48" i="1"/>
  <c r="BL43" i="1"/>
  <c r="BL47" i="1"/>
  <c r="BL49" i="1"/>
  <c r="BL46" i="1"/>
  <c r="BL52" i="1"/>
  <c r="BL54" i="1"/>
  <c r="BL56" i="1"/>
  <c r="BL58" i="1"/>
  <c r="BL60" i="1"/>
  <c r="BL61" i="1"/>
  <c r="BL62" i="1"/>
  <c r="BL63" i="1"/>
  <c r="BL55" i="1"/>
  <c r="BL57" i="1"/>
  <c r="BL59" i="1"/>
  <c r="BL45" i="1"/>
  <c r="BL51" i="1"/>
  <c r="BL53" i="1"/>
  <c r="BL42" i="1"/>
  <c r="BL50" i="1"/>
  <c r="BL41" i="1"/>
  <c r="BT42" i="1"/>
  <c r="BT46" i="1"/>
  <c r="BT50" i="1"/>
  <c r="BT41" i="1"/>
  <c r="BT45" i="1"/>
  <c r="BT51" i="1"/>
  <c r="BT40" i="1"/>
  <c r="BT48" i="1"/>
  <c r="BT52" i="1"/>
  <c r="BT54" i="1"/>
  <c r="BT56" i="1"/>
  <c r="BT58" i="1"/>
  <c r="BT59" i="1"/>
  <c r="BT60" i="1"/>
  <c r="BT61" i="1"/>
  <c r="BT62" i="1"/>
  <c r="BT63" i="1"/>
  <c r="BT47" i="1"/>
  <c r="BT55" i="1"/>
  <c r="BT57" i="1"/>
  <c r="BT44" i="1"/>
  <c r="BT53" i="1"/>
  <c r="BT43" i="1"/>
  <c r="BT49" i="1"/>
  <c r="CB40" i="1"/>
  <c r="CB44" i="1"/>
  <c r="CB48" i="1"/>
  <c r="CB43" i="1"/>
  <c r="CB47" i="1"/>
  <c r="CB49" i="1"/>
  <c r="CB42" i="1"/>
  <c r="CB50" i="1"/>
  <c r="CB52" i="1"/>
  <c r="CB54" i="1"/>
  <c r="CB56" i="1"/>
  <c r="CB58" i="1"/>
  <c r="CB59" i="1"/>
  <c r="CB60" i="1"/>
  <c r="CB61" i="1"/>
  <c r="CB62" i="1"/>
  <c r="CB63" i="1"/>
  <c r="CB53" i="1"/>
  <c r="CB55" i="1"/>
  <c r="CB57" i="1"/>
  <c r="CB45" i="1"/>
  <c r="CB51" i="1"/>
  <c r="CB41" i="1"/>
  <c r="CB46" i="1"/>
  <c r="BJ40" i="1"/>
  <c r="BJ41" i="1"/>
  <c r="BJ42" i="1"/>
  <c r="BJ43" i="1"/>
  <c r="BJ44" i="1"/>
  <c r="BJ45" i="1"/>
  <c r="BJ46" i="1"/>
  <c r="BJ47" i="1"/>
  <c r="BJ48" i="1"/>
  <c r="BJ49" i="1"/>
  <c r="BJ52" i="1"/>
  <c r="BJ53" i="1"/>
  <c r="BJ54" i="1"/>
  <c r="BJ55" i="1"/>
  <c r="BJ56" i="1"/>
  <c r="BJ57" i="1"/>
  <c r="BJ58" i="1"/>
  <c r="BJ59" i="1"/>
  <c r="BJ50" i="1"/>
  <c r="BJ51" i="1"/>
  <c r="BJ62" i="1"/>
  <c r="BJ63" i="1"/>
  <c r="BJ60" i="1"/>
  <c r="BJ61" i="1"/>
  <c r="BN40" i="1"/>
  <c r="BN41" i="1"/>
  <c r="BN42" i="1"/>
  <c r="BN43" i="1"/>
  <c r="BN44" i="1"/>
  <c r="BN45" i="1"/>
  <c r="BN46" i="1"/>
  <c r="BN47" i="1"/>
  <c r="BN48" i="1"/>
  <c r="BN50" i="1"/>
  <c r="BN52" i="1"/>
  <c r="BN53" i="1"/>
  <c r="BN54" i="1"/>
  <c r="BN55" i="1"/>
  <c r="BN56" i="1"/>
  <c r="BN57" i="1"/>
  <c r="BN58" i="1"/>
  <c r="BN59" i="1"/>
  <c r="BN51" i="1"/>
  <c r="BN60" i="1"/>
  <c r="BN49" i="1"/>
  <c r="BN61" i="1"/>
  <c r="BN62" i="1"/>
  <c r="BN63" i="1"/>
  <c r="BR40" i="1"/>
  <c r="BR41" i="1"/>
  <c r="BR42" i="1"/>
  <c r="BR43" i="1"/>
  <c r="BR44" i="1"/>
  <c r="BR45" i="1"/>
  <c r="BR46" i="1"/>
  <c r="BR47" i="1"/>
  <c r="BR48" i="1"/>
  <c r="BR51" i="1"/>
  <c r="BR52" i="1"/>
  <c r="BR53" i="1"/>
  <c r="BR54" i="1"/>
  <c r="BR55" i="1"/>
  <c r="BR56" i="1"/>
  <c r="BR57" i="1"/>
  <c r="BR58" i="1"/>
  <c r="BR50" i="1"/>
  <c r="BR59" i="1"/>
  <c r="BR60" i="1"/>
  <c r="BR62" i="1"/>
  <c r="BR63" i="1"/>
  <c r="BR49" i="1"/>
  <c r="BR61" i="1"/>
  <c r="BV40" i="1"/>
  <c r="BV41" i="1"/>
  <c r="BV42" i="1"/>
  <c r="BV43" i="1"/>
  <c r="BV44" i="1"/>
  <c r="BV45" i="1"/>
  <c r="BV46" i="1"/>
  <c r="BV47" i="1"/>
  <c r="BV48" i="1"/>
  <c r="BV52" i="1"/>
  <c r="BV53" i="1"/>
  <c r="BV54" i="1"/>
  <c r="BV55" i="1"/>
  <c r="BV56" i="1"/>
  <c r="BV57" i="1"/>
  <c r="BV58" i="1"/>
  <c r="BV49" i="1"/>
  <c r="BV59" i="1"/>
  <c r="BV60" i="1"/>
  <c r="BV61" i="1"/>
  <c r="BV62" i="1"/>
  <c r="BV63" i="1"/>
  <c r="BV51" i="1"/>
  <c r="BV50" i="1"/>
  <c r="BZ40" i="1"/>
  <c r="BZ41" i="1"/>
  <c r="BZ42" i="1"/>
  <c r="BZ43" i="1"/>
  <c r="BZ44" i="1"/>
  <c r="BZ45" i="1"/>
  <c r="BZ46" i="1"/>
  <c r="BZ47" i="1"/>
  <c r="BZ49" i="1"/>
  <c r="BZ52" i="1"/>
  <c r="BZ53" i="1"/>
  <c r="BZ54" i="1"/>
  <c r="BZ55" i="1"/>
  <c r="BZ56" i="1"/>
  <c r="BZ57" i="1"/>
  <c r="BZ58" i="1"/>
  <c r="BZ50" i="1"/>
  <c r="BZ61" i="1"/>
  <c r="BZ62" i="1"/>
  <c r="BZ51" i="1"/>
  <c r="BZ59" i="1"/>
  <c r="BZ60" i="1"/>
  <c r="BZ63" i="1"/>
  <c r="BZ48" i="1"/>
  <c r="CD40" i="1"/>
  <c r="CD41" i="1"/>
  <c r="CD42" i="1"/>
  <c r="CD43" i="1"/>
  <c r="CD44" i="1"/>
  <c r="CD45" i="1"/>
  <c r="CD46" i="1"/>
  <c r="CD47" i="1"/>
  <c r="CD50" i="1"/>
  <c r="CD52" i="1"/>
  <c r="CD53" i="1"/>
  <c r="CD54" i="1"/>
  <c r="CD55" i="1"/>
  <c r="CD56" i="1"/>
  <c r="CD57" i="1"/>
  <c r="CD58" i="1"/>
  <c r="CD51" i="1"/>
  <c r="CD48" i="1"/>
  <c r="CD61" i="1"/>
  <c r="CD63" i="1"/>
  <c r="CD59" i="1"/>
  <c r="CD60" i="1"/>
  <c r="CD62" i="1"/>
  <c r="CD49" i="1"/>
  <c r="CH40" i="1"/>
  <c r="CH41" i="1"/>
  <c r="CH42" i="1"/>
  <c r="CH43" i="1"/>
  <c r="CH44" i="1"/>
  <c r="CH45" i="1"/>
  <c r="CH46" i="1"/>
  <c r="CH47" i="1"/>
  <c r="CH51" i="1"/>
  <c r="CH52" i="1"/>
  <c r="CH53" i="1"/>
  <c r="CH54" i="1"/>
  <c r="CH55" i="1"/>
  <c r="CH56" i="1"/>
  <c r="CH57" i="1"/>
  <c r="CH58" i="1"/>
  <c r="CH48" i="1"/>
  <c r="CH49" i="1"/>
  <c r="CH59" i="1"/>
  <c r="CH60" i="1"/>
  <c r="CH61" i="1"/>
  <c r="CH62" i="1"/>
  <c r="CH63" i="1"/>
  <c r="CH50" i="1"/>
  <c r="BN9" i="1"/>
  <c r="BN10" i="1"/>
  <c r="BN11" i="1"/>
  <c r="BN12" i="1"/>
  <c r="BN13" i="1"/>
  <c r="BN14" i="1"/>
  <c r="BN18" i="1"/>
  <c r="BN15" i="1"/>
  <c r="BN19" i="1"/>
  <c r="BN16" i="1"/>
  <c r="BN22" i="1"/>
  <c r="BN24" i="1"/>
  <c r="BN26" i="1"/>
  <c r="BN27" i="1"/>
  <c r="BN31" i="1"/>
  <c r="BN21" i="1"/>
  <c r="BN25" i="1"/>
  <c r="BN30" i="1"/>
  <c r="BN32" i="1"/>
  <c r="BN17" i="1"/>
  <c r="BN23" i="1"/>
  <c r="BN28" i="1"/>
  <c r="BN20" i="1"/>
  <c r="BN29" i="1"/>
  <c r="BV9" i="1"/>
  <c r="BV10" i="1"/>
  <c r="BV11" i="1"/>
  <c r="BV12" i="1"/>
  <c r="BV16" i="1"/>
  <c r="BV20" i="1"/>
  <c r="BV13" i="1"/>
  <c r="BV17" i="1"/>
  <c r="BV18" i="1"/>
  <c r="BV27" i="1"/>
  <c r="BV15" i="1"/>
  <c r="BV22" i="1"/>
  <c r="BV24" i="1"/>
  <c r="BV28" i="1"/>
  <c r="BV14" i="1"/>
  <c r="BV19" i="1"/>
  <c r="BV25" i="1"/>
  <c r="BV29" i="1"/>
  <c r="BV23" i="1"/>
  <c r="BV26" i="1"/>
  <c r="BV30" i="1"/>
  <c r="BV32" i="1"/>
  <c r="BV21" i="1"/>
  <c r="BV31" i="1"/>
  <c r="CH9" i="1"/>
  <c r="CH10" i="1"/>
  <c r="CH11" i="1"/>
  <c r="CH12" i="1"/>
  <c r="CH15" i="1"/>
  <c r="CH19" i="1"/>
  <c r="CH16" i="1"/>
  <c r="CH13" i="1"/>
  <c r="CH26" i="1"/>
  <c r="CH18" i="1"/>
  <c r="CH21" i="1"/>
  <c r="CH23" i="1"/>
  <c r="CH27" i="1"/>
  <c r="CH32" i="1"/>
  <c r="CH20" i="1"/>
  <c r="CH22" i="1"/>
  <c r="CH29" i="1"/>
  <c r="CH31" i="1"/>
  <c r="CH14" i="1"/>
  <c r="CH24" i="1"/>
  <c r="CH28" i="1"/>
  <c r="CH30" i="1"/>
  <c r="CH17" i="1"/>
  <c r="CH25" i="1"/>
  <c r="BM9" i="1"/>
  <c r="BM10" i="1"/>
  <c r="BM11" i="1"/>
  <c r="BM12" i="1"/>
  <c r="BM13" i="1"/>
  <c r="BM15" i="1"/>
  <c r="BM19" i="1"/>
  <c r="BM16" i="1"/>
  <c r="BM20" i="1"/>
  <c r="BM22" i="1"/>
  <c r="BM24" i="1"/>
  <c r="BM26" i="1"/>
  <c r="BM18" i="1"/>
  <c r="BM27" i="1"/>
  <c r="BM21" i="1"/>
  <c r="BM25" i="1"/>
  <c r="BM30" i="1"/>
  <c r="BM32" i="1"/>
  <c r="BM17" i="1"/>
  <c r="BM23" i="1"/>
  <c r="BM28" i="1"/>
  <c r="BM29" i="1"/>
  <c r="BM31" i="1"/>
  <c r="BM14" i="1"/>
  <c r="BQ9" i="1"/>
  <c r="BQ10" i="1"/>
  <c r="BQ11" i="1"/>
  <c r="BQ12" i="1"/>
  <c r="BQ13" i="1"/>
  <c r="BQ16" i="1"/>
  <c r="BQ20" i="1"/>
  <c r="BQ17" i="1"/>
  <c r="BQ14" i="1"/>
  <c r="BQ21" i="1"/>
  <c r="BQ23" i="1"/>
  <c r="BQ25" i="1"/>
  <c r="BQ27" i="1"/>
  <c r="BQ19" i="1"/>
  <c r="BQ28" i="1"/>
  <c r="BQ18" i="1"/>
  <c r="BQ22" i="1"/>
  <c r="BQ29" i="1"/>
  <c r="BQ31" i="1"/>
  <c r="BQ15" i="1"/>
  <c r="BQ26" i="1"/>
  <c r="BQ24" i="1"/>
  <c r="BQ30" i="1"/>
  <c r="BQ32" i="1"/>
  <c r="BU9" i="1"/>
  <c r="BU10" i="1"/>
  <c r="BU11" i="1"/>
  <c r="BU12" i="1"/>
  <c r="BU13" i="1"/>
  <c r="BU17" i="1"/>
  <c r="BU14" i="1"/>
  <c r="BU18" i="1"/>
  <c r="BU15" i="1"/>
  <c r="BU22" i="1"/>
  <c r="BU24" i="1"/>
  <c r="BU28" i="1"/>
  <c r="BU20" i="1"/>
  <c r="BU23" i="1"/>
  <c r="BU26" i="1"/>
  <c r="BU30" i="1"/>
  <c r="BU32" i="1"/>
  <c r="BU19" i="1"/>
  <c r="BU21" i="1"/>
  <c r="BU25" i="1"/>
  <c r="BU29" i="1"/>
  <c r="BU31" i="1"/>
  <c r="BU16" i="1"/>
  <c r="BU27" i="1"/>
  <c r="BY9" i="1"/>
  <c r="BY10" i="1"/>
  <c r="BY11" i="1"/>
  <c r="BY12" i="1"/>
  <c r="BY14" i="1"/>
  <c r="BY18" i="1"/>
  <c r="BY15" i="1"/>
  <c r="BY19" i="1"/>
  <c r="BY16" i="1"/>
  <c r="BY21" i="1"/>
  <c r="BY23" i="1"/>
  <c r="BY25" i="1"/>
  <c r="BY13" i="1"/>
  <c r="BY26" i="1"/>
  <c r="BY20" i="1"/>
  <c r="BY24" i="1"/>
  <c r="BY27" i="1"/>
  <c r="BY29" i="1"/>
  <c r="BY31" i="1"/>
  <c r="BY28" i="1"/>
  <c r="BY17" i="1"/>
  <c r="BY22" i="1"/>
  <c r="BY30" i="1"/>
  <c r="BY32" i="1"/>
  <c r="CC9" i="1"/>
  <c r="CC10" i="1"/>
  <c r="CC11" i="1"/>
  <c r="CC12" i="1"/>
  <c r="CC15" i="1"/>
  <c r="CC19" i="1"/>
  <c r="CC16" i="1"/>
  <c r="CC17" i="1"/>
  <c r="CC20" i="1"/>
  <c r="CC22" i="1"/>
  <c r="CC24" i="1"/>
  <c r="CC26" i="1"/>
  <c r="CC14" i="1"/>
  <c r="CC27" i="1"/>
  <c r="CC13" i="1"/>
  <c r="CC21" i="1"/>
  <c r="CC28" i="1"/>
  <c r="CC30" i="1"/>
  <c r="CC32" i="1"/>
  <c r="CC25" i="1"/>
  <c r="CC23" i="1"/>
  <c r="CC29" i="1"/>
  <c r="CC31" i="1"/>
  <c r="CC18" i="1"/>
  <c r="CG9" i="1"/>
  <c r="CG10" i="1"/>
  <c r="CG11" i="1"/>
  <c r="CG12" i="1"/>
  <c r="CG16" i="1"/>
  <c r="CG13" i="1"/>
  <c r="CG17" i="1"/>
  <c r="CG18" i="1"/>
  <c r="CG21" i="1"/>
  <c r="CG23" i="1"/>
  <c r="CG27" i="1"/>
  <c r="CG15" i="1"/>
  <c r="CG22" i="1"/>
  <c r="CG29" i="1"/>
  <c r="CG31" i="1"/>
  <c r="CG32" i="1"/>
  <c r="CG19" i="1"/>
  <c r="CG26" i="1"/>
  <c r="CG14" i="1"/>
  <c r="CG20" i="1"/>
  <c r="CG24" i="1"/>
  <c r="CG25" i="1"/>
  <c r="CG28" i="1"/>
  <c r="CG30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9" i="1"/>
  <c r="BK30" i="1"/>
  <c r="BK31" i="1"/>
  <c r="BK32" i="1"/>
  <c r="BK28" i="1"/>
  <c r="BK26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8" i="1"/>
  <c r="BO29" i="1"/>
  <c r="BO30" i="1"/>
  <c r="BO31" i="1"/>
  <c r="BO32" i="1"/>
  <c r="BO27" i="1"/>
  <c r="BO26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9" i="1"/>
  <c r="BS30" i="1"/>
  <c r="BS31" i="1"/>
  <c r="BS32" i="1"/>
  <c r="BS26" i="1"/>
  <c r="BS28" i="1"/>
  <c r="BS27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9" i="1"/>
  <c r="BW30" i="1"/>
  <c r="BW31" i="1"/>
  <c r="BW32" i="1"/>
  <c r="BW27" i="1"/>
  <c r="BW2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7" i="1"/>
  <c r="CA29" i="1"/>
  <c r="CA30" i="1"/>
  <c r="CA31" i="1"/>
  <c r="CA32" i="1"/>
  <c r="CA28" i="1"/>
  <c r="CA25" i="1"/>
  <c r="CA26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8" i="1"/>
  <c r="CE29" i="1"/>
  <c r="CE30" i="1"/>
  <c r="CE31" i="1"/>
  <c r="CE25" i="1"/>
  <c r="CE26" i="1"/>
  <c r="CE27" i="1"/>
  <c r="CE32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8" i="1"/>
  <c r="CI29" i="1"/>
  <c r="CI30" i="1"/>
  <c r="CI31" i="1"/>
  <c r="CI26" i="1"/>
  <c r="CI27" i="1"/>
  <c r="CI32" i="1"/>
  <c r="BJ9" i="1"/>
  <c r="BJ10" i="1"/>
  <c r="BJ11" i="1"/>
  <c r="BJ12" i="1"/>
  <c r="BJ13" i="1"/>
  <c r="BJ17" i="1"/>
  <c r="BJ14" i="1"/>
  <c r="BJ18" i="1"/>
  <c r="BJ15" i="1"/>
  <c r="BJ28" i="1"/>
  <c r="BJ20" i="1"/>
  <c r="BJ21" i="1"/>
  <c r="BJ23" i="1"/>
  <c r="BJ25" i="1"/>
  <c r="BJ19" i="1"/>
  <c r="BJ26" i="1"/>
  <c r="BJ30" i="1"/>
  <c r="BJ32" i="1"/>
  <c r="BJ16" i="1"/>
  <c r="BJ24" i="1"/>
  <c r="BJ29" i="1"/>
  <c r="BJ31" i="1"/>
  <c r="BJ27" i="1"/>
  <c r="BJ22" i="1"/>
  <c r="BR9" i="1"/>
  <c r="BR10" i="1"/>
  <c r="BR11" i="1"/>
  <c r="BR12" i="1"/>
  <c r="BR15" i="1"/>
  <c r="BR19" i="1"/>
  <c r="BR16" i="1"/>
  <c r="BR20" i="1"/>
  <c r="BR17" i="1"/>
  <c r="BR26" i="1"/>
  <c r="BR14" i="1"/>
  <c r="BR21" i="1"/>
  <c r="BR23" i="1"/>
  <c r="BR25" i="1"/>
  <c r="BR27" i="1"/>
  <c r="BR28" i="1"/>
  <c r="BR24" i="1"/>
  <c r="BR18" i="1"/>
  <c r="BR22" i="1"/>
  <c r="BR29" i="1"/>
  <c r="BR31" i="1"/>
  <c r="BR30" i="1"/>
  <c r="BR13" i="1"/>
  <c r="BR32" i="1"/>
  <c r="BZ9" i="1"/>
  <c r="BZ10" i="1"/>
  <c r="BZ11" i="1"/>
  <c r="BZ12" i="1"/>
  <c r="BZ13" i="1"/>
  <c r="BZ17" i="1"/>
  <c r="BZ14" i="1"/>
  <c r="BZ18" i="1"/>
  <c r="BZ19" i="1"/>
  <c r="BZ28" i="1"/>
  <c r="BZ16" i="1"/>
  <c r="BZ21" i="1"/>
  <c r="BZ23" i="1"/>
  <c r="BZ25" i="1"/>
  <c r="BZ22" i="1"/>
  <c r="BZ20" i="1"/>
  <c r="BZ24" i="1"/>
  <c r="BZ27" i="1"/>
  <c r="BZ29" i="1"/>
  <c r="BZ31" i="1"/>
  <c r="BZ32" i="1"/>
  <c r="BZ15" i="1"/>
  <c r="BZ26" i="1"/>
  <c r="BZ30" i="1"/>
  <c r="CD9" i="1"/>
  <c r="CD10" i="1"/>
  <c r="CD11" i="1"/>
  <c r="CD12" i="1"/>
  <c r="CD14" i="1"/>
  <c r="CD18" i="1"/>
  <c r="CD15" i="1"/>
  <c r="CD19" i="1"/>
  <c r="CD25" i="1"/>
  <c r="CD17" i="1"/>
  <c r="CD20" i="1"/>
  <c r="CD22" i="1"/>
  <c r="CD24" i="1"/>
  <c r="CD26" i="1"/>
  <c r="CD16" i="1"/>
  <c r="CD13" i="1"/>
  <c r="CD21" i="1"/>
  <c r="CD28" i="1"/>
  <c r="CD30" i="1"/>
  <c r="CD32" i="1"/>
  <c r="CD29" i="1"/>
  <c r="CD31" i="1"/>
  <c r="CD27" i="1"/>
  <c r="CD23" i="1"/>
  <c r="BL9" i="1"/>
  <c r="BL13" i="1"/>
  <c r="BL16" i="1"/>
  <c r="BL20" i="1"/>
  <c r="BL12" i="1"/>
  <c r="BL17" i="1"/>
  <c r="BL21" i="1"/>
  <c r="BL22" i="1"/>
  <c r="BL23" i="1"/>
  <c r="BL24" i="1"/>
  <c r="BL25" i="1"/>
  <c r="BL26" i="1"/>
  <c r="BL27" i="1"/>
  <c r="BL28" i="1"/>
  <c r="BL18" i="1"/>
  <c r="BL15" i="1"/>
  <c r="BL29" i="1"/>
  <c r="BL30" i="1"/>
  <c r="BL31" i="1"/>
  <c r="BL32" i="1"/>
  <c r="BL10" i="1"/>
  <c r="BL19" i="1"/>
  <c r="BL11" i="1"/>
  <c r="BL14" i="1"/>
  <c r="BP10" i="1"/>
  <c r="BP17" i="1"/>
  <c r="BP9" i="1"/>
  <c r="BP13" i="1"/>
  <c r="BP14" i="1"/>
  <c r="BP18" i="1"/>
  <c r="BP21" i="1"/>
  <c r="BP22" i="1"/>
  <c r="BP23" i="1"/>
  <c r="BP24" i="1"/>
  <c r="BP25" i="1"/>
  <c r="BP26" i="1"/>
  <c r="BP27" i="1"/>
  <c r="BP28" i="1"/>
  <c r="BP19" i="1"/>
  <c r="BP16" i="1"/>
  <c r="BP29" i="1"/>
  <c r="BP30" i="1"/>
  <c r="BP31" i="1"/>
  <c r="BP32" i="1"/>
  <c r="BP12" i="1"/>
  <c r="BP15" i="1"/>
  <c r="BP11" i="1"/>
  <c r="BP20" i="1"/>
  <c r="BT11" i="1"/>
  <c r="BT14" i="1"/>
  <c r="BT18" i="1"/>
  <c r="BT10" i="1"/>
  <c r="BT15" i="1"/>
  <c r="BT19" i="1"/>
  <c r="BT21" i="1"/>
  <c r="BT22" i="1"/>
  <c r="BT23" i="1"/>
  <c r="BT24" i="1"/>
  <c r="BT25" i="1"/>
  <c r="BT26" i="1"/>
  <c r="BT27" i="1"/>
  <c r="BT28" i="1"/>
  <c r="BT9" i="1"/>
  <c r="BT20" i="1"/>
  <c r="BT17" i="1"/>
  <c r="BT29" i="1"/>
  <c r="BT30" i="1"/>
  <c r="BT31" i="1"/>
  <c r="BT32" i="1"/>
  <c r="BT13" i="1"/>
  <c r="BT12" i="1"/>
  <c r="BT16" i="1"/>
  <c r="BX12" i="1"/>
  <c r="BX15" i="1"/>
  <c r="BX19" i="1"/>
  <c r="BX11" i="1"/>
  <c r="BX16" i="1"/>
  <c r="BX20" i="1"/>
  <c r="BX21" i="1"/>
  <c r="BX22" i="1"/>
  <c r="BX23" i="1"/>
  <c r="BX24" i="1"/>
  <c r="BX25" i="1"/>
  <c r="BX26" i="1"/>
  <c r="BX27" i="1"/>
  <c r="BX28" i="1"/>
  <c r="BX10" i="1"/>
  <c r="BX13" i="1"/>
  <c r="BX9" i="1"/>
  <c r="BX18" i="1"/>
  <c r="BX29" i="1"/>
  <c r="BX30" i="1"/>
  <c r="BX31" i="1"/>
  <c r="BX32" i="1"/>
  <c r="BX17" i="1"/>
  <c r="BX14" i="1"/>
  <c r="CB9" i="1"/>
  <c r="CB16" i="1"/>
  <c r="CB12" i="1"/>
  <c r="CB13" i="1"/>
  <c r="CB17" i="1"/>
  <c r="CB20" i="1"/>
  <c r="CB21" i="1"/>
  <c r="CB22" i="1"/>
  <c r="CB23" i="1"/>
  <c r="CB24" i="1"/>
  <c r="CB25" i="1"/>
  <c r="CB26" i="1"/>
  <c r="CB27" i="1"/>
  <c r="CB28" i="1"/>
  <c r="CB11" i="1"/>
  <c r="CB14" i="1"/>
  <c r="CB10" i="1"/>
  <c r="CB19" i="1"/>
  <c r="CB29" i="1"/>
  <c r="CB30" i="1"/>
  <c r="CB31" i="1"/>
  <c r="CB32" i="1"/>
  <c r="CB15" i="1"/>
  <c r="CB18" i="1"/>
  <c r="CF10" i="1"/>
  <c r="CF13" i="1"/>
  <c r="CF17" i="1"/>
  <c r="CF9" i="1"/>
  <c r="CF14" i="1"/>
  <c r="CF18" i="1"/>
  <c r="CF20" i="1"/>
  <c r="CF21" i="1"/>
  <c r="CF22" i="1"/>
  <c r="CF23" i="1"/>
  <c r="CF24" i="1"/>
  <c r="CF25" i="1"/>
  <c r="CF26" i="1"/>
  <c r="CF27" i="1"/>
  <c r="CF12" i="1"/>
  <c r="CF15" i="1"/>
  <c r="CF11" i="1"/>
  <c r="CF28" i="1"/>
  <c r="CF29" i="1"/>
  <c r="CF30" i="1"/>
  <c r="CF31" i="1"/>
  <c r="CF32" i="1"/>
  <c r="CF19" i="1"/>
  <c r="CF16" i="1"/>
  <c r="BQ940" i="1"/>
  <c r="BQ944" i="1"/>
  <c r="BQ948" i="1"/>
  <c r="BQ939" i="1"/>
  <c r="BQ943" i="1"/>
  <c r="BQ947" i="1"/>
  <c r="BQ951" i="1"/>
  <c r="BQ952" i="1"/>
  <c r="BQ953" i="1"/>
  <c r="BQ954" i="1"/>
  <c r="BQ955" i="1"/>
  <c r="BQ956" i="1"/>
  <c r="BQ957" i="1"/>
  <c r="BQ958" i="1"/>
  <c r="BQ959" i="1"/>
  <c r="BQ942" i="1"/>
  <c r="BQ946" i="1"/>
  <c r="BQ950" i="1"/>
  <c r="BQ941" i="1"/>
  <c r="BQ949" i="1"/>
  <c r="BQ960" i="1"/>
  <c r="BQ945" i="1"/>
  <c r="BQ961" i="1"/>
  <c r="BQ962" i="1"/>
  <c r="BY942" i="1"/>
  <c r="BY946" i="1"/>
  <c r="BY950" i="1"/>
  <c r="BY941" i="1"/>
  <c r="BY945" i="1"/>
  <c r="BY949" i="1"/>
  <c r="BY951" i="1"/>
  <c r="BY952" i="1"/>
  <c r="BY953" i="1"/>
  <c r="BY954" i="1"/>
  <c r="BY955" i="1"/>
  <c r="BY956" i="1"/>
  <c r="BY957" i="1"/>
  <c r="BY958" i="1"/>
  <c r="BY959" i="1"/>
  <c r="BY940" i="1"/>
  <c r="BY944" i="1"/>
  <c r="BY948" i="1"/>
  <c r="BY939" i="1"/>
  <c r="BY947" i="1"/>
  <c r="BY961" i="1"/>
  <c r="BY962" i="1"/>
  <c r="BY943" i="1"/>
  <c r="BY960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2" i="1"/>
  <c r="BJ961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2" i="1"/>
  <c r="BR960" i="1"/>
  <c r="BR961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1" i="1"/>
  <c r="BV962" i="1"/>
  <c r="BV960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2" i="1"/>
  <c r="CD961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C939" i="1"/>
  <c r="CC943" i="1"/>
  <c r="CC947" i="1"/>
  <c r="CC942" i="1"/>
  <c r="CC946" i="1"/>
  <c r="CC950" i="1"/>
  <c r="CC951" i="1"/>
  <c r="CC952" i="1"/>
  <c r="CC953" i="1"/>
  <c r="CC954" i="1"/>
  <c r="CC955" i="1"/>
  <c r="CC956" i="1"/>
  <c r="CC957" i="1"/>
  <c r="CC958" i="1"/>
  <c r="CC959" i="1"/>
  <c r="CC941" i="1"/>
  <c r="CC945" i="1"/>
  <c r="CC949" i="1"/>
  <c r="CC948" i="1"/>
  <c r="CC944" i="1"/>
  <c r="CC940" i="1"/>
  <c r="CC960" i="1"/>
  <c r="CC961" i="1"/>
  <c r="CC962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5" i="1"/>
  <c r="BK959" i="1"/>
  <c r="BK961" i="1"/>
  <c r="BK962" i="1"/>
  <c r="BK952" i="1"/>
  <c r="BK954" i="1"/>
  <c r="BK958" i="1"/>
  <c r="BK956" i="1"/>
  <c r="BK960" i="1"/>
  <c r="BK953" i="1"/>
  <c r="BK957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2" i="1"/>
  <c r="BO956" i="1"/>
  <c r="BO960" i="1"/>
  <c r="BO961" i="1"/>
  <c r="BO962" i="1"/>
  <c r="BO951" i="1"/>
  <c r="BO955" i="1"/>
  <c r="BO959" i="1"/>
  <c r="BO953" i="1"/>
  <c r="BO954" i="1"/>
  <c r="BO958" i="1"/>
  <c r="BO957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3" i="1"/>
  <c r="BS957" i="1"/>
  <c r="BS961" i="1"/>
  <c r="BS962" i="1"/>
  <c r="BS954" i="1"/>
  <c r="BS960" i="1"/>
  <c r="BS952" i="1"/>
  <c r="BS956" i="1"/>
  <c r="BS951" i="1"/>
  <c r="BS955" i="1"/>
  <c r="BS959" i="1"/>
  <c r="BS95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4" i="1"/>
  <c r="BW958" i="1"/>
  <c r="BW961" i="1"/>
  <c r="BW962" i="1"/>
  <c r="BW953" i="1"/>
  <c r="BW957" i="1"/>
  <c r="BW951" i="1"/>
  <c r="BW952" i="1"/>
  <c r="BW956" i="1"/>
  <c r="BW960" i="1"/>
  <c r="BW955" i="1"/>
  <c r="BW959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5" i="1"/>
  <c r="CA959" i="1"/>
  <c r="CA961" i="1"/>
  <c r="CA962" i="1"/>
  <c r="CA956" i="1"/>
  <c r="CA954" i="1"/>
  <c r="CA958" i="1"/>
  <c r="CA960" i="1"/>
  <c r="CA953" i="1"/>
  <c r="CA957" i="1"/>
  <c r="CA952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2" i="1"/>
  <c r="CE956" i="1"/>
  <c r="CE960" i="1"/>
  <c r="CE961" i="1"/>
  <c r="CE962" i="1"/>
  <c r="CE951" i="1"/>
  <c r="CE955" i="1"/>
  <c r="CE959" i="1"/>
  <c r="CE957" i="1"/>
  <c r="CE954" i="1"/>
  <c r="CE958" i="1"/>
  <c r="CE953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3" i="1"/>
  <c r="CI957" i="1"/>
  <c r="CI960" i="1"/>
  <c r="CI961" i="1"/>
  <c r="CI962" i="1"/>
  <c r="CI958" i="1"/>
  <c r="CI952" i="1"/>
  <c r="CI956" i="1"/>
  <c r="CI954" i="1"/>
  <c r="CI951" i="1"/>
  <c r="CI955" i="1"/>
  <c r="CI959" i="1"/>
  <c r="BM939" i="1"/>
  <c r="BM943" i="1"/>
  <c r="BM947" i="1"/>
  <c r="BM942" i="1"/>
  <c r="BM946" i="1"/>
  <c r="BM950" i="1"/>
  <c r="BM951" i="1"/>
  <c r="BM952" i="1"/>
  <c r="BM953" i="1"/>
  <c r="BM954" i="1"/>
  <c r="BM955" i="1"/>
  <c r="BM956" i="1"/>
  <c r="BM957" i="1"/>
  <c r="BM958" i="1"/>
  <c r="BM959" i="1"/>
  <c r="BM960" i="1"/>
  <c r="BM941" i="1"/>
  <c r="BM945" i="1"/>
  <c r="BM949" i="1"/>
  <c r="BM944" i="1"/>
  <c r="BM948" i="1"/>
  <c r="BM940" i="1"/>
  <c r="BM961" i="1"/>
  <c r="BM962" i="1"/>
  <c r="BU941" i="1"/>
  <c r="BU945" i="1"/>
  <c r="BU949" i="1"/>
  <c r="BU940" i="1"/>
  <c r="BU944" i="1"/>
  <c r="BU948" i="1"/>
  <c r="BU951" i="1"/>
  <c r="BU952" i="1"/>
  <c r="BU953" i="1"/>
  <c r="BU954" i="1"/>
  <c r="BU955" i="1"/>
  <c r="BU956" i="1"/>
  <c r="BU957" i="1"/>
  <c r="BU958" i="1"/>
  <c r="BU959" i="1"/>
  <c r="BU939" i="1"/>
  <c r="BU943" i="1"/>
  <c r="BU947" i="1"/>
  <c r="BU946" i="1"/>
  <c r="BU960" i="1"/>
  <c r="BU942" i="1"/>
  <c r="BU961" i="1"/>
  <c r="BU962" i="1"/>
  <c r="BU950" i="1"/>
  <c r="CG940" i="1"/>
  <c r="CG944" i="1"/>
  <c r="CG948" i="1"/>
  <c r="CG939" i="1"/>
  <c r="CG943" i="1"/>
  <c r="CG947" i="1"/>
  <c r="CG951" i="1"/>
  <c r="CG952" i="1"/>
  <c r="CG953" i="1"/>
  <c r="CG954" i="1"/>
  <c r="CG955" i="1"/>
  <c r="CG956" i="1"/>
  <c r="CG957" i="1"/>
  <c r="CG958" i="1"/>
  <c r="CG959" i="1"/>
  <c r="CG942" i="1"/>
  <c r="CG946" i="1"/>
  <c r="CG950" i="1"/>
  <c r="CG941" i="1"/>
  <c r="CG945" i="1"/>
  <c r="CG949" i="1"/>
  <c r="CG960" i="1"/>
  <c r="CG961" i="1"/>
  <c r="CG962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BF939" i="1"/>
  <c r="BF908" i="1"/>
  <c r="BK908" i="1"/>
  <c r="BK912" i="1"/>
  <c r="BK918" i="1"/>
  <c r="BK911" i="1"/>
  <c r="BK915" i="1"/>
  <c r="BK919" i="1"/>
  <c r="BK910" i="1"/>
  <c r="BK914" i="1"/>
  <c r="BK913" i="1"/>
  <c r="BK916" i="1"/>
  <c r="BK921" i="1"/>
  <c r="BK925" i="1"/>
  <c r="BK928" i="1"/>
  <c r="BK922" i="1"/>
  <c r="BK909" i="1"/>
  <c r="BK917" i="1"/>
  <c r="BK920" i="1"/>
  <c r="BK924" i="1"/>
  <c r="BK929" i="1"/>
  <c r="BK927" i="1"/>
  <c r="BK923" i="1"/>
  <c r="BK930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1" i="1"/>
  <c r="BW917" i="1"/>
  <c r="BW910" i="1"/>
  <c r="BW914" i="1"/>
  <c r="BW918" i="1"/>
  <c r="BW909" i="1"/>
  <c r="BW913" i="1"/>
  <c r="BW919" i="1"/>
  <c r="BW908" i="1"/>
  <c r="BW920" i="1"/>
  <c r="BW924" i="1"/>
  <c r="BW927" i="1"/>
  <c r="BW931" i="1"/>
  <c r="BW912" i="1"/>
  <c r="BW923" i="1"/>
  <c r="BW928" i="1"/>
  <c r="BW925" i="1"/>
  <c r="BW915" i="1"/>
  <c r="BW916" i="1"/>
  <c r="BW922" i="1"/>
  <c r="BW926" i="1"/>
  <c r="BW929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0" i="1"/>
  <c r="CI916" i="1"/>
  <c r="CI909" i="1"/>
  <c r="CI913" i="1"/>
  <c r="CI915" i="1"/>
  <c r="CI917" i="1"/>
  <c r="CI908" i="1"/>
  <c r="CI912" i="1"/>
  <c r="CI918" i="1"/>
  <c r="CI914" i="1"/>
  <c r="CI919" i="1"/>
  <c r="CI923" i="1"/>
  <c r="CI926" i="1"/>
  <c r="CI930" i="1"/>
  <c r="CI924" i="1"/>
  <c r="CI922" i="1"/>
  <c r="CI927" i="1"/>
  <c r="CI931" i="1"/>
  <c r="CI920" i="1"/>
  <c r="CI911" i="1"/>
  <c r="CI921" i="1"/>
  <c r="CI925" i="1"/>
  <c r="CI928" i="1"/>
  <c r="CI929" i="1"/>
  <c r="BG941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AC932" i="1"/>
  <c r="CK928" i="1" s="1"/>
  <c r="BG909" i="1"/>
  <c r="BG940" i="1"/>
  <c r="BF910" i="1"/>
  <c r="BF941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8" i="1"/>
  <c r="BM909" i="1"/>
  <c r="BM910" i="1"/>
  <c r="BM911" i="1"/>
  <c r="BM912" i="1"/>
  <c r="BM913" i="1"/>
  <c r="BM914" i="1"/>
  <c r="BM915" i="1"/>
  <c r="BM916" i="1"/>
  <c r="BM917" i="1"/>
  <c r="BM918" i="1"/>
  <c r="BM920" i="1"/>
  <c r="BM921" i="1"/>
  <c r="BM922" i="1"/>
  <c r="BM923" i="1"/>
  <c r="BM924" i="1"/>
  <c r="BM925" i="1"/>
  <c r="BM926" i="1"/>
  <c r="BM919" i="1"/>
  <c r="BM927" i="1"/>
  <c r="BM931" i="1"/>
  <c r="BM930" i="1"/>
  <c r="BM928" i="1"/>
  <c r="BM929" i="1"/>
  <c r="BQ908" i="1"/>
  <c r="BQ909" i="1"/>
  <c r="BQ910" i="1"/>
  <c r="BQ911" i="1"/>
  <c r="BQ912" i="1"/>
  <c r="BQ913" i="1"/>
  <c r="BQ914" i="1"/>
  <c r="BQ915" i="1"/>
  <c r="BQ918" i="1"/>
  <c r="BQ919" i="1"/>
  <c r="BQ920" i="1"/>
  <c r="BQ921" i="1"/>
  <c r="BQ922" i="1"/>
  <c r="BQ923" i="1"/>
  <c r="BQ924" i="1"/>
  <c r="BQ925" i="1"/>
  <c r="BQ926" i="1"/>
  <c r="BQ916" i="1"/>
  <c r="BQ928" i="1"/>
  <c r="BQ927" i="1"/>
  <c r="BQ931" i="1"/>
  <c r="BQ929" i="1"/>
  <c r="BQ917" i="1"/>
  <c r="BQ930" i="1"/>
  <c r="BU908" i="1"/>
  <c r="BU909" i="1"/>
  <c r="BU910" i="1"/>
  <c r="BU911" i="1"/>
  <c r="BU912" i="1"/>
  <c r="BU913" i="1"/>
  <c r="BU914" i="1"/>
  <c r="BU915" i="1"/>
  <c r="BU919" i="1"/>
  <c r="BU916" i="1"/>
  <c r="BU920" i="1"/>
  <c r="BU921" i="1"/>
  <c r="BU922" i="1"/>
  <c r="BU923" i="1"/>
  <c r="BU924" i="1"/>
  <c r="BU925" i="1"/>
  <c r="BU926" i="1"/>
  <c r="BU917" i="1"/>
  <c r="BU918" i="1"/>
  <c r="BU929" i="1"/>
  <c r="BU930" i="1"/>
  <c r="BU927" i="1"/>
  <c r="BU931" i="1"/>
  <c r="BU928" i="1"/>
  <c r="BY908" i="1"/>
  <c r="BY909" i="1"/>
  <c r="BY910" i="1"/>
  <c r="BY911" i="1"/>
  <c r="BY912" i="1"/>
  <c r="BY913" i="1"/>
  <c r="BY914" i="1"/>
  <c r="BY915" i="1"/>
  <c r="BY916" i="1"/>
  <c r="BY917" i="1"/>
  <c r="BY920" i="1"/>
  <c r="BY921" i="1"/>
  <c r="BY922" i="1"/>
  <c r="BY923" i="1"/>
  <c r="BY924" i="1"/>
  <c r="BY925" i="1"/>
  <c r="BY926" i="1"/>
  <c r="BY918" i="1"/>
  <c r="BY930" i="1"/>
  <c r="BY929" i="1"/>
  <c r="BY927" i="1"/>
  <c r="BY931" i="1"/>
  <c r="BY919" i="1"/>
  <c r="BY928" i="1"/>
  <c r="CC908" i="1"/>
  <c r="CC909" i="1"/>
  <c r="CC910" i="1"/>
  <c r="CC911" i="1"/>
  <c r="CC912" i="1"/>
  <c r="CC913" i="1"/>
  <c r="CC914" i="1"/>
  <c r="CC915" i="1"/>
  <c r="CC917" i="1"/>
  <c r="CC918" i="1"/>
  <c r="CC920" i="1"/>
  <c r="CC921" i="1"/>
  <c r="CC922" i="1"/>
  <c r="CC923" i="1"/>
  <c r="CC924" i="1"/>
  <c r="CC925" i="1"/>
  <c r="CC919" i="1"/>
  <c r="CC926" i="1"/>
  <c r="CC927" i="1"/>
  <c r="CC931" i="1"/>
  <c r="CC930" i="1"/>
  <c r="CC928" i="1"/>
  <c r="CC929" i="1"/>
  <c r="CC916" i="1"/>
  <c r="CG908" i="1"/>
  <c r="CG909" i="1"/>
  <c r="CG910" i="1"/>
  <c r="CG911" i="1"/>
  <c r="CG912" i="1"/>
  <c r="CG913" i="1"/>
  <c r="CG914" i="1"/>
  <c r="CG915" i="1"/>
  <c r="CG918" i="1"/>
  <c r="CG919" i="1"/>
  <c r="CG920" i="1"/>
  <c r="CG921" i="1"/>
  <c r="CG922" i="1"/>
  <c r="CG923" i="1"/>
  <c r="CG924" i="1"/>
  <c r="CG925" i="1"/>
  <c r="CG916" i="1"/>
  <c r="CG928" i="1"/>
  <c r="CG927" i="1"/>
  <c r="CG931" i="1"/>
  <c r="CG917" i="1"/>
  <c r="CG929" i="1"/>
  <c r="CG926" i="1"/>
  <c r="CG930" i="1"/>
  <c r="BG908" i="1"/>
  <c r="BG939" i="1"/>
  <c r="BF940" i="1"/>
  <c r="BF909" i="1"/>
  <c r="AB61" i="9"/>
  <c r="AB7" i="10"/>
  <c r="BN878" i="1"/>
  <c r="BN880" i="1"/>
  <c r="BN882" i="1"/>
  <c r="BN884" i="1"/>
  <c r="BN886" i="1"/>
  <c r="BN888" i="1"/>
  <c r="BN889" i="1"/>
  <c r="BN890" i="1"/>
  <c r="BN891" i="1"/>
  <c r="BN892" i="1"/>
  <c r="BN893" i="1"/>
  <c r="BN894" i="1"/>
  <c r="BN877" i="1"/>
  <c r="BN879" i="1"/>
  <c r="BN887" i="1"/>
  <c r="BN881" i="1"/>
  <c r="BN885" i="1"/>
  <c r="BN896" i="1"/>
  <c r="BN897" i="1"/>
  <c r="BN898" i="1"/>
  <c r="BN899" i="1"/>
  <c r="BN900" i="1"/>
  <c r="BN883" i="1"/>
  <c r="BN895" i="1"/>
  <c r="BZ877" i="1"/>
  <c r="BZ879" i="1"/>
  <c r="BZ881" i="1"/>
  <c r="BZ883" i="1"/>
  <c r="BZ885" i="1"/>
  <c r="BZ887" i="1"/>
  <c r="BZ889" i="1"/>
  <c r="BZ890" i="1"/>
  <c r="BZ891" i="1"/>
  <c r="BZ892" i="1"/>
  <c r="BZ893" i="1"/>
  <c r="BZ894" i="1"/>
  <c r="BZ882" i="1"/>
  <c r="BZ880" i="1"/>
  <c r="BZ888" i="1"/>
  <c r="BZ895" i="1"/>
  <c r="BZ896" i="1"/>
  <c r="BZ897" i="1"/>
  <c r="BZ898" i="1"/>
  <c r="BZ899" i="1"/>
  <c r="BZ900" i="1"/>
  <c r="BZ884" i="1"/>
  <c r="BZ878" i="1"/>
  <c r="BZ88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BV877" i="1"/>
  <c r="BV878" i="1"/>
  <c r="BV880" i="1"/>
  <c r="BV882" i="1"/>
  <c r="BV884" i="1"/>
  <c r="BV886" i="1"/>
  <c r="BV888" i="1"/>
  <c r="BV889" i="1"/>
  <c r="BV890" i="1"/>
  <c r="BV891" i="1"/>
  <c r="BV892" i="1"/>
  <c r="BV893" i="1"/>
  <c r="BV894" i="1"/>
  <c r="BV881" i="1"/>
  <c r="BV883" i="1"/>
  <c r="BV879" i="1"/>
  <c r="BV887" i="1"/>
  <c r="BV895" i="1"/>
  <c r="BV896" i="1"/>
  <c r="BV897" i="1"/>
  <c r="BV898" i="1"/>
  <c r="BV899" i="1"/>
  <c r="BV900" i="1"/>
  <c r="BV885" i="1"/>
  <c r="CH877" i="1"/>
  <c r="CH879" i="1"/>
  <c r="CH881" i="1"/>
  <c r="CH883" i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77" i="1"/>
  <c r="BL878" i="1"/>
  <c r="BL880" i="1"/>
  <c r="BL882" i="1"/>
  <c r="BL884" i="1"/>
  <c r="BL886" i="1"/>
  <c r="BL888" i="1"/>
  <c r="BL879" i="1"/>
  <c r="BL881" i="1"/>
  <c r="BL883" i="1"/>
  <c r="BL885" i="1"/>
  <c r="BL887" i="1"/>
  <c r="BL892" i="1"/>
  <c r="BL896" i="1"/>
  <c r="BL897" i="1"/>
  <c r="BL891" i="1"/>
  <c r="BL895" i="1"/>
  <c r="BL889" i="1"/>
  <c r="BL893" i="1"/>
  <c r="BL890" i="1"/>
  <c r="BL894" i="1"/>
  <c r="BL898" i="1"/>
  <c r="BL899" i="1"/>
  <c r="BL900" i="1"/>
  <c r="BP877" i="1"/>
  <c r="BP879" i="1"/>
  <c r="BP881" i="1"/>
  <c r="BP883" i="1"/>
  <c r="BP885" i="1"/>
  <c r="BP887" i="1"/>
  <c r="BP878" i="1"/>
  <c r="BP880" i="1"/>
  <c r="BP882" i="1"/>
  <c r="BP884" i="1"/>
  <c r="BP886" i="1"/>
  <c r="BP888" i="1"/>
  <c r="BP889" i="1"/>
  <c r="BP893" i="1"/>
  <c r="BP895" i="1"/>
  <c r="BP892" i="1"/>
  <c r="BP890" i="1"/>
  <c r="BP891" i="1"/>
  <c r="BP894" i="1"/>
  <c r="BP896" i="1"/>
  <c r="BP897" i="1"/>
  <c r="BP899" i="1"/>
  <c r="BP898" i="1"/>
  <c r="BP900" i="1"/>
  <c r="BT877" i="1"/>
  <c r="BT878" i="1"/>
  <c r="BT880" i="1"/>
  <c r="BT882" i="1"/>
  <c r="BT884" i="1"/>
  <c r="BT886" i="1"/>
  <c r="BT888" i="1"/>
  <c r="BT879" i="1"/>
  <c r="BT881" i="1"/>
  <c r="BT883" i="1"/>
  <c r="BT885" i="1"/>
  <c r="BT887" i="1"/>
  <c r="BT890" i="1"/>
  <c r="BT894" i="1"/>
  <c r="BT891" i="1"/>
  <c r="BT889" i="1"/>
  <c r="BT893" i="1"/>
  <c r="BT895" i="1"/>
  <c r="BT896" i="1"/>
  <c r="BT897" i="1"/>
  <c r="BT892" i="1"/>
  <c r="BT900" i="1"/>
  <c r="BT899" i="1"/>
  <c r="BT898" i="1"/>
  <c r="BX877" i="1"/>
  <c r="BX879" i="1"/>
  <c r="BX881" i="1"/>
  <c r="BX883" i="1"/>
  <c r="BX885" i="1"/>
  <c r="BX887" i="1"/>
  <c r="BX878" i="1"/>
  <c r="BX880" i="1"/>
  <c r="BX882" i="1"/>
  <c r="BX884" i="1"/>
  <c r="BX886" i="1"/>
  <c r="BX888" i="1"/>
  <c r="BX891" i="1"/>
  <c r="BX892" i="1"/>
  <c r="BX895" i="1"/>
  <c r="BX896" i="1"/>
  <c r="BX897" i="1"/>
  <c r="BX890" i="1"/>
  <c r="BX894" i="1"/>
  <c r="BX889" i="1"/>
  <c r="BX893" i="1"/>
  <c r="BX900" i="1"/>
  <c r="BX898" i="1"/>
  <c r="BX899" i="1"/>
  <c r="CB878" i="1"/>
  <c r="CB880" i="1"/>
  <c r="CB882" i="1"/>
  <c r="CB884" i="1"/>
  <c r="CB886" i="1"/>
  <c r="CB888" i="1"/>
  <c r="CB877" i="1"/>
  <c r="CB879" i="1"/>
  <c r="CB881" i="1"/>
  <c r="CB883" i="1"/>
  <c r="CB885" i="1"/>
  <c r="CB887" i="1"/>
  <c r="CB892" i="1"/>
  <c r="CB889" i="1"/>
  <c r="CB893" i="1"/>
  <c r="CB891" i="1"/>
  <c r="CB895" i="1"/>
  <c r="CB896" i="1"/>
  <c r="CB890" i="1"/>
  <c r="CB894" i="1"/>
  <c r="CB897" i="1"/>
  <c r="CB898" i="1"/>
  <c r="CB899" i="1"/>
  <c r="CB900" i="1"/>
  <c r="CF877" i="1"/>
  <c r="CF879" i="1"/>
  <c r="CF881" i="1"/>
  <c r="CF883" i="1"/>
  <c r="CF885" i="1"/>
  <c r="CF887" i="1"/>
  <c r="CF878" i="1"/>
  <c r="CF880" i="1"/>
  <c r="CF882" i="1"/>
  <c r="CF884" i="1"/>
  <c r="CF886" i="1"/>
  <c r="CF888" i="1"/>
  <c r="CF889" i="1"/>
  <c r="CF893" i="1"/>
  <c r="CF895" i="1"/>
  <c r="CF892" i="1"/>
  <c r="CF890" i="1"/>
  <c r="CF894" i="1"/>
  <c r="CF891" i="1"/>
  <c r="CF896" i="1"/>
  <c r="CF899" i="1"/>
  <c r="CF898" i="1"/>
  <c r="CF900" i="1"/>
  <c r="CF897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0" i="1"/>
  <c r="CD882" i="1"/>
  <c r="CD884" i="1"/>
  <c r="CD886" i="1"/>
  <c r="CD888" i="1"/>
  <c r="CD889" i="1"/>
  <c r="CD890" i="1"/>
  <c r="CD891" i="1"/>
  <c r="CD892" i="1"/>
  <c r="CD893" i="1"/>
  <c r="CD894" i="1"/>
  <c r="CD883" i="1"/>
  <c r="CD885" i="1"/>
  <c r="CD881" i="1"/>
  <c r="CD895" i="1"/>
  <c r="CD896" i="1"/>
  <c r="CD897" i="1"/>
  <c r="CD898" i="1"/>
  <c r="CD899" i="1"/>
  <c r="CD900" i="1"/>
  <c r="CD877" i="1"/>
  <c r="CD879" i="1"/>
  <c r="CD887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AC23" i="8"/>
  <c r="AC17" i="8"/>
  <c r="AC13" i="8"/>
  <c r="V31" i="8"/>
  <c r="V81" i="8" s="1"/>
  <c r="AB901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AB20" i="9"/>
  <c r="BJ849" i="1"/>
  <c r="BJ853" i="1"/>
  <c r="BJ857" i="1"/>
  <c r="BJ854" i="1"/>
  <c r="BJ855" i="1"/>
  <c r="BJ856" i="1"/>
  <c r="BJ859" i="1"/>
  <c r="BJ850" i="1"/>
  <c r="BJ851" i="1"/>
  <c r="BJ852" i="1"/>
  <c r="BJ860" i="1"/>
  <c r="BJ862" i="1"/>
  <c r="BJ863" i="1"/>
  <c r="BJ858" i="1"/>
  <c r="BJ865" i="1"/>
  <c r="BJ866" i="1"/>
  <c r="BJ867" i="1"/>
  <c r="BJ868" i="1"/>
  <c r="BJ869" i="1"/>
  <c r="BJ861" i="1"/>
  <c r="BJ846" i="1"/>
  <c r="BJ847" i="1"/>
  <c r="BJ848" i="1"/>
  <c r="BJ864" i="1"/>
  <c r="BN846" i="1"/>
  <c r="BN850" i="1"/>
  <c r="BN854" i="1"/>
  <c r="BN847" i="1"/>
  <c r="BN848" i="1"/>
  <c r="BN849" i="1"/>
  <c r="BN860" i="1"/>
  <c r="BN861" i="1"/>
  <c r="BN862" i="1"/>
  <c r="BN863" i="1"/>
  <c r="BN851" i="1"/>
  <c r="BN852" i="1"/>
  <c r="BN853" i="1"/>
  <c r="BN859" i="1"/>
  <c r="BN864" i="1"/>
  <c r="BN865" i="1"/>
  <c r="BN866" i="1"/>
  <c r="BN867" i="1"/>
  <c r="BN868" i="1"/>
  <c r="BN869" i="1"/>
  <c r="BN855" i="1"/>
  <c r="BN856" i="1"/>
  <c r="BN857" i="1"/>
  <c r="BN858" i="1"/>
  <c r="BR847" i="1"/>
  <c r="BR851" i="1"/>
  <c r="BR855" i="1"/>
  <c r="BR856" i="1"/>
  <c r="BR857" i="1"/>
  <c r="BR852" i="1"/>
  <c r="BR853" i="1"/>
  <c r="BR854" i="1"/>
  <c r="BR858" i="1"/>
  <c r="BR861" i="1"/>
  <c r="BR862" i="1"/>
  <c r="BR863" i="1"/>
  <c r="BR846" i="1"/>
  <c r="BR860" i="1"/>
  <c r="BR859" i="1"/>
  <c r="BR864" i="1"/>
  <c r="BR865" i="1"/>
  <c r="BR866" i="1"/>
  <c r="BR867" i="1"/>
  <c r="BR868" i="1"/>
  <c r="BR869" i="1"/>
  <c r="BR848" i="1"/>
  <c r="BR850" i="1"/>
  <c r="BR849" i="1"/>
  <c r="BV848" i="1"/>
  <c r="BV852" i="1"/>
  <c r="BV856" i="1"/>
  <c r="BV849" i="1"/>
  <c r="BV850" i="1"/>
  <c r="BV851" i="1"/>
  <c r="BV858" i="1"/>
  <c r="BV846" i="1"/>
  <c r="BV847" i="1"/>
  <c r="BV859" i="1"/>
  <c r="BV861" i="1"/>
  <c r="BV862" i="1"/>
  <c r="BV863" i="1"/>
  <c r="BV853" i="1"/>
  <c r="BV854" i="1"/>
  <c r="BV855" i="1"/>
  <c r="BV864" i="1"/>
  <c r="BV865" i="1"/>
  <c r="BV866" i="1"/>
  <c r="BV867" i="1"/>
  <c r="BV868" i="1"/>
  <c r="BV869" i="1"/>
  <c r="BV857" i="1"/>
  <c r="BV860" i="1"/>
  <c r="BZ849" i="1"/>
  <c r="BZ853" i="1"/>
  <c r="BZ857" i="1"/>
  <c r="BZ859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47" i="1"/>
  <c r="CH851" i="1"/>
  <c r="CH855" i="1"/>
  <c r="CH846" i="1"/>
  <c r="CH856" i="1"/>
  <c r="CH857" i="1"/>
  <c r="CH858" i="1"/>
  <c r="CH861" i="1"/>
  <c r="CH862" i="1"/>
  <c r="CH863" i="1"/>
  <c r="CH848" i="1"/>
  <c r="CH849" i="1"/>
  <c r="CH850" i="1"/>
  <c r="CH860" i="1"/>
  <c r="CH864" i="1"/>
  <c r="CH865" i="1"/>
  <c r="CH866" i="1"/>
  <c r="CH867" i="1"/>
  <c r="CH868" i="1"/>
  <c r="CH869" i="1"/>
  <c r="CH852" i="1"/>
  <c r="CH853" i="1"/>
  <c r="CH854" i="1"/>
  <c r="CH859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61" i="1"/>
  <c r="BW859" i="1"/>
  <c r="BW864" i="1"/>
  <c r="BW865" i="1"/>
  <c r="BW866" i="1"/>
  <c r="BW867" i="1"/>
  <c r="BW868" i="1"/>
  <c r="BW869" i="1"/>
  <c r="BW862" i="1"/>
  <c r="BW863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2" i="1"/>
  <c r="CE864" i="1"/>
  <c r="CE865" i="1"/>
  <c r="CE866" i="1"/>
  <c r="CE867" i="1"/>
  <c r="CE868" i="1"/>
  <c r="CE869" i="1"/>
  <c r="CE861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AB21" i="9"/>
  <c r="AB17" i="9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BN815" i="1"/>
  <c r="BN819" i="1"/>
  <c r="BN823" i="1"/>
  <c r="BN816" i="1"/>
  <c r="BN820" i="1"/>
  <c r="BN824" i="1"/>
  <c r="BN827" i="1"/>
  <c r="BN828" i="1"/>
  <c r="BN829" i="1"/>
  <c r="BN817" i="1"/>
  <c r="BN821" i="1"/>
  <c r="BN825" i="1"/>
  <c r="BN830" i="1"/>
  <c r="BN831" i="1"/>
  <c r="BN832" i="1"/>
  <c r="BN833" i="1"/>
  <c r="BN834" i="1"/>
  <c r="BN835" i="1"/>
  <c r="BN836" i="1"/>
  <c r="BN837" i="1"/>
  <c r="BN838" i="1"/>
  <c r="BN818" i="1"/>
  <c r="BN822" i="1"/>
  <c r="BN826" i="1"/>
  <c r="CH816" i="1"/>
  <c r="CH820" i="1"/>
  <c r="CH824" i="1"/>
  <c r="CH817" i="1"/>
  <c r="CH821" i="1"/>
  <c r="CH825" i="1"/>
  <c r="CH827" i="1"/>
  <c r="CH828" i="1"/>
  <c r="CH829" i="1"/>
  <c r="CH818" i="1"/>
  <c r="CH822" i="1"/>
  <c r="CH830" i="1"/>
  <c r="CH831" i="1"/>
  <c r="CH832" i="1"/>
  <c r="CH833" i="1"/>
  <c r="CH834" i="1"/>
  <c r="CH835" i="1"/>
  <c r="CH836" i="1"/>
  <c r="CH837" i="1"/>
  <c r="CH838" i="1"/>
  <c r="CH815" i="1"/>
  <c r="CH819" i="1"/>
  <c r="CH826" i="1"/>
  <c r="CH823" i="1"/>
  <c r="BK817" i="1"/>
  <c r="BK821" i="1"/>
  <c r="BK825" i="1"/>
  <c r="BK818" i="1"/>
  <c r="BK822" i="1"/>
  <c r="BK826" i="1"/>
  <c r="BK815" i="1"/>
  <c r="BK819" i="1"/>
  <c r="BK827" i="1"/>
  <c r="BK829" i="1"/>
  <c r="BK824" i="1"/>
  <c r="BK831" i="1"/>
  <c r="BK832" i="1"/>
  <c r="BK833" i="1"/>
  <c r="BK834" i="1"/>
  <c r="BK835" i="1"/>
  <c r="BK836" i="1"/>
  <c r="BK837" i="1"/>
  <c r="BK838" i="1"/>
  <c r="BK816" i="1"/>
  <c r="BK823" i="1"/>
  <c r="BK828" i="1"/>
  <c r="BK830" i="1"/>
  <c r="BK820" i="1"/>
  <c r="BO818" i="1"/>
  <c r="BO822" i="1"/>
  <c r="BO826" i="1"/>
  <c r="BO815" i="1"/>
  <c r="BO819" i="1"/>
  <c r="BO823" i="1"/>
  <c r="BO816" i="1"/>
  <c r="BO820" i="1"/>
  <c r="BO817" i="1"/>
  <c r="BO828" i="1"/>
  <c r="BO821" i="1"/>
  <c r="BO825" i="1"/>
  <c r="BO830" i="1"/>
  <c r="BO831" i="1"/>
  <c r="BO832" i="1"/>
  <c r="BO833" i="1"/>
  <c r="BO834" i="1"/>
  <c r="BO835" i="1"/>
  <c r="BO836" i="1"/>
  <c r="BO837" i="1"/>
  <c r="BO838" i="1"/>
  <c r="BO824" i="1"/>
  <c r="BO827" i="1"/>
  <c r="BO829" i="1"/>
  <c r="BS815" i="1"/>
  <c r="BS819" i="1"/>
  <c r="BS823" i="1"/>
  <c r="BS816" i="1"/>
  <c r="BS820" i="1"/>
  <c r="BS824" i="1"/>
  <c r="BS817" i="1"/>
  <c r="BS821" i="1"/>
  <c r="BS827" i="1"/>
  <c r="BS829" i="1"/>
  <c r="BS826" i="1"/>
  <c r="BS830" i="1"/>
  <c r="BS831" i="1"/>
  <c r="BS832" i="1"/>
  <c r="BS833" i="1"/>
  <c r="BS834" i="1"/>
  <c r="BS835" i="1"/>
  <c r="BS836" i="1"/>
  <c r="BS837" i="1"/>
  <c r="BS838" i="1"/>
  <c r="BS818" i="1"/>
  <c r="BS825" i="1"/>
  <c r="BS828" i="1"/>
  <c r="BS822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23" i="1"/>
  <c r="CA817" i="1"/>
  <c r="CA821" i="1"/>
  <c r="CA825" i="1"/>
  <c r="CA818" i="1"/>
  <c r="CA822" i="1"/>
  <c r="CA826" i="1"/>
  <c r="CA815" i="1"/>
  <c r="CA819" i="1"/>
  <c r="CA823" i="1"/>
  <c r="CA827" i="1"/>
  <c r="CA829" i="1"/>
  <c r="CA816" i="1"/>
  <c r="CA830" i="1"/>
  <c r="CA831" i="1"/>
  <c r="CA832" i="1"/>
  <c r="CA833" i="1"/>
  <c r="CA834" i="1"/>
  <c r="CA835" i="1"/>
  <c r="CA836" i="1"/>
  <c r="CA837" i="1"/>
  <c r="CA838" i="1"/>
  <c r="CA820" i="1"/>
  <c r="CA828" i="1"/>
  <c r="CA824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9" i="1"/>
  <c r="CI823" i="1"/>
  <c r="CI816" i="1"/>
  <c r="CI820" i="1"/>
  <c r="CI824" i="1"/>
  <c r="CI817" i="1"/>
  <c r="CI825" i="1"/>
  <c r="CI827" i="1"/>
  <c r="CI829" i="1"/>
  <c r="CI818" i="1"/>
  <c r="CI822" i="1"/>
  <c r="CI830" i="1"/>
  <c r="CI831" i="1"/>
  <c r="CI832" i="1"/>
  <c r="CI833" i="1"/>
  <c r="CI834" i="1"/>
  <c r="CI835" i="1"/>
  <c r="CI836" i="1"/>
  <c r="CI837" i="1"/>
  <c r="CI838" i="1"/>
  <c r="CI821" i="1"/>
  <c r="CI828" i="1"/>
  <c r="CI826" i="1"/>
  <c r="BJ818" i="1"/>
  <c r="BJ822" i="1"/>
  <c r="BJ826" i="1"/>
  <c r="BJ815" i="1"/>
  <c r="BJ819" i="1"/>
  <c r="BJ823" i="1"/>
  <c r="BJ827" i="1"/>
  <c r="BJ828" i="1"/>
  <c r="BJ829" i="1"/>
  <c r="BJ830" i="1"/>
  <c r="BJ816" i="1"/>
  <c r="BJ820" i="1"/>
  <c r="BJ821" i="1"/>
  <c r="BJ824" i="1"/>
  <c r="BJ831" i="1"/>
  <c r="BJ832" i="1"/>
  <c r="BJ833" i="1"/>
  <c r="BJ834" i="1"/>
  <c r="BJ835" i="1"/>
  <c r="BJ836" i="1"/>
  <c r="BJ837" i="1"/>
  <c r="BJ838" i="1"/>
  <c r="BJ817" i="1"/>
  <c r="BJ825" i="1"/>
  <c r="BV817" i="1"/>
  <c r="BV821" i="1"/>
  <c r="BV825" i="1"/>
  <c r="BV818" i="1"/>
  <c r="BV822" i="1"/>
  <c r="BV826" i="1"/>
  <c r="BV827" i="1"/>
  <c r="BV828" i="1"/>
  <c r="BV829" i="1"/>
  <c r="BV815" i="1"/>
  <c r="BV819" i="1"/>
  <c r="BV816" i="1"/>
  <c r="BV830" i="1"/>
  <c r="BV831" i="1"/>
  <c r="BV832" i="1"/>
  <c r="BV833" i="1"/>
  <c r="BV834" i="1"/>
  <c r="BV835" i="1"/>
  <c r="BV836" i="1"/>
  <c r="BV837" i="1"/>
  <c r="BV838" i="1"/>
  <c r="BV820" i="1"/>
  <c r="BV824" i="1"/>
  <c r="BV823" i="1"/>
  <c r="BZ818" i="1"/>
  <c r="BZ822" i="1"/>
  <c r="BZ826" i="1"/>
  <c r="BZ815" i="1"/>
  <c r="BZ819" i="1"/>
  <c r="BZ823" i="1"/>
  <c r="BZ827" i="1"/>
  <c r="BZ828" i="1"/>
  <c r="BZ829" i="1"/>
  <c r="BZ816" i="1"/>
  <c r="BZ820" i="1"/>
  <c r="BZ830" i="1"/>
  <c r="BZ831" i="1"/>
  <c r="BZ832" i="1"/>
  <c r="BZ833" i="1"/>
  <c r="BZ834" i="1"/>
  <c r="BZ835" i="1"/>
  <c r="BZ836" i="1"/>
  <c r="BZ837" i="1"/>
  <c r="BZ838" i="1"/>
  <c r="BZ825" i="1"/>
  <c r="BZ817" i="1"/>
  <c r="BZ824" i="1"/>
  <c r="BZ821" i="1"/>
  <c r="BL816" i="1"/>
  <c r="BL820" i="1"/>
  <c r="BL824" i="1"/>
  <c r="BL817" i="1"/>
  <c r="BL821" i="1"/>
  <c r="BL825" i="1"/>
  <c r="BL818" i="1"/>
  <c r="BL822" i="1"/>
  <c r="BL815" i="1"/>
  <c r="BL827" i="1"/>
  <c r="BL829" i="1"/>
  <c r="BL819" i="1"/>
  <c r="BL826" i="1"/>
  <c r="BL831" i="1"/>
  <c r="BL832" i="1"/>
  <c r="BL833" i="1"/>
  <c r="BL834" i="1"/>
  <c r="BL835" i="1"/>
  <c r="BL836" i="1"/>
  <c r="BL837" i="1"/>
  <c r="BL823" i="1"/>
  <c r="BL830" i="1"/>
  <c r="BL838" i="1"/>
  <c r="BL828" i="1"/>
  <c r="BP817" i="1"/>
  <c r="BP821" i="1"/>
  <c r="BP825" i="1"/>
  <c r="BP818" i="1"/>
  <c r="BP822" i="1"/>
  <c r="BP826" i="1"/>
  <c r="BP815" i="1"/>
  <c r="BP819" i="1"/>
  <c r="BP820" i="1"/>
  <c r="BP823" i="1"/>
  <c r="BP828" i="1"/>
  <c r="BP830" i="1"/>
  <c r="BP831" i="1"/>
  <c r="BP832" i="1"/>
  <c r="BP833" i="1"/>
  <c r="BP834" i="1"/>
  <c r="BP835" i="1"/>
  <c r="BP836" i="1"/>
  <c r="BP837" i="1"/>
  <c r="BP824" i="1"/>
  <c r="BP827" i="1"/>
  <c r="BP838" i="1"/>
  <c r="BP829" i="1"/>
  <c r="BP816" i="1"/>
  <c r="BT818" i="1"/>
  <c r="BT822" i="1"/>
  <c r="BT826" i="1"/>
  <c r="BT815" i="1"/>
  <c r="BT819" i="1"/>
  <c r="BT823" i="1"/>
  <c r="BT816" i="1"/>
  <c r="BT820" i="1"/>
  <c r="BT824" i="1"/>
  <c r="BT817" i="1"/>
  <c r="BT827" i="1"/>
  <c r="BT829" i="1"/>
  <c r="BT821" i="1"/>
  <c r="BT830" i="1"/>
  <c r="BT831" i="1"/>
  <c r="BT832" i="1"/>
  <c r="BT833" i="1"/>
  <c r="BT834" i="1"/>
  <c r="BT835" i="1"/>
  <c r="BT836" i="1"/>
  <c r="BT837" i="1"/>
  <c r="BT828" i="1"/>
  <c r="BT825" i="1"/>
  <c r="BT838" i="1"/>
  <c r="BX815" i="1"/>
  <c r="BX819" i="1"/>
  <c r="BX823" i="1"/>
  <c r="BX816" i="1"/>
  <c r="BX820" i="1"/>
  <c r="BX824" i="1"/>
  <c r="BX817" i="1"/>
  <c r="BX821" i="1"/>
  <c r="BX825" i="1"/>
  <c r="BX822" i="1"/>
  <c r="BX828" i="1"/>
  <c r="BX830" i="1"/>
  <c r="BX831" i="1"/>
  <c r="BX832" i="1"/>
  <c r="BX833" i="1"/>
  <c r="BX834" i="1"/>
  <c r="BX835" i="1"/>
  <c r="BX836" i="1"/>
  <c r="BX829" i="1"/>
  <c r="BX838" i="1"/>
  <c r="BX818" i="1"/>
  <c r="BX827" i="1"/>
  <c r="BX826" i="1"/>
  <c r="BX837" i="1"/>
  <c r="CB816" i="1"/>
  <c r="CB820" i="1"/>
  <c r="CB824" i="1"/>
  <c r="CB817" i="1"/>
  <c r="CB821" i="1"/>
  <c r="CB825" i="1"/>
  <c r="CB818" i="1"/>
  <c r="CB815" i="1"/>
  <c r="CB826" i="1"/>
  <c r="CB819" i="1"/>
  <c r="CB823" i="1"/>
  <c r="CB827" i="1"/>
  <c r="CB829" i="1"/>
  <c r="CB822" i="1"/>
  <c r="CB830" i="1"/>
  <c r="CB831" i="1"/>
  <c r="CB832" i="1"/>
  <c r="CB833" i="1"/>
  <c r="CB834" i="1"/>
  <c r="CB835" i="1"/>
  <c r="CB836" i="1"/>
  <c r="CB837" i="1"/>
  <c r="CB828" i="1"/>
  <c r="CB838" i="1"/>
  <c r="CF817" i="1"/>
  <c r="CF821" i="1"/>
  <c r="CF825" i="1"/>
  <c r="CF818" i="1"/>
  <c r="CF822" i="1"/>
  <c r="CF826" i="1"/>
  <c r="CF815" i="1"/>
  <c r="CF819" i="1"/>
  <c r="CF824" i="1"/>
  <c r="CF828" i="1"/>
  <c r="CF816" i="1"/>
  <c r="CF823" i="1"/>
  <c r="CF830" i="1"/>
  <c r="CF831" i="1"/>
  <c r="CF832" i="1"/>
  <c r="CF833" i="1"/>
  <c r="CF834" i="1"/>
  <c r="CF835" i="1"/>
  <c r="CF836" i="1"/>
  <c r="CF820" i="1"/>
  <c r="CF838" i="1"/>
  <c r="CF829" i="1"/>
  <c r="CF827" i="1"/>
  <c r="CF837" i="1"/>
  <c r="BR816" i="1"/>
  <c r="BR820" i="1"/>
  <c r="BR824" i="1"/>
  <c r="BR817" i="1"/>
  <c r="BR821" i="1"/>
  <c r="BR825" i="1"/>
  <c r="BR827" i="1"/>
  <c r="BR828" i="1"/>
  <c r="BR829" i="1"/>
  <c r="BR818" i="1"/>
  <c r="BR826" i="1"/>
  <c r="BR830" i="1"/>
  <c r="BR831" i="1"/>
  <c r="BR832" i="1"/>
  <c r="BR833" i="1"/>
  <c r="BR834" i="1"/>
  <c r="BR835" i="1"/>
  <c r="BR836" i="1"/>
  <c r="BR837" i="1"/>
  <c r="BR838" i="1"/>
  <c r="BR823" i="1"/>
  <c r="BR815" i="1"/>
  <c r="BR822" i="1"/>
  <c r="BR819" i="1"/>
  <c r="CD815" i="1"/>
  <c r="CD819" i="1"/>
  <c r="CD823" i="1"/>
  <c r="CD816" i="1"/>
  <c r="CD820" i="1"/>
  <c r="CD824" i="1"/>
  <c r="CD827" i="1"/>
  <c r="CD828" i="1"/>
  <c r="CD829" i="1"/>
  <c r="CD817" i="1"/>
  <c r="CD818" i="1"/>
  <c r="CD821" i="1"/>
  <c r="CD830" i="1"/>
  <c r="CD831" i="1"/>
  <c r="CD832" i="1"/>
  <c r="CD833" i="1"/>
  <c r="CD834" i="1"/>
  <c r="CD835" i="1"/>
  <c r="CD836" i="1"/>
  <c r="CD837" i="1"/>
  <c r="CD838" i="1"/>
  <c r="CD826" i="1"/>
  <c r="CD825" i="1"/>
  <c r="CD822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3" i="1"/>
  <c r="BQ837" i="1"/>
  <c r="BQ830" i="1"/>
  <c r="BQ834" i="1"/>
  <c r="BQ832" i="1"/>
  <c r="BQ836" i="1"/>
  <c r="BQ838" i="1"/>
  <c r="BQ831" i="1"/>
  <c r="BQ835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4" i="1"/>
  <c r="BU831" i="1"/>
  <c r="BU838" i="1"/>
  <c r="BU833" i="1"/>
  <c r="BU837" i="1"/>
  <c r="BU835" i="1"/>
  <c r="BU832" i="1"/>
  <c r="BU836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1" i="1"/>
  <c r="BY835" i="1"/>
  <c r="BY830" i="1"/>
  <c r="BY834" i="1"/>
  <c r="BY838" i="1"/>
  <c r="BY832" i="1"/>
  <c r="BY836" i="1"/>
  <c r="BY833" i="1"/>
  <c r="BY837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2" i="1"/>
  <c r="CC836" i="1"/>
  <c r="CC831" i="1"/>
  <c r="CC835" i="1"/>
  <c r="CC837" i="1"/>
  <c r="CC833" i="1"/>
  <c r="CC838" i="1"/>
  <c r="CC830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3" i="1"/>
  <c r="CG832" i="1"/>
  <c r="CG836" i="1"/>
  <c r="CG838" i="1"/>
  <c r="CG830" i="1"/>
  <c r="CG837" i="1"/>
  <c r="CG831" i="1"/>
  <c r="CG835" i="1"/>
  <c r="CG834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BL785" i="1"/>
  <c r="BL789" i="1"/>
  <c r="BL793" i="1"/>
  <c r="BL797" i="1"/>
  <c r="BL798" i="1"/>
  <c r="BL799" i="1"/>
  <c r="BL800" i="1"/>
  <c r="BL801" i="1"/>
  <c r="BL802" i="1"/>
  <c r="BL803" i="1"/>
  <c r="BL804" i="1"/>
  <c r="BL805" i="1"/>
  <c r="BL784" i="1"/>
  <c r="BL788" i="1"/>
  <c r="BL792" i="1"/>
  <c r="BL796" i="1"/>
  <c r="BL787" i="1"/>
  <c r="BL791" i="1"/>
  <c r="BL795" i="1"/>
  <c r="BL786" i="1"/>
  <c r="BL806" i="1"/>
  <c r="BL790" i="1"/>
  <c r="BL807" i="1"/>
  <c r="BL794" i="1"/>
  <c r="BP786" i="1"/>
  <c r="BP790" i="1"/>
  <c r="BP794" i="1"/>
  <c r="BP796" i="1"/>
  <c r="BP797" i="1"/>
  <c r="BP798" i="1"/>
  <c r="BP799" i="1"/>
  <c r="BP800" i="1"/>
  <c r="BP801" i="1"/>
  <c r="BP802" i="1"/>
  <c r="BP803" i="1"/>
  <c r="BP804" i="1"/>
  <c r="BP805" i="1"/>
  <c r="BP785" i="1"/>
  <c r="BP789" i="1"/>
  <c r="BP793" i="1"/>
  <c r="BP784" i="1"/>
  <c r="BP788" i="1"/>
  <c r="BP792" i="1"/>
  <c r="BP795" i="1"/>
  <c r="BP791" i="1"/>
  <c r="BP806" i="1"/>
  <c r="BP787" i="1"/>
  <c r="BP807" i="1"/>
  <c r="BT787" i="1"/>
  <c r="BT791" i="1"/>
  <c r="BT795" i="1"/>
  <c r="BT796" i="1"/>
  <c r="BT797" i="1"/>
  <c r="BT798" i="1"/>
  <c r="BT799" i="1"/>
  <c r="BT800" i="1"/>
  <c r="BT801" i="1"/>
  <c r="BT802" i="1"/>
  <c r="BT803" i="1"/>
  <c r="BT804" i="1"/>
  <c r="BT786" i="1"/>
  <c r="BT790" i="1"/>
  <c r="BT794" i="1"/>
  <c r="BT785" i="1"/>
  <c r="BT789" i="1"/>
  <c r="BT793" i="1"/>
  <c r="BT788" i="1"/>
  <c r="BT805" i="1"/>
  <c r="BT807" i="1"/>
  <c r="BT784" i="1"/>
  <c r="BT792" i="1"/>
  <c r="BT806" i="1"/>
  <c r="BX784" i="1"/>
  <c r="BX788" i="1"/>
  <c r="BX792" i="1"/>
  <c r="BX796" i="1"/>
  <c r="BX797" i="1"/>
  <c r="BX798" i="1"/>
  <c r="BX799" i="1"/>
  <c r="BX800" i="1"/>
  <c r="BX801" i="1"/>
  <c r="BX802" i="1"/>
  <c r="BX803" i="1"/>
  <c r="BX804" i="1"/>
  <c r="BX787" i="1"/>
  <c r="BX791" i="1"/>
  <c r="BX795" i="1"/>
  <c r="BX786" i="1"/>
  <c r="BX790" i="1"/>
  <c r="BX794" i="1"/>
  <c r="BX785" i="1"/>
  <c r="BX806" i="1"/>
  <c r="BX793" i="1"/>
  <c r="BX805" i="1"/>
  <c r="BX807" i="1"/>
  <c r="BX789" i="1"/>
  <c r="CB785" i="1"/>
  <c r="CB789" i="1"/>
  <c r="CB793" i="1"/>
  <c r="CB796" i="1"/>
  <c r="CB797" i="1"/>
  <c r="CB798" i="1"/>
  <c r="CB799" i="1"/>
  <c r="CB800" i="1"/>
  <c r="CB801" i="1"/>
  <c r="CB802" i="1"/>
  <c r="CB803" i="1"/>
  <c r="CB804" i="1"/>
  <c r="CB784" i="1"/>
  <c r="CB788" i="1"/>
  <c r="CB792" i="1"/>
  <c r="CB787" i="1"/>
  <c r="CB791" i="1"/>
  <c r="CB795" i="1"/>
  <c r="CB790" i="1"/>
  <c r="CB805" i="1"/>
  <c r="CB786" i="1"/>
  <c r="CB794" i="1"/>
  <c r="CB806" i="1"/>
  <c r="CB807" i="1"/>
  <c r="CF786" i="1"/>
  <c r="CF790" i="1"/>
  <c r="CF794" i="1"/>
  <c r="CF796" i="1"/>
  <c r="CF797" i="1"/>
  <c r="CF798" i="1"/>
  <c r="CF799" i="1"/>
  <c r="CF800" i="1"/>
  <c r="CF801" i="1"/>
  <c r="CF802" i="1"/>
  <c r="CF803" i="1"/>
  <c r="CF804" i="1"/>
  <c r="CF785" i="1"/>
  <c r="CF789" i="1"/>
  <c r="CF793" i="1"/>
  <c r="CF784" i="1"/>
  <c r="CF788" i="1"/>
  <c r="CF792" i="1"/>
  <c r="CF795" i="1"/>
  <c r="CF805" i="1"/>
  <c r="CF807" i="1"/>
  <c r="CF791" i="1"/>
  <c r="CF787" i="1"/>
  <c r="CF806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6" i="1"/>
  <c r="BR807" i="1"/>
  <c r="BR805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801" i="1"/>
  <c r="BK805" i="1"/>
  <c r="BK798" i="1"/>
  <c r="BK802" i="1"/>
  <c r="BK800" i="1"/>
  <c r="BK804" i="1"/>
  <c r="BK799" i="1"/>
  <c r="BK803" i="1"/>
  <c r="BK806" i="1"/>
  <c r="BK807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8" i="1"/>
  <c r="BO802" i="1"/>
  <c r="BO799" i="1"/>
  <c r="BO797" i="1"/>
  <c r="BO801" i="1"/>
  <c r="BO805" i="1"/>
  <c r="BO803" i="1"/>
  <c r="BO796" i="1"/>
  <c r="BO800" i="1"/>
  <c r="BO804" i="1"/>
  <c r="BO806" i="1"/>
  <c r="BO807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9" i="1"/>
  <c r="BS803" i="1"/>
  <c r="BS796" i="1"/>
  <c r="BS805" i="1"/>
  <c r="BS798" i="1"/>
  <c r="BS802" i="1"/>
  <c r="BS800" i="1"/>
  <c r="BS804" i="1"/>
  <c r="BS797" i="1"/>
  <c r="BS801" i="1"/>
  <c r="BS806" i="1"/>
  <c r="BS807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8" i="1"/>
  <c r="CE802" i="1"/>
  <c r="CE803" i="1"/>
  <c r="CE797" i="1"/>
  <c r="CE801" i="1"/>
  <c r="CE796" i="1"/>
  <c r="CE800" i="1"/>
  <c r="CE804" i="1"/>
  <c r="CE805" i="1"/>
  <c r="CE806" i="1"/>
  <c r="CE807" i="1"/>
  <c r="CE799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3" i="1"/>
  <c r="BJ755" i="1"/>
  <c r="BJ757" i="1"/>
  <c r="BJ759" i="1"/>
  <c r="BJ761" i="1"/>
  <c r="BJ754" i="1"/>
  <c r="BJ756" i="1"/>
  <c r="BJ758" i="1"/>
  <c r="BJ760" i="1"/>
  <c r="BJ768" i="1"/>
  <c r="BJ769" i="1"/>
  <c r="BJ770" i="1"/>
  <c r="BJ773" i="1"/>
  <c r="BJ775" i="1"/>
  <c r="BJ776" i="1"/>
  <c r="BJ766" i="1"/>
  <c r="BJ767" i="1"/>
  <c r="BJ774" i="1"/>
  <c r="BJ762" i="1"/>
  <c r="BJ765" i="1"/>
  <c r="BJ763" i="1"/>
  <c r="BJ771" i="1"/>
  <c r="BJ764" i="1"/>
  <c r="BJ772" i="1"/>
  <c r="BN754" i="1"/>
  <c r="BN756" i="1"/>
  <c r="BN758" i="1"/>
  <c r="BN760" i="1"/>
  <c r="BN762" i="1"/>
  <c r="BN763" i="1"/>
  <c r="BN753" i="1"/>
  <c r="BN755" i="1"/>
  <c r="BN757" i="1"/>
  <c r="BN759" i="1"/>
  <c r="BN764" i="1"/>
  <c r="BN765" i="1"/>
  <c r="BN769" i="1"/>
  <c r="BN761" i="1"/>
  <c r="BN774" i="1"/>
  <c r="BN775" i="1"/>
  <c r="BN776" i="1"/>
  <c r="BN771" i="1"/>
  <c r="BN766" i="1"/>
  <c r="BN767" i="1"/>
  <c r="BN768" i="1"/>
  <c r="BN770" i="1"/>
  <c r="BN772" i="1"/>
  <c r="BN773" i="1"/>
  <c r="BR753" i="1"/>
  <c r="BR755" i="1"/>
  <c r="BR757" i="1"/>
  <c r="BR759" i="1"/>
  <c r="BR761" i="1"/>
  <c r="BR764" i="1"/>
  <c r="BR754" i="1"/>
  <c r="BR756" i="1"/>
  <c r="BR758" i="1"/>
  <c r="BR760" i="1"/>
  <c r="BR766" i="1"/>
  <c r="BR770" i="1"/>
  <c r="BR762" i="1"/>
  <c r="BR771" i="1"/>
  <c r="BR775" i="1"/>
  <c r="BR776" i="1"/>
  <c r="BR767" i="1"/>
  <c r="BR768" i="1"/>
  <c r="BR769" i="1"/>
  <c r="BR772" i="1"/>
  <c r="BR763" i="1"/>
  <c r="BR773" i="1"/>
  <c r="BR765" i="1"/>
  <c r="BR774" i="1"/>
  <c r="BV754" i="1"/>
  <c r="BV756" i="1"/>
  <c r="BV758" i="1"/>
  <c r="BV760" i="1"/>
  <c r="BV762" i="1"/>
  <c r="BV753" i="1"/>
  <c r="BV755" i="1"/>
  <c r="BV757" i="1"/>
  <c r="BV759" i="1"/>
  <c r="BV767" i="1"/>
  <c r="BV763" i="1"/>
  <c r="BV764" i="1"/>
  <c r="BV765" i="1"/>
  <c r="BV766" i="1"/>
  <c r="BV772" i="1"/>
  <c r="BV775" i="1"/>
  <c r="BV776" i="1"/>
  <c r="BV761" i="1"/>
  <c r="BV773" i="1"/>
  <c r="BV771" i="1"/>
  <c r="BV774" i="1"/>
  <c r="BV768" i="1"/>
  <c r="BV769" i="1"/>
  <c r="BV770" i="1"/>
  <c r="BZ753" i="1"/>
  <c r="BZ755" i="1"/>
  <c r="BZ757" i="1"/>
  <c r="BZ759" i="1"/>
  <c r="BZ761" i="1"/>
  <c r="BZ754" i="1"/>
  <c r="BZ756" i="1"/>
  <c r="BZ758" i="1"/>
  <c r="BZ760" i="1"/>
  <c r="BZ768" i="1"/>
  <c r="BZ773" i="1"/>
  <c r="BZ775" i="1"/>
  <c r="BZ776" i="1"/>
  <c r="BZ763" i="1"/>
  <c r="BZ764" i="1"/>
  <c r="BZ769" i="1"/>
  <c r="BZ770" i="1"/>
  <c r="BZ774" i="1"/>
  <c r="BZ772" i="1"/>
  <c r="BZ771" i="1"/>
  <c r="BZ765" i="1"/>
  <c r="BZ766" i="1"/>
  <c r="BZ767" i="1"/>
  <c r="BZ762" i="1"/>
  <c r="CD754" i="1"/>
  <c r="CD756" i="1"/>
  <c r="CD758" i="1"/>
  <c r="CD760" i="1"/>
  <c r="CD762" i="1"/>
  <c r="CD763" i="1"/>
  <c r="CD753" i="1"/>
  <c r="CD755" i="1"/>
  <c r="CD757" i="1"/>
  <c r="CD759" i="1"/>
  <c r="CD761" i="1"/>
  <c r="CD765" i="1"/>
  <c r="CD769" i="1"/>
  <c r="CD766" i="1"/>
  <c r="CD767" i="1"/>
  <c r="CD768" i="1"/>
  <c r="CD770" i="1"/>
  <c r="CD774" i="1"/>
  <c r="CD775" i="1"/>
  <c r="CD776" i="1"/>
  <c r="CD771" i="1"/>
  <c r="CD764" i="1"/>
  <c r="CD773" i="1"/>
  <c r="CD772" i="1"/>
  <c r="CH753" i="1"/>
  <c r="CH755" i="1"/>
  <c r="CH757" i="1"/>
  <c r="CH759" i="1"/>
  <c r="CH761" i="1"/>
  <c r="CH764" i="1"/>
  <c r="CH754" i="1"/>
  <c r="CH756" i="1"/>
  <c r="CH758" i="1"/>
  <c r="CH760" i="1"/>
  <c r="CH762" i="1"/>
  <c r="CH763" i="1"/>
  <c r="CH766" i="1"/>
  <c r="CH771" i="1"/>
  <c r="CH774" i="1"/>
  <c r="CH775" i="1"/>
  <c r="CH776" i="1"/>
  <c r="CH772" i="1"/>
  <c r="CH767" i="1"/>
  <c r="CH768" i="1"/>
  <c r="CH769" i="1"/>
  <c r="CH773" i="1"/>
  <c r="CH765" i="1"/>
  <c r="CH770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62" i="1"/>
  <c r="BW766" i="1"/>
  <c r="BW770" i="1"/>
  <c r="BW760" i="1"/>
  <c r="BW754" i="1"/>
  <c r="BW763" i="1"/>
  <c r="BW767" i="1"/>
  <c r="BW768" i="1"/>
  <c r="BW769" i="1"/>
  <c r="BW771" i="1"/>
  <c r="BW755" i="1"/>
  <c r="BW758" i="1"/>
  <c r="BW765" i="1"/>
  <c r="BW772" i="1"/>
  <c r="BW775" i="1"/>
  <c r="BW776" i="1"/>
  <c r="BW761" i="1"/>
  <c r="BW774" i="1"/>
  <c r="BW756" i="1"/>
  <c r="BW759" i="1"/>
  <c r="BW773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6" i="1"/>
  <c r="BL775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6" i="1"/>
  <c r="BT775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7" i="1"/>
  <c r="BQ768" i="1"/>
  <c r="BQ769" i="1"/>
  <c r="BQ770" i="1"/>
  <c r="BQ772" i="1"/>
  <c r="BQ763" i="1"/>
  <c r="BQ764" i="1"/>
  <c r="BQ765" i="1"/>
  <c r="BQ766" i="1"/>
  <c r="BQ773" i="1"/>
  <c r="BQ776" i="1"/>
  <c r="BQ774" i="1"/>
  <c r="BQ771" i="1"/>
  <c r="BQ775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CG753" i="1"/>
  <c r="CG754" i="1"/>
  <c r="CG755" i="1"/>
  <c r="CG756" i="1"/>
  <c r="CG757" i="1"/>
  <c r="CG758" i="1"/>
  <c r="CG759" i="1"/>
  <c r="CG760" i="1"/>
  <c r="CG761" i="1"/>
  <c r="CG762" i="1"/>
  <c r="CG767" i="1"/>
  <c r="CG763" i="1"/>
  <c r="CG764" i="1"/>
  <c r="CG772" i="1"/>
  <c r="CG768" i="1"/>
  <c r="CG769" i="1"/>
  <c r="CG773" i="1"/>
  <c r="CG771" i="1"/>
  <c r="CG774" i="1"/>
  <c r="CG776" i="1"/>
  <c r="CG765" i="1"/>
  <c r="CG766" i="1"/>
  <c r="CG770" i="1"/>
  <c r="CG775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4" i="1"/>
  <c r="BM725" i="1"/>
  <c r="BM726" i="1"/>
  <c r="BM727" i="1"/>
  <c r="BM728" i="1"/>
  <c r="BM729" i="1"/>
  <c r="BM730" i="1"/>
  <c r="BM731" i="1"/>
  <c r="BM732" i="1"/>
  <c r="BM736" i="1"/>
  <c r="BM737" i="1"/>
  <c r="BM739" i="1"/>
  <c r="BM741" i="1"/>
  <c r="BM735" i="1"/>
  <c r="BM743" i="1"/>
  <c r="BM744" i="1"/>
  <c r="BM745" i="1"/>
  <c r="BM733" i="1"/>
  <c r="BM734" i="1"/>
  <c r="BM738" i="1"/>
  <c r="BM740" i="1"/>
  <c r="BM742" i="1"/>
  <c r="BQ722" i="1"/>
  <c r="BQ723" i="1"/>
  <c r="BQ724" i="1"/>
  <c r="BQ725" i="1"/>
  <c r="BQ726" i="1"/>
  <c r="BQ727" i="1"/>
  <c r="BQ728" i="1"/>
  <c r="BQ729" i="1"/>
  <c r="BQ730" i="1"/>
  <c r="BQ731" i="1"/>
  <c r="BQ733" i="1"/>
  <c r="BQ738" i="1"/>
  <c r="BQ740" i="1"/>
  <c r="BQ742" i="1"/>
  <c r="BQ736" i="1"/>
  <c r="BQ743" i="1"/>
  <c r="BQ744" i="1"/>
  <c r="BQ745" i="1"/>
  <c r="BQ735" i="1"/>
  <c r="BQ737" i="1"/>
  <c r="BQ739" i="1"/>
  <c r="BQ741" i="1"/>
  <c r="BQ732" i="1"/>
  <c r="BQ734" i="1"/>
  <c r="BU722" i="1"/>
  <c r="BU723" i="1"/>
  <c r="BU724" i="1"/>
  <c r="BU725" i="1"/>
  <c r="BU726" i="1"/>
  <c r="BU727" i="1"/>
  <c r="BU728" i="1"/>
  <c r="BU729" i="1"/>
  <c r="BU730" i="1"/>
  <c r="BU731" i="1"/>
  <c r="BU732" i="1"/>
  <c r="BU734" i="1"/>
  <c r="BU737" i="1"/>
  <c r="BU741" i="1"/>
  <c r="BU743" i="1"/>
  <c r="BU744" i="1"/>
  <c r="BU745" i="1"/>
  <c r="BU739" i="1"/>
  <c r="BU736" i="1"/>
  <c r="BU738" i="1"/>
  <c r="BU740" i="1"/>
  <c r="BU742" i="1"/>
  <c r="BU733" i="1"/>
  <c r="BU735" i="1"/>
  <c r="BY722" i="1"/>
  <c r="BY723" i="1"/>
  <c r="BY724" i="1"/>
  <c r="BY725" i="1"/>
  <c r="BY726" i="1"/>
  <c r="BY727" i="1"/>
  <c r="BY728" i="1"/>
  <c r="BY729" i="1"/>
  <c r="BY730" i="1"/>
  <c r="BY731" i="1"/>
  <c r="BY733" i="1"/>
  <c r="BY732" i="1"/>
  <c r="BY735" i="1"/>
  <c r="BY736" i="1"/>
  <c r="BY738" i="1"/>
  <c r="BY740" i="1"/>
  <c r="BY742" i="1"/>
  <c r="BY734" i="1"/>
  <c r="BY743" i="1"/>
  <c r="BY744" i="1"/>
  <c r="BY745" i="1"/>
  <c r="BY737" i="1"/>
  <c r="BY739" i="1"/>
  <c r="BY74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7" i="1"/>
  <c r="CC741" i="1"/>
  <c r="CC735" i="1"/>
  <c r="CC743" i="1"/>
  <c r="CC744" i="1"/>
  <c r="CC745" i="1"/>
  <c r="CC734" i="1"/>
  <c r="CC736" i="1"/>
  <c r="CC738" i="1"/>
  <c r="CC740" i="1"/>
  <c r="CC742" i="1"/>
  <c r="CC739" i="1"/>
  <c r="CG722" i="1"/>
  <c r="CG723" i="1"/>
  <c r="CG724" i="1"/>
  <c r="CG725" i="1"/>
  <c r="CG726" i="1"/>
  <c r="CG727" i="1"/>
  <c r="CG728" i="1"/>
  <c r="CG729" i="1"/>
  <c r="CG730" i="1"/>
  <c r="CG731" i="1"/>
  <c r="CG733" i="1"/>
  <c r="CG736" i="1"/>
  <c r="CG738" i="1"/>
  <c r="CG740" i="1"/>
  <c r="CG732" i="1"/>
  <c r="CG742" i="1"/>
  <c r="CG743" i="1"/>
  <c r="CG744" i="1"/>
  <c r="CG745" i="1"/>
  <c r="CG735" i="1"/>
  <c r="CG737" i="1"/>
  <c r="CG739" i="1"/>
  <c r="CG741" i="1"/>
  <c r="CG734" i="1"/>
  <c r="CK724" i="1"/>
  <c r="CK726" i="1"/>
  <c r="CK728" i="1"/>
  <c r="CK730" i="1"/>
  <c r="CK732" i="1"/>
  <c r="CK734" i="1"/>
  <c r="CK736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30" i="1"/>
  <c r="CB725" i="1"/>
  <c r="CB729" i="1"/>
  <c r="CB733" i="1"/>
  <c r="CB734" i="1"/>
  <c r="CB735" i="1"/>
  <c r="CB728" i="1"/>
  <c r="CB743" i="1"/>
  <c r="CB744" i="1"/>
  <c r="CB745" i="1"/>
  <c r="CB724" i="1"/>
  <c r="CB736" i="1"/>
  <c r="CB738" i="1"/>
  <c r="CB740" i="1"/>
  <c r="CB742" i="1"/>
  <c r="CB737" i="1"/>
  <c r="CB739" i="1"/>
  <c r="CB74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3" i="1"/>
  <c r="CD744" i="1"/>
  <c r="CD745" i="1"/>
  <c r="CD742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AB746" i="1"/>
  <c r="BL723" i="1"/>
  <c r="BL727" i="1"/>
  <c r="BL731" i="1"/>
  <c r="BL732" i="1"/>
  <c r="BL722" i="1"/>
  <c r="BL726" i="1"/>
  <c r="BL730" i="1"/>
  <c r="BL725" i="1"/>
  <c r="BL729" i="1"/>
  <c r="BL733" i="1"/>
  <c r="BL734" i="1"/>
  <c r="BL735" i="1"/>
  <c r="BL736" i="1"/>
  <c r="BL724" i="1"/>
  <c r="BL743" i="1"/>
  <c r="BL744" i="1"/>
  <c r="BL745" i="1"/>
  <c r="BL738" i="1"/>
  <c r="BL740" i="1"/>
  <c r="BL742" i="1"/>
  <c r="BL728" i="1"/>
  <c r="BL737" i="1"/>
  <c r="BL739" i="1"/>
  <c r="BL741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7" i="1"/>
  <c r="CF731" i="1"/>
  <c r="CF722" i="1"/>
  <c r="CF726" i="1"/>
  <c r="CF730" i="1"/>
  <c r="CF732" i="1"/>
  <c r="CF734" i="1"/>
  <c r="CF735" i="1"/>
  <c r="CF742" i="1"/>
  <c r="CF743" i="1"/>
  <c r="CF744" i="1"/>
  <c r="CF745" i="1"/>
  <c r="CF737" i="1"/>
  <c r="CF739" i="1"/>
  <c r="CF741" i="1"/>
  <c r="CF729" i="1"/>
  <c r="CF725" i="1"/>
  <c r="CF736" i="1"/>
  <c r="CF738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BL692" i="1"/>
  <c r="BL696" i="1"/>
  <c r="BL700" i="1"/>
  <c r="BL691" i="1"/>
  <c r="BL695" i="1"/>
  <c r="BL699" i="1"/>
  <c r="BL694" i="1"/>
  <c r="BL698" i="1"/>
  <c r="BL702" i="1"/>
  <c r="BL693" i="1"/>
  <c r="BL705" i="1"/>
  <c r="BL709" i="1"/>
  <c r="BL704" i="1"/>
  <c r="BL708" i="1"/>
  <c r="BL706" i="1"/>
  <c r="BL710" i="1"/>
  <c r="BL701" i="1"/>
  <c r="BL703" i="1"/>
  <c r="BL707" i="1"/>
  <c r="BL711" i="1"/>
  <c r="BL712" i="1"/>
  <c r="BL713" i="1"/>
  <c r="BL714" i="1"/>
  <c r="BL697" i="1"/>
  <c r="BT694" i="1"/>
  <c r="BT698" i="1"/>
  <c r="BT702" i="1"/>
  <c r="BT693" i="1"/>
  <c r="BT697" i="1"/>
  <c r="BT701" i="1"/>
  <c r="BT692" i="1"/>
  <c r="BT696" i="1"/>
  <c r="BT700" i="1"/>
  <c r="BT695" i="1"/>
  <c r="BT703" i="1"/>
  <c r="BT707" i="1"/>
  <c r="BT711" i="1"/>
  <c r="BT691" i="1"/>
  <c r="BT706" i="1"/>
  <c r="BT710" i="1"/>
  <c r="BT699" i="1"/>
  <c r="BT704" i="1"/>
  <c r="BT708" i="1"/>
  <c r="BT705" i="1"/>
  <c r="BT709" i="1"/>
  <c r="BT712" i="1"/>
  <c r="BT713" i="1"/>
  <c r="BT714" i="1"/>
  <c r="BX691" i="1"/>
  <c r="BX695" i="1"/>
  <c r="BX699" i="1"/>
  <c r="BX694" i="1"/>
  <c r="BX698" i="1"/>
  <c r="BX702" i="1"/>
  <c r="BX693" i="1"/>
  <c r="BX697" i="1"/>
  <c r="BX701" i="1"/>
  <c r="BX704" i="1"/>
  <c r="BX708" i="1"/>
  <c r="BX700" i="1"/>
  <c r="BX703" i="1"/>
  <c r="BX707" i="1"/>
  <c r="BX711" i="1"/>
  <c r="BX692" i="1"/>
  <c r="BX696" i="1"/>
  <c r="BX706" i="1"/>
  <c r="BX710" i="1"/>
  <c r="BX712" i="1"/>
  <c r="BX713" i="1"/>
  <c r="BX714" i="1"/>
  <c r="BX705" i="1"/>
  <c r="BX709" i="1"/>
  <c r="CB692" i="1"/>
  <c r="CB696" i="1"/>
  <c r="CB700" i="1"/>
  <c r="CB691" i="1"/>
  <c r="CB695" i="1"/>
  <c r="CB699" i="1"/>
  <c r="CB694" i="1"/>
  <c r="CB698" i="1"/>
  <c r="CB702" i="1"/>
  <c r="CB697" i="1"/>
  <c r="CB705" i="1"/>
  <c r="CB709" i="1"/>
  <c r="CB701" i="1"/>
  <c r="CB706" i="1"/>
  <c r="CB710" i="1"/>
  <c r="CB693" i="1"/>
  <c r="CB704" i="1"/>
  <c r="CB708" i="1"/>
  <c r="CB703" i="1"/>
  <c r="CB707" i="1"/>
  <c r="CB711" i="1"/>
  <c r="CB712" i="1"/>
  <c r="CB713" i="1"/>
  <c r="CB714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BP693" i="1"/>
  <c r="BP697" i="1"/>
  <c r="BP701" i="1"/>
  <c r="BP692" i="1"/>
  <c r="BP696" i="1"/>
  <c r="BP700" i="1"/>
  <c r="BP691" i="1"/>
  <c r="BP695" i="1"/>
  <c r="BP699" i="1"/>
  <c r="BP702" i="1"/>
  <c r="BP706" i="1"/>
  <c r="BP710" i="1"/>
  <c r="BP698" i="1"/>
  <c r="BP705" i="1"/>
  <c r="BP709" i="1"/>
  <c r="BP703" i="1"/>
  <c r="BP707" i="1"/>
  <c r="BP711" i="1"/>
  <c r="BP694" i="1"/>
  <c r="BP704" i="1"/>
  <c r="BP708" i="1"/>
  <c r="BP712" i="1"/>
  <c r="BP713" i="1"/>
  <c r="BP714" i="1"/>
  <c r="CF693" i="1"/>
  <c r="CF697" i="1"/>
  <c r="CF701" i="1"/>
  <c r="CF692" i="1"/>
  <c r="CF696" i="1"/>
  <c r="CF700" i="1"/>
  <c r="CF691" i="1"/>
  <c r="CF695" i="1"/>
  <c r="CF699" i="1"/>
  <c r="CF706" i="1"/>
  <c r="CF710" i="1"/>
  <c r="CF694" i="1"/>
  <c r="CF703" i="1"/>
  <c r="CF707" i="1"/>
  <c r="CF711" i="1"/>
  <c r="CF702" i="1"/>
  <c r="CF705" i="1"/>
  <c r="CF709" i="1"/>
  <c r="CF698" i="1"/>
  <c r="CF704" i="1"/>
  <c r="CF708" i="1"/>
  <c r="CF712" i="1"/>
  <c r="CF713" i="1"/>
  <c r="CF714" i="1"/>
  <c r="AB24" i="9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4" i="1"/>
  <c r="BM712" i="1"/>
  <c r="BM713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3" i="1"/>
  <c r="BQ712" i="1"/>
  <c r="BQ714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4" i="1"/>
  <c r="BY712" i="1"/>
  <c r="BY713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3" i="1"/>
  <c r="CC714" i="1"/>
  <c r="CC712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4" i="1"/>
  <c r="CG713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3" i="1"/>
  <c r="BJ714" i="1"/>
  <c r="BJ712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4" i="1"/>
  <c r="BR676" i="1"/>
  <c r="BR678" i="1"/>
  <c r="BR679" i="1"/>
  <c r="BR680" i="1"/>
  <c r="BR681" i="1"/>
  <c r="BR682" i="1"/>
  <c r="BR675" i="1"/>
  <c r="BR677" i="1"/>
  <c r="BR673" i="1"/>
  <c r="BR683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9" i="1"/>
  <c r="BK680" i="1"/>
  <c r="BK678" i="1"/>
  <c r="BK682" i="1"/>
  <c r="BK681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80" i="1"/>
  <c r="BO681" i="1"/>
  <c r="BO682" i="1"/>
  <c r="BO679" i="1"/>
  <c r="BO683" i="1"/>
  <c r="BO678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4" i="1"/>
  <c r="BW668" i="1"/>
  <c r="BW672" i="1"/>
  <c r="BW674" i="1"/>
  <c r="BW676" i="1"/>
  <c r="BW662" i="1"/>
  <c r="BW666" i="1"/>
  <c r="BW670" i="1"/>
  <c r="BW673" i="1"/>
  <c r="BW675" i="1"/>
  <c r="BW678" i="1"/>
  <c r="BW683" i="1"/>
  <c r="BW679" i="1"/>
  <c r="BW681" i="1"/>
  <c r="BW677" i="1"/>
  <c r="BW680" i="1"/>
  <c r="BW682" i="1"/>
  <c r="CA660" i="1"/>
  <c r="CA662" i="1"/>
  <c r="CA664" i="1"/>
  <c r="CA666" i="1"/>
  <c r="CA668" i="1"/>
  <c r="CA670" i="1"/>
  <c r="CA661" i="1"/>
  <c r="CA665" i="1"/>
  <c r="CA669" i="1"/>
  <c r="CA673" i="1"/>
  <c r="CA675" i="1"/>
  <c r="CA663" i="1"/>
  <c r="CA667" i="1"/>
  <c r="CA671" i="1"/>
  <c r="CA672" i="1"/>
  <c r="CA674" i="1"/>
  <c r="CA676" i="1"/>
  <c r="CA677" i="1"/>
  <c r="CA679" i="1"/>
  <c r="CA681" i="1"/>
  <c r="CA682" i="1"/>
  <c r="CA683" i="1"/>
  <c r="CA678" i="1"/>
  <c r="CA680" i="1"/>
  <c r="CI660" i="1"/>
  <c r="CI662" i="1"/>
  <c r="CI664" i="1"/>
  <c r="CI666" i="1"/>
  <c r="CI668" i="1"/>
  <c r="CI670" i="1"/>
  <c r="CI663" i="1"/>
  <c r="CI667" i="1"/>
  <c r="CI671" i="1"/>
  <c r="CI673" i="1"/>
  <c r="CI675" i="1"/>
  <c r="CI677" i="1"/>
  <c r="CI661" i="1"/>
  <c r="CI665" i="1"/>
  <c r="CI669" i="1"/>
  <c r="CI672" i="1"/>
  <c r="CI674" i="1"/>
  <c r="CI678" i="1"/>
  <c r="CI683" i="1"/>
  <c r="CI680" i="1"/>
  <c r="CI682" i="1"/>
  <c r="CI676" i="1"/>
  <c r="CI679" i="1"/>
  <c r="CI681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4" i="1"/>
  <c r="BJ676" i="1"/>
  <c r="BJ677" i="1"/>
  <c r="BJ678" i="1"/>
  <c r="BJ679" i="1"/>
  <c r="BJ680" i="1"/>
  <c r="BJ681" i="1"/>
  <c r="BJ682" i="1"/>
  <c r="BJ675" i="1"/>
  <c r="BJ673" i="1"/>
  <c r="BJ683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7" i="1"/>
  <c r="BN673" i="1"/>
  <c r="BN675" i="1"/>
  <c r="BN678" i="1"/>
  <c r="BN679" i="1"/>
  <c r="BN680" i="1"/>
  <c r="BN682" i="1"/>
  <c r="BN676" i="1"/>
  <c r="BN683" i="1"/>
  <c r="BN681" i="1"/>
  <c r="BN674" i="1"/>
  <c r="BN672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7" i="1"/>
  <c r="CD673" i="1"/>
  <c r="CD675" i="1"/>
  <c r="CD678" i="1"/>
  <c r="CD679" i="1"/>
  <c r="CD680" i="1"/>
  <c r="CD681" i="1"/>
  <c r="CD682" i="1"/>
  <c r="CD672" i="1"/>
  <c r="CD683" i="1"/>
  <c r="CD674" i="1"/>
  <c r="CD676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4" i="1"/>
  <c r="CH676" i="1"/>
  <c r="CH678" i="1"/>
  <c r="CH679" i="1"/>
  <c r="CH680" i="1"/>
  <c r="CH681" i="1"/>
  <c r="CH682" i="1"/>
  <c r="CH673" i="1"/>
  <c r="CH677" i="1"/>
  <c r="CH675" i="1"/>
  <c r="CH683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1" i="1"/>
  <c r="BL663" i="1"/>
  <c r="BL665" i="1"/>
  <c r="BL667" i="1"/>
  <c r="BL669" i="1"/>
  <c r="BL671" i="1"/>
  <c r="BL672" i="1"/>
  <c r="BL673" i="1"/>
  <c r="BL674" i="1"/>
  <c r="BL675" i="1"/>
  <c r="BL676" i="1"/>
  <c r="BL678" i="1"/>
  <c r="BL679" i="1"/>
  <c r="BL680" i="1"/>
  <c r="BL681" i="1"/>
  <c r="BL682" i="1"/>
  <c r="BL683" i="1"/>
  <c r="BL660" i="1"/>
  <c r="BL664" i="1"/>
  <c r="BL668" i="1"/>
  <c r="BL662" i="1"/>
  <c r="BL677" i="1"/>
  <c r="BL666" i="1"/>
  <c r="BL670" i="1"/>
  <c r="BP660" i="1"/>
  <c r="BP662" i="1"/>
  <c r="BP664" i="1"/>
  <c r="BP666" i="1"/>
  <c r="BP668" i="1"/>
  <c r="BP670" i="1"/>
  <c r="BP672" i="1"/>
  <c r="BP673" i="1"/>
  <c r="BP674" i="1"/>
  <c r="BP675" i="1"/>
  <c r="BP676" i="1"/>
  <c r="BP678" i="1"/>
  <c r="BP679" i="1"/>
  <c r="BP680" i="1"/>
  <c r="BP681" i="1"/>
  <c r="BP682" i="1"/>
  <c r="BP683" i="1"/>
  <c r="BP661" i="1"/>
  <c r="BP665" i="1"/>
  <c r="BP669" i="1"/>
  <c r="BP677" i="1"/>
  <c r="BP671" i="1"/>
  <c r="BP667" i="1"/>
  <c r="BP663" i="1"/>
  <c r="BT661" i="1"/>
  <c r="BT663" i="1"/>
  <c r="BT665" i="1"/>
  <c r="BT667" i="1"/>
  <c r="BT669" i="1"/>
  <c r="BT671" i="1"/>
  <c r="BT672" i="1"/>
  <c r="BT673" i="1"/>
  <c r="BT674" i="1"/>
  <c r="BT675" i="1"/>
  <c r="BT676" i="1"/>
  <c r="BT678" i="1"/>
  <c r="BT679" i="1"/>
  <c r="BT680" i="1"/>
  <c r="BT681" i="1"/>
  <c r="BT682" i="1"/>
  <c r="BT683" i="1"/>
  <c r="BT662" i="1"/>
  <c r="BT666" i="1"/>
  <c r="BT670" i="1"/>
  <c r="BT677" i="1"/>
  <c r="BT664" i="1"/>
  <c r="BT660" i="1"/>
  <c r="BT668" i="1"/>
  <c r="BX660" i="1"/>
  <c r="BX662" i="1"/>
  <c r="BX664" i="1"/>
  <c r="BX666" i="1"/>
  <c r="BX668" i="1"/>
  <c r="BX670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63" i="1"/>
  <c r="BX667" i="1"/>
  <c r="BX671" i="1"/>
  <c r="BX661" i="1"/>
  <c r="BX669" i="1"/>
  <c r="BX665" i="1"/>
  <c r="CB661" i="1"/>
  <c r="CB663" i="1"/>
  <c r="CB665" i="1"/>
  <c r="CB667" i="1"/>
  <c r="CB669" i="1"/>
  <c r="CB671" i="1"/>
  <c r="CB672" i="1"/>
  <c r="CB673" i="1"/>
  <c r="CB674" i="1"/>
  <c r="CB675" i="1"/>
  <c r="CB676" i="1"/>
  <c r="CB678" i="1"/>
  <c r="CB679" i="1"/>
  <c r="CB680" i="1"/>
  <c r="CB681" i="1"/>
  <c r="CB682" i="1"/>
  <c r="CB683" i="1"/>
  <c r="CB660" i="1"/>
  <c r="CB664" i="1"/>
  <c r="CB668" i="1"/>
  <c r="CB666" i="1"/>
  <c r="CB677" i="1"/>
  <c r="CB662" i="1"/>
  <c r="CB670" i="1"/>
  <c r="CF660" i="1"/>
  <c r="CF662" i="1"/>
  <c r="CF664" i="1"/>
  <c r="CF666" i="1"/>
  <c r="CF668" i="1"/>
  <c r="CF670" i="1"/>
  <c r="CF672" i="1"/>
  <c r="CF673" i="1"/>
  <c r="CF674" i="1"/>
  <c r="CF675" i="1"/>
  <c r="CF678" i="1"/>
  <c r="CF679" i="1"/>
  <c r="CF680" i="1"/>
  <c r="CF681" i="1"/>
  <c r="CF682" i="1"/>
  <c r="CF683" i="1"/>
  <c r="CF661" i="1"/>
  <c r="CF665" i="1"/>
  <c r="CF669" i="1"/>
  <c r="CF676" i="1"/>
  <c r="CF677" i="1"/>
  <c r="CF671" i="1"/>
  <c r="CF663" i="1"/>
  <c r="CF667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3" i="1"/>
  <c r="BV675" i="1"/>
  <c r="BV677" i="1"/>
  <c r="BV678" i="1"/>
  <c r="BV679" i="1"/>
  <c r="BV680" i="1"/>
  <c r="BV682" i="1"/>
  <c r="BV683" i="1"/>
  <c r="BV672" i="1"/>
  <c r="BV676" i="1"/>
  <c r="BV674" i="1"/>
  <c r="BV681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1" i="1"/>
  <c r="CF635" i="1"/>
  <c r="CF639" i="1"/>
  <c r="CF632" i="1"/>
  <c r="CF636" i="1"/>
  <c r="CF640" i="1"/>
  <c r="CF630" i="1"/>
  <c r="CF638" i="1"/>
  <c r="CF644" i="1"/>
  <c r="CF648" i="1"/>
  <c r="CF652" i="1"/>
  <c r="CF647" i="1"/>
  <c r="CF629" i="1"/>
  <c r="CF637" i="1"/>
  <c r="CF641" i="1"/>
  <c r="CF643" i="1"/>
  <c r="CF645" i="1"/>
  <c r="CF649" i="1"/>
  <c r="CF634" i="1"/>
  <c r="CF650" i="1"/>
  <c r="CF642" i="1"/>
  <c r="CF646" i="1"/>
  <c r="CF633" i="1"/>
  <c r="CF651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3" i="1"/>
  <c r="BX637" i="1"/>
  <c r="BX630" i="1"/>
  <c r="BX634" i="1"/>
  <c r="BX638" i="1"/>
  <c r="BX636" i="1"/>
  <c r="BX646" i="1"/>
  <c r="BX650" i="1"/>
  <c r="BX632" i="1"/>
  <c r="BX644" i="1"/>
  <c r="BX645" i="1"/>
  <c r="BX635" i="1"/>
  <c r="BX641" i="1"/>
  <c r="BX643" i="1"/>
  <c r="BX647" i="1"/>
  <c r="BX651" i="1"/>
  <c r="BX640" i="1"/>
  <c r="BX631" i="1"/>
  <c r="BX649" i="1"/>
  <c r="BX648" i="1"/>
  <c r="BX652" i="1"/>
  <c r="BX639" i="1"/>
  <c r="BX642" i="1"/>
  <c r="BT632" i="1"/>
  <c r="BT636" i="1"/>
  <c r="BT640" i="1"/>
  <c r="BT629" i="1"/>
  <c r="BT633" i="1"/>
  <c r="BT637" i="1"/>
  <c r="BT635" i="1"/>
  <c r="BT645" i="1"/>
  <c r="BT649" i="1"/>
  <c r="BT631" i="1"/>
  <c r="BT638" i="1"/>
  <c r="BT644" i="1"/>
  <c r="BT634" i="1"/>
  <c r="BT642" i="1"/>
  <c r="BT646" i="1"/>
  <c r="BT650" i="1"/>
  <c r="BT639" i="1"/>
  <c r="BT651" i="1"/>
  <c r="BT630" i="1"/>
  <c r="BT641" i="1"/>
  <c r="BT643" i="1"/>
  <c r="BT648" i="1"/>
  <c r="BT652" i="1"/>
  <c r="BT647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35" i="1"/>
  <c r="BL639" i="1"/>
  <c r="BL633" i="1"/>
  <c r="BL641" i="1"/>
  <c r="BL647" i="1"/>
  <c r="BL651" i="1"/>
  <c r="BL637" i="1"/>
  <c r="BL649" i="1"/>
  <c r="BL643" i="1"/>
  <c r="BL646" i="1"/>
  <c r="BL632" i="1"/>
  <c r="BL640" i="1"/>
  <c r="BL642" i="1"/>
  <c r="BL644" i="1"/>
  <c r="BL648" i="1"/>
  <c r="BL652" i="1"/>
  <c r="BL645" i="1"/>
  <c r="BL636" i="1"/>
  <c r="BL629" i="1"/>
  <c r="BL650" i="1"/>
  <c r="CI629" i="1"/>
  <c r="CI633" i="1"/>
  <c r="CI637" i="1"/>
  <c r="CI630" i="1"/>
  <c r="CI634" i="1"/>
  <c r="CI638" i="1"/>
  <c r="CI641" i="1"/>
  <c r="CI642" i="1"/>
  <c r="CI643" i="1"/>
  <c r="CI636" i="1"/>
  <c r="CI646" i="1"/>
  <c r="CI650" i="1"/>
  <c r="CI632" i="1"/>
  <c r="CI644" i="1"/>
  <c r="CI639" i="1"/>
  <c r="CI649" i="1"/>
  <c r="CI635" i="1"/>
  <c r="CI647" i="1"/>
  <c r="CI651" i="1"/>
  <c r="CI645" i="1"/>
  <c r="CI640" i="1"/>
  <c r="CI648" i="1"/>
  <c r="CI631" i="1"/>
  <c r="CI652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37" i="1"/>
  <c r="BK645" i="1"/>
  <c r="BK649" i="1"/>
  <c r="BK646" i="1"/>
  <c r="BK633" i="1"/>
  <c r="BK647" i="1"/>
  <c r="BK650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40" i="1"/>
  <c r="CD635" i="1"/>
  <c r="CD631" i="1"/>
  <c r="CD639" i="1"/>
  <c r="CD636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9" i="1"/>
  <c r="BZ634" i="1"/>
  <c r="BZ630" i="1"/>
  <c r="BZ638" i="1"/>
  <c r="BZ635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37" i="1"/>
  <c r="BV634" i="1"/>
  <c r="BR630" i="1"/>
  <c r="BR634" i="1"/>
  <c r="BR638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31" i="1"/>
  <c r="BR635" i="1"/>
  <c r="BR639" i="1"/>
  <c r="BR629" i="1"/>
  <c r="BR637" i="1"/>
  <c r="BR632" i="1"/>
  <c r="BR636" i="1"/>
  <c r="BR633" i="1"/>
  <c r="BR640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40" i="1"/>
  <c r="BS646" i="1"/>
  <c r="BS650" i="1"/>
  <c r="BS648" i="1"/>
  <c r="BS649" i="1"/>
  <c r="BS631" i="1"/>
  <c r="BS639" i="1"/>
  <c r="BS647" i="1"/>
  <c r="BS651" i="1"/>
  <c r="BS636" i="1"/>
  <c r="BS644" i="1"/>
  <c r="BS652" i="1"/>
  <c r="BS635" i="1"/>
  <c r="BS645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2" i="1"/>
  <c r="CG647" i="1"/>
  <c r="CG651" i="1"/>
  <c r="CG645" i="1"/>
  <c r="CG649" i="1"/>
  <c r="CG644" i="1"/>
  <c r="CG648" i="1"/>
  <c r="CG652" i="1"/>
  <c r="CG641" i="1"/>
  <c r="CG643" i="1"/>
  <c r="CG646" i="1"/>
  <c r="CG650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3" i="1"/>
  <c r="BM646" i="1"/>
  <c r="BM650" i="1"/>
  <c r="BM644" i="1"/>
  <c r="BM652" i="1"/>
  <c r="BM647" i="1"/>
  <c r="BM651" i="1"/>
  <c r="BM642" i="1"/>
  <c r="BM648" i="1"/>
  <c r="BM645" i="1"/>
  <c r="BM649" i="1"/>
  <c r="BN601" i="1"/>
  <c r="BN605" i="1"/>
  <c r="BN609" i="1"/>
  <c r="BN598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BK599" i="1"/>
  <c r="BK603" i="1"/>
  <c r="BK607" i="1"/>
  <c r="BK600" i="1"/>
  <c r="BK604" i="1"/>
  <c r="BK608" i="1"/>
  <c r="BK602" i="1"/>
  <c r="BK610" i="1"/>
  <c r="BK612" i="1"/>
  <c r="BK605" i="1"/>
  <c r="BK601" i="1"/>
  <c r="BK598" i="1"/>
  <c r="BK613" i="1"/>
  <c r="BK614" i="1"/>
  <c r="BK616" i="1"/>
  <c r="BK618" i="1"/>
  <c r="BK609" i="1"/>
  <c r="BK620" i="1"/>
  <c r="BK615" i="1"/>
  <c r="BK611" i="1"/>
  <c r="BK619" i="1"/>
  <c r="BK621" i="1"/>
  <c r="BK606" i="1"/>
  <c r="BK617" i="1"/>
  <c r="BS601" i="1"/>
  <c r="BS605" i="1"/>
  <c r="BS609" i="1"/>
  <c r="BS598" i="1"/>
  <c r="BS602" i="1"/>
  <c r="BS606" i="1"/>
  <c r="BS604" i="1"/>
  <c r="BS610" i="1"/>
  <c r="BS612" i="1"/>
  <c r="BS599" i="1"/>
  <c r="BS607" i="1"/>
  <c r="BS613" i="1"/>
  <c r="BS603" i="1"/>
  <c r="BS620" i="1"/>
  <c r="BS600" i="1"/>
  <c r="BS611" i="1"/>
  <c r="BS614" i="1"/>
  <c r="BS616" i="1"/>
  <c r="BS618" i="1"/>
  <c r="BS621" i="1"/>
  <c r="BS617" i="1"/>
  <c r="BS608" i="1"/>
  <c r="BS619" i="1"/>
  <c r="BS615" i="1"/>
  <c r="CA599" i="1"/>
  <c r="CA603" i="1"/>
  <c r="CA607" i="1"/>
  <c r="CA600" i="1"/>
  <c r="CA604" i="1"/>
  <c r="CA608" i="1"/>
  <c r="CA598" i="1"/>
  <c r="CA606" i="1"/>
  <c r="CA610" i="1"/>
  <c r="CA612" i="1"/>
  <c r="CA601" i="1"/>
  <c r="CA609" i="1"/>
  <c r="CA605" i="1"/>
  <c r="CA620" i="1"/>
  <c r="CA602" i="1"/>
  <c r="CA614" i="1"/>
  <c r="CA616" i="1"/>
  <c r="CA618" i="1"/>
  <c r="CA619" i="1"/>
  <c r="CA621" i="1"/>
  <c r="CA615" i="1"/>
  <c r="CA611" i="1"/>
  <c r="CA613" i="1"/>
  <c r="CA617" i="1"/>
  <c r="CI601" i="1"/>
  <c r="CI605" i="1"/>
  <c r="CI609" i="1"/>
  <c r="CI598" i="1"/>
  <c r="CI602" i="1"/>
  <c r="CI606" i="1"/>
  <c r="CI600" i="1"/>
  <c r="CI608" i="1"/>
  <c r="CI610" i="1"/>
  <c r="CI612" i="1"/>
  <c r="CI603" i="1"/>
  <c r="CI607" i="1"/>
  <c r="CI620" i="1"/>
  <c r="CI599" i="1"/>
  <c r="CI604" i="1"/>
  <c r="CI611" i="1"/>
  <c r="CI614" i="1"/>
  <c r="CI616" i="1"/>
  <c r="CI618" i="1"/>
  <c r="CI621" i="1"/>
  <c r="CI613" i="1"/>
  <c r="CI617" i="1"/>
  <c r="CI619" i="1"/>
  <c r="CI615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1" i="1"/>
  <c r="BL620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20" i="1"/>
  <c r="BX621" i="1"/>
  <c r="BX619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21" i="1"/>
  <c r="CB619" i="1"/>
  <c r="CB620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10" i="1"/>
  <c r="BV616" i="1"/>
  <c r="BV618" i="1"/>
  <c r="BV606" i="1"/>
  <c r="BV619" i="1"/>
  <c r="BV614" i="1"/>
  <c r="BV620" i="1"/>
  <c r="BV621" i="1"/>
  <c r="BV598" i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BO600" i="1"/>
  <c r="BO604" i="1"/>
  <c r="BO608" i="1"/>
  <c r="BO601" i="1"/>
  <c r="BO605" i="1"/>
  <c r="BO609" i="1"/>
  <c r="BO603" i="1"/>
  <c r="BO611" i="1"/>
  <c r="BO613" i="1"/>
  <c r="BO598" i="1"/>
  <c r="BO606" i="1"/>
  <c r="BO607" i="1"/>
  <c r="BO610" i="1"/>
  <c r="BO615" i="1"/>
  <c r="BO617" i="1"/>
  <c r="BO619" i="1"/>
  <c r="BO620" i="1"/>
  <c r="BO602" i="1"/>
  <c r="BO612" i="1"/>
  <c r="BO616" i="1"/>
  <c r="BO599" i="1"/>
  <c r="BO618" i="1"/>
  <c r="BO621" i="1"/>
  <c r="BO614" i="1"/>
  <c r="BW598" i="1"/>
  <c r="BW602" i="1"/>
  <c r="BW606" i="1"/>
  <c r="BW599" i="1"/>
  <c r="BW603" i="1"/>
  <c r="BW607" i="1"/>
  <c r="BW605" i="1"/>
  <c r="BW611" i="1"/>
  <c r="BW600" i="1"/>
  <c r="BW608" i="1"/>
  <c r="BW621" i="1"/>
  <c r="BW604" i="1"/>
  <c r="BW609" i="1"/>
  <c r="BW612" i="1"/>
  <c r="BW613" i="1"/>
  <c r="BW615" i="1"/>
  <c r="BW617" i="1"/>
  <c r="BW619" i="1"/>
  <c r="BW618" i="1"/>
  <c r="BW614" i="1"/>
  <c r="BW601" i="1"/>
  <c r="BW610" i="1"/>
  <c r="BW616" i="1"/>
  <c r="BW620" i="1"/>
  <c r="CE600" i="1"/>
  <c r="CE604" i="1"/>
  <c r="CE608" i="1"/>
  <c r="CE601" i="1"/>
  <c r="CE605" i="1"/>
  <c r="CE609" i="1"/>
  <c r="CE599" i="1"/>
  <c r="CE607" i="1"/>
  <c r="CE611" i="1"/>
  <c r="CE602" i="1"/>
  <c r="CE598" i="1"/>
  <c r="CE619" i="1"/>
  <c r="CE606" i="1"/>
  <c r="CE610" i="1"/>
  <c r="CE613" i="1"/>
  <c r="CE615" i="1"/>
  <c r="CE617" i="1"/>
  <c r="CE620" i="1"/>
  <c r="CE603" i="1"/>
  <c r="CE616" i="1"/>
  <c r="CE614" i="1"/>
  <c r="CE612" i="1"/>
  <c r="CE618" i="1"/>
  <c r="CE621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09" i="1"/>
  <c r="CG606" i="1"/>
  <c r="BR598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AC591" i="1"/>
  <c r="CK568" i="1" s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BK569" i="1"/>
  <c r="BK573" i="1"/>
  <c r="BK575" i="1"/>
  <c r="BK578" i="1"/>
  <c r="BK568" i="1"/>
  <c r="BK572" i="1"/>
  <c r="BK579" i="1"/>
  <c r="BK580" i="1"/>
  <c r="BK581" i="1"/>
  <c r="BK582" i="1"/>
  <c r="BK583" i="1"/>
  <c r="BK584" i="1"/>
  <c r="BK585" i="1"/>
  <c r="BK567" i="1"/>
  <c r="BK571" i="1"/>
  <c r="BK574" i="1"/>
  <c r="BK576" i="1"/>
  <c r="BK577" i="1"/>
  <c r="BK570" i="1"/>
  <c r="BK586" i="1"/>
  <c r="BK587" i="1"/>
  <c r="BK588" i="1"/>
  <c r="BK589" i="1"/>
  <c r="BK590" i="1"/>
  <c r="BO570" i="1"/>
  <c r="BO574" i="1"/>
  <c r="BO569" i="1"/>
  <c r="BO573" i="1"/>
  <c r="BO576" i="1"/>
  <c r="BO579" i="1"/>
  <c r="BO580" i="1"/>
  <c r="BO581" i="1"/>
  <c r="BO582" i="1"/>
  <c r="BO583" i="1"/>
  <c r="BO584" i="1"/>
  <c r="BO585" i="1"/>
  <c r="BO568" i="1"/>
  <c r="BO572" i="1"/>
  <c r="BO575" i="1"/>
  <c r="BO577" i="1"/>
  <c r="BO571" i="1"/>
  <c r="BO586" i="1"/>
  <c r="BO587" i="1"/>
  <c r="BO588" i="1"/>
  <c r="BO589" i="1"/>
  <c r="BO590" i="1"/>
  <c r="BO567" i="1"/>
  <c r="BO578" i="1"/>
  <c r="BS567" i="1"/>
  <c r="BS571" i="1"/>
  <c r="BS575" i="1"/>
  <c r="BS576" i="1"/>
  <c r="BS570" i="1"/>
  <c r="BS577" i="1"/>
  <c r="BS579" i="1"/>
  <c r="BS580" i="1"/>
  <c r="BS581" i="1"/>
  <c r="BS582" i="1"/>
  <c r="BS583" i="1"/>
  <c r="BS584" i="1"/>
  <c r="BS585" i="1"/>
  <c r="BS569" i="1"/>
  <c r="BS573" i="1"/>
  <c r="BS574" i="1"/>
  <c r="BS578" i="1"/>
  <c r="BS568" i="1"/>
  <c r="BS586" i="1"/>
  <c r="BS587" i="1"/>
  <c r="BS588" i="1"/>
  <c r="BS589" i="1"/>
  <c r="BS590" i="1"/>
  <c r="BS572" i="1"/>
  <c r="BW568" i="1"/>
  <c r="BW572" i="1"/>
  <c r="BW574" i="1"/>
  <c r="BW577" i="1"/>
  <c r="BW567" i="1"/>
  <c r="BW571" i="1"/>
  <c r="BW578" i="1"/>
  <c r="BW579" i="1"/>
  <c r="BW580" i="1"/>
  <c r="BW581" i="1"/>
  <c r="BW582" i="1"/>
  <c r="BW583" i="1"/>
  <c r="BW584" i="1"/>
  <c r="BW585" i="1"/>
  <c r="BW570" i="1"/>
  <c r="BW575" i="1"/>
  <c r="BW573" i="1"/>
  <c r="BW576" i="1"/>
  <c r="BW586" i="1"/>
  <c r="BW587" i="1"/>
  <c r="BW588" i="1"/>
  <c r="BW589" i="1"/>
  <c r="BW590" i="1"/>
  <c r="BW569" i="1"/>
  <c r="CA569" i="1"/>
  <c r="CA573" i="1"/>
  <c r="CA578" i="1"/>
  <c r="CA568" i="1"/>
  <c r="CA572" i="1"/>
  <c r="CA575" i="1"/>
  <c r="CA579" i="1"/>
  <c r="CA580" i="1"/>
  <c r="CA581" i="1"/>
  <c r="CA582" i="1"/>
  <c r="CA583" i="1"/>
  <c r="CA584" i="1"/>
  <c r="CA585" i="1"/>
  <c r="CA567" i="1"/>
  <c r="CA571" i="1"/>
  <c r="CA574" i="1"/>
  <c r="CA576" i="1"/>
  <c r="CA570" i="1"/>
  <c r="CA586" i="1"/>
  <c r="CA587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AB591" i="1"/>
  <c r="CJ586" i="1" s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9" i="1"/>
  <c r="BQ558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9" i="1"/>
  <c r="BU558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8" i="1"/>
  <c r="BY559" i="1"/>
  <c r="BY557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9" i="1"/>
  <c r="CC557" i="1"/>
  <c r="CC558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8" i="1"/>
  <c r="CG557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AC560" i="1"/>
  <c r="CK538" i="1" s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57" i="1"/>
  <c r="CI558" i="1"/>
  <c r="CI559" i="1"/>
  <c r="CI545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8" i="1"/>
  <c r="BL519" i="1"/>
  <c r="BL520" i="1"/>
  <c r="BL521" i="1"/>
  <c r="BL522" i="1"/>
  <c r="BL523" i="1"/>
  <c r="BL524" i="1"/>
  <c r="BL525" i="1"/>
  <c r="BL526" i="1"/>
  <c r="BL527" i="1"/>
  <c r="BL528" i="1"/>
  <c r="BL517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20" i="1"/>
  <c r="BK522" i="1"/>
  <c r="BK524" i="1"/>
  <c r="BK526" i="1"/>
  <c r="BK528" i="1"/>
  <c r="BK519" i="1"/>
  <c r="BK521" i="1"/>
  <c r="BK523" i="1"/>
  <c r="BK525" i="1"/>
  <c r="BK527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9" i="1"/>
  <c r="BO521" i="1"/>
  <c r="BO523" i="1"/>
  <c r="BO525" i="1"/>
  <c r="BO527" i="1"/>
  <c r="BO517" i="1"/>
  <c r="BO518" i="1"/>
  <c r="BO520" i="1"/>
  <c r="BO522" i="1"/>
  <c r="BO524" i="1"/>
  <c r="BO526" i="1"/>
  <c r="BO528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20" i="1"/>
  <c r="BS522" i="1"/>
  <c r="BS524" i="1"/>
  <c r="BS526" i="1"/>
  <c r="BS528" i="1"/>
  <c r="BS519" i="1"/>
  <c r="BS521" i="1"/>
  <c r="BS523" i="1"/>
  <c r="BS525" i="1"/>
  <c r="BS527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9" i="1"/>
  <c r="BW521" i="1"/>
  <c r="BW523" i="1"/>
  <c r="BW525" i="1"/>
  <c r="BW527" i="1"/>
  <c r="BW518" i="1"/>
  <c r="BW520" i="1"/>
  <c r="BW522" i="1"/>
  <c r="BW524" i="1"/>
  <c r="BW526" i="1"/>
  <c r="BW528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8" i="1"/>
  <c r="CA520" i="1"/>
  <c r="CA522" i="1"/>
  <c r="CA524" i="1"/>
  <c r="CA526" i="1"/>
  <c r="CA528" i="1"/>
  <c r="CA517" i="1"/>
  <c r="CA519" i="1"/>
  <c r="CA521" i="1"/>
  <c r="CA523" i="1"/>
  <c r="CA525" i="1"/>
  <c r="CA527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9" i="1"/>
  <c r="CE521" i="1"/>
  <c r="CE523" i="1"/>
  <c r="CE525" i="1"/>
  <c r="CE527" i="1"/>
  <c r="CE518" i="1"/>
  <c r="CE520" i="1"/>
  <c r="CE522" i="1"/>
  <c r="CE524" i="1"/>
  <c r="CE526" i="1"/>
  <c r="CE528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8" i="1"/>
  <c r="CI520" i="1"/>
  <c r="CI522" i="1"/>
  <c r="CI524" i="1"/>
  <c r="CI526" i="1"/>
  <c r="CI528" i="1"/>
  <c r="CI517" i="1"/>
  <c r="CI519" i="1"/>
  <c r="CI521" i="1"/>
  <c r="CI523" i="1"/>
  <c r="CI525" i="1"/>
  <c r="CI52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BP474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5" i="1"/>
  <c r="BJ497" i="1"/>
  <c r="BJ496" i="1"/>
  <c r="BJ493" i="1"/>
  <c r="BJ494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6" i="1"/>
  <c r="BN493" i="1"/>
  <c r="BN495" i="1"/>
  <c r="BN497" i="1"/>
  <c r="BN494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7" i="1"/>
  <c r="BR494" i="1"/>
  <c r="BR495" i="1"/>
  <c r="BR496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4" i="1"/>
  <c r="BV495" i="1"/>
  <c r="BV496" i="1"/>
  <c r="BV493" i="1"/>
  <c r="BV497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4" i="1"/>
  <c r="BZ496" i="1"/>
  <c r="BZ492" i="1"/>
  <c r="BZ495" i="1"/>
  <c r="BZ497" i="1"/>
  <c r="BZ49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7" i="1"/>
  <c r="CD493" i="1"/>
  <c r="CD494" i="1"/>
  <c r="CD496" i="1"/>
  <c r="CD495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3" i="1"/>
  <c r="CH495" i="1"/>
  <c r="CH497" i="1"/>
  <c r="CH492" i="1"/>
  <c r="CH494" i="1"/>
  <c r="CH496" i="1"/>
  <c r="BX474" i="1"/>
  <c r="BX475" i="1"/>
  <c r="BX477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C61" i="10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3" i="1"/>
  <c r="BJ434" i="1"/>
  <c r="BJ435" i="1"/>
  <c r="BJ430" i="1"/>
  <c r="BJ432" i="1"/>
  <c r="BJ43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3" i="1"/>
  <c r="BN434" i="1"/>
  <c r="BN435" i="1"/>
  <c r="BN431" i="1"/>
  <c r="BN432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1" i="1"/>
  <c r="BR433" i="1"/>
  <c r="BR434" i="1"/>
  <c r="BR435" i="1"/>
  <c r="BR432" i="1"/>
  <c r="BR430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32" i="1"/>
  <c r="BV433" i="1"/>
  <c r="BV434" i="1"/>
  <c r="BV435" i="1"/>
  <c r="BV429" i="1"/>
  <c r="BV431" i="1"/>
  <c r="BV430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3" i="1"/>
  <c r="BZ434" i="1"/>
  <c r="BZ435" i="1"/>
  <c r="BZ430" i="1"/>
  <c r="BZ432" i="1"/>
  <c r="BZ43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30" i="1"/>
  <c r="CD433" i="1"/>
  <c r="CD434" i="1"/>
  <c r="CD435" i="1"/>
  <c r="CD431" i="1"/>
  <c r="CD432" i="1"/>
  <c r="CD429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31" i="1"/>
  <c r="CH433" i="1"/>
  <c r="CH434" i="1"/>
  <c r="CH435" i="1"/>
  <c r="CH432" i="1"/>
  <c r="CH429" i="1"/>
  <c r="CH430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K412" i="1"/>
  <c r="CK416" i="1"/>
  <c r="CK420" i="1"/>
  <c r="CK414" i="1"/>
  <c r="CK418" i="1"/>
  <c r="CK422" i="1"/>
  <c r="CK413" i="1"/>
  <c r="CK421" i="1"/>
  <c r="CK423" i="1"/>
  <c r="CK425" i="1"/>
  <c r="CK427" i="1"/>
  <c r="CK429" i="1"/>
  <c r="CK432" i="1"/>
  <c r="CK419" i="1"/>
  <c r="CK430" i="1"/>
  <c r="CK415" i="1"/>
  <c r="CK433" i="1"/>
  <c r="CK417" i="1"/>
  <c r="CK424" i="1"/>
  <c r="CK426" i="1"/>
  <c r="CK428" i="1"/>
  <c r="CK431" i="1"/>
  <c r="CK434" i="1"/>
  <c r="CK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8" i="1"/>
  <c r="BM422" i="1"/>
  <c r="BM412" i="1"/>
  <c r="BM416" i="1"/>
  <c r="BM420" i="1"/>
  <c r="BM415" i="1"/>
  <c r="BM423" i="1"/>
  <c r="BM425" i="1"/>
  <c r="BM427" i="1"/>
  <c r="BM429" i="1"/>
  <c r="BM431" i="1"/>
  <c r="BM417" i="1"/>
  <c r="BM430" i="1"/>
  <c r="BM413" i="1"/>
  <c r="BM421" i="1"/>
  <c r="BM432" i="1"/>
  <c r="BM433" i="1"/>
  <c r="BM435" i="1"/>
  <c r="BM419" i="1"/>
  <c r="BM424" i="1"/>
  <c r="BM426" i="1"/>
  <c r="BM428" i="1"/>
  <c r="BM434" i="1"/>
  <c r="BQ415" i="1"/>
  <c r="BQ419" i="1"/>
  <c r="BQ423" i="1"/>
  <c r="BQ413" i="1"/>
  <c r="BQ417" i="1"/>
  <c r="BQ421" i="1"/>
  <c r="BQ416" i="1"/>
  <c r="BQ424" i="1"/>
  <c r="BQ426" i="1"/>
  <c r="BQ428" i="1"/>
  <c r="BQ432" i="1"/>
  <c r="BQ431" i="1"/>
  <c r="BQ435" i="1"/>
  <c r="BQ414" i="1"/>
  <c r="BQ422" i="1"/>
  <c r="BQ434" i="1"/>
  <c r="BQ412" i="1"/>
  <c r="BQ420" i="1"/>
  <c r="BQ425" i="1"/>
  <c r="BQ427" i="1"/>
  <c r="BQ429" i="1"/>
  <c r="BQ430" i="1"/>
  <c r="BQ418" i="1"/>
  <c r="BQ433" i="1"/>
  <c r="BU412" i="1"/>
  <c r="BU416" i="1"/>
  <c r="BU420" i="1"/>
  <c r="BU414" i="1"/>
  <c r="BU418" i="1"/>
  <c r="BU422" i="1"/>
  <c r="BU417" i="1"/>
  <c r="BU425" i="1"/>
  <c r="BU427" i="1"/>
  <c r="BU429" i="1"/>
  <c r="BU432" i="1"/>
  <c r="BU433" i="1"/>
  <c r="BU434" i="1"/>
  <c r="BU415" i="1"/>
  <c r="BU423" i="1"/>
  <c r="BU430" i="1"/>
  <c r="BU419" i="1"/>
  <c r="BU413" i="1"/>
  <c r="BU421" i="1"/>
  <c r="BU424" i="1"/>
  <c r="BU426" i="1"/>
  <c r="BU428" i="1"/>
  <c r="BU431" i="1"/>
  <c r="BU435" i="1"/>
  <c r="BY413" i="1"/>
  <c r="BY417" i="1"/>
  <c r="BY421" i="1"/>
  <c r="BY415" i="1"/>
  <c r="BY419" i="1"/>
  <c r="BY423" i="1"/>
  <c r="BY418" i="1"/>
  <c r="BY424" i="1"/>
  <c r="BY426" i="1"/>
  <c r="BY428" i="1"/>
  <c r="BY430" i="1"/>
  <c r="BY412" i="1"/>
  <c r="BY420" i="1"/>
  <c r="BY429" i="1"/>
  <c r="BY435" i="1"/>
  <c r="BY416" i="1"/>
  <c r="BY431" i="1"/>
  <c r="BY433" i="1"/>
  <c r="BY414" i="1"/>
  <c r="BY422" i="1"/>
  <c r="BY425" i="1"/>
  <c r="BY427" i="1"/>
  <c r="BY432" i="1"/>
  <c r="BY434" i="1"/>
  <c r="CC414" i="1"/>
  <c r="CC418" i="1"/>
  <c r="CC422" i="1"/>
  <c r="CC412" i="1"/>
  <c r="CC416" i="1"/>
  <c r="CC420" i="1"/>
  <c r="CC419" i="1"/>
  <c r="CC425" i="1"/>
  <c r="CC427" i="1"/>
  <c r="CC431" i="1"/>
  <c r="CC430" i="1"/>
  <c r="CC417" i="1"/>
  <c r="CC432" i="1"/>
  <c r="CC413" i="1"/>
  <c r="CC421" i="1"/>
  <c r="CC434" i="1"/>
  <c r="CC415" i="1"/>
  <c r="CC423" i="1"/>
  <c r="CC424" i="1"/>
  <c r="CC426" i="1"/>
  <c r="CC428" i="1"/>
  <c r="CC429" i="1"/>
  <c r="CC433" i="1"/>
  <c r="CC435" i="1"/>
  <c r="CG415" i="1"/>
  <c r="CG419" i="1"/>
  <c r="CG423" i="1"/>
  <c r="CG413" i="1"/>
  <c r="CG417" i="1"/>
  <c r="CG421" i="1"/>
  <c r="CG412" i="1"/>
  <c r="CG420" i="1"/>
  <c r="CG424" i="1"/>
  <c r="CG426" i="1"/>
  <c r="CG428" i="1"/>
  <c r="CG432" i="1"/>
  <c r="CG431" i="1"/>
  <c r="CG433" i="1"/>
  <c r="CG434" i="1"/>
  <c r="CG418" i="1"/>
  <c r="CG429" i="1"/>
  <c r="CG435" i="1"/>
  <c r="CG416" i="1"/>
  <c r="CG425" i="1"/>
  <c r="CG427" i="1"/>
  <c r="CG430" i="1"/>
  <c r="CG414" i="1"/>
  <c r="CG42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65" i="1"/>
  <c r="BM466" i="1"/>
  <c r="BM455" i="1"/>
  <c r="BM461" i="1"/>
  <c r="BM456" i="1"/>
  <c r="BM458" i="1"/>
  <c r="BM460" i="1"/>
  <c r="BM462" i="1"/>
  <c r="BM464" i="1"/>
  <c r="BM457" i="1"/>
  <c r="BM459" i="1"/>
  <c r="BM463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64" i="1"/>
  <c r="BY465" i="1"/>
  <c r="BY466" i="1"/>
  <c r="BY460" i="1"/>
  <c r="BY455" i="1"/>
  <c r="BY457" i="1"/>
  <c r="BY459" i="1"/>
  <c r="BY461" i="1"/>
  <c r="BY463" i="1"/>
  <c r="BY456" i="1"/>
  <c r="BY462" i="1"/>
  <c r="BY458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64" i="1"/>
  <c r="CC465" i="1"/>
  <c r="CC466" i="1"/>
  <c r="CC455" i="1"/>
  <c r="CC459" i="1"/>
  <c r="CC461" i="1"/>
  <c r="CC456" i="1"/>
  <c r="CC458" i="1"/>
  <c r="CC460" i="1"/>
  <c r="CC462" i="1"/>
  <c r="CC457" i="1"/>
  <c r="CC463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64" i="1"/>
  <c r="CG465" i="1"/>
  <c r="CG466" i="1"/>
  <c r="CG456" i="1"/>
  <c r="CG458" i="1"/>
  <c r="CG462" i="1"/>
  <c r="CG455" i="1"/>
  <c r="CG457" i="1"/>
  <c r="CG459" i="1"/>
  <c r="CG461" i="1"/>
  <c r="CG463" i="1"/>
  <c r="CG46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4" i="1"/>
  <c r="BL388" i="1"/>
  <c r="BL392" i="1"/>
  <c r="BL381" i="1"/>
  <c r="BL385" i="1"/>
  <c r="BL389" i="1"/>
  <c r="BL382" i="1"/>
  <c r="BL386" i="1"/>
  <c r="BL390" i="1"/>
  <c r="BL400" i="1"/>
  <c r="BL404" i="1"/>
  <c r="BL394" i="1"/>
  <c r="BL396" i="1"/>
  <c r="BL397" i="1"/>
  <c r="BL401" i="1"/>
  <c r="BL383" i="1"/>
  <c r="BL391" i="1"/>
  <c r="BL398" i="1"/>
  <c r="BL402" i="1"/>
  <c r="BL387" i="1"/>
  <c r="BL393" i="1"/>
  <c r="BL395" i="1"/>
  <c r="BL403" i="1"/>
  <c r="BL399" i="1"/>
  <c r="BP381" i="1"/>
  <c r="BP385" i="1"/>
  <c r="BP389" i="1"/>
  <c r="BP382" i="1"/>
  <c r="BP386" i="1"/>
  <c r="BP383" i="1"/>
  <c r="BP387" i="1"/>
  <c r="BP391" i="1"/>
  <c r="BP384" i="1"/>
  <c r="BP397" i="1"/>
  <c r="BP401" i="1"/>
  <c r="BP388" i="1"/>
  <c r="BP390" i="1"/>
  <c r="BP393" i="1"/>
  <c r="BP395" i="1"/>
  <c r="BP398" i="1"/>
  <c r="BP402" i="1"/>
  <c r="BP392" i="1"/>
  <c r="BP399" i="1"/>
  <c r="BP403" i="1"/>
  <c r="BP394" i="1"/>
  <c r="BP400" i="1"/>
  <c r="BP404" i="1"/>
  <c r="BP396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BX383" i="1"/>
  <c r="BX387" i="1"/>
  <c r="BX391" i="1"/>
  <c r="BX384" i="1"/>
  <c r="BX388" i="1"/>
  <c r="BX381" i="1"/>
  <c r="BX385" i="1"/>
  <c r="BX389" i="1"/>
  <c r="BX386" i="1"/>
  <c r="BX390" i="1"/>
  <c r="BX399" i="1"/>
  <c r="BX403" i="1"/>
  <c r="BX392" i="1"/>
  <c r="BX393" i="1"/>
  <c r="BX395" i="1"/>
  <c r="BX396" i="1"/>
  <c r="BX400" i="1"/>
  <c r="BX404" i="1"/>
  <c r="BX382" i="1"/>
  <c r="BX397" i="1"/>
  <c r="BX401" i="1"/>
  <c r="BX402" i="1"/>
  <c r="BX394" i="1"/>
  <c r="BX398" i="1"/>
  <c r="CB384" i="1"/>
  <c r="CB388" i="1"/>
  <c r="CB392" i="1"/>
  <c r="CB381" i="1"/>
  <c r="CB385" i="1"/>
  <c r="CB389" i="1"/>
  <c r="CB382" i="1"/>
  <c r="CB386" i="1"/>
  <c r="CB390" i="1"/>
  <c r="CB391" i="1"/>
  <c r="CB396" i="1"/>
  <c r="CB400" i="1"/>
  <c r="CB404" i="1"/>
  <c r="CB383" i="1"/>
  <c r="CB394" i="1"/>
  <c r="CB397" i="1"/>
  <c r="CB401" i="1"/>
  <c r="CB387" i="1"/>
  <c r="CB398" i="1"/>
  <c r="CB402" i="1"/>
  <c r="CB395" i="1"/>
  <c r="CB399" i="1"/>
  <c r="CB393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4" i="1"/>
  <c r="BM388" i="1"/>
  <c r="BM381" i="1"/>
  <c r="BM385" i="1"/>
  <c r="BM389" i="1"/>
  <c r="BM393" i="1"/>
  <c r="BM394" i="1"/>
  <c r="BM395" i="1"/>
  <c r="BM396" i="1"/>
  <c r="BM390" i="1"/>
  <c r="BM399" i="1"/>
  <c r="BM403" i="1"/>
  <c r="BM382" i="1"/>
  <c r="BM392" i="1"/>
  <c r="BM400" i="1"/>
  <c r="BM404" i="1"/>
  <c r="BM386" i="1"/>
  <c r="BM397" i="1"/>
  <c r="BM401" i="1"/>
  <c r="BM398" i="1"/>
  <c r="BM402" i="1"/>
  <c r="BQ384" i="1"/>
  <c r="BQ388" i="1"/>
  <c r="BQ392" i="1"/>
  <c r="BQ381" i="1"/>
  <c r="BQ385" i="1"/>
  <c r="BQ389" i="1"/>
  <c r="BQ382" i="1"/>
  <c r="BQ386" i="1"/>
  <c r="BQ390" i="1"/>
  <c r="BQ393" i="1"/>
  <c r="BQ394" i="1"/>
  <c r="BQ395" i="1"/>
  <c r="BQ387" i="1"/>
  <c r="BQ391" i="1"/>
  <c r="BQ396" i="1"/>
  <c r="BQ400" i="1"/>
  <c r="BQ404" i="1"/>
  <c r="BQ383" i="1"/>
  <c r="BQ397" i="1"/>
  <c r="BQ401" i="1"/>
  <c r="BQ398" i="1"/>
  <c r="BQ402" i="1"/>
  <c r="BQ403" i="1"/>
  <c r="BQ399" i="1"/>
  <c r="BU381" i="1"/>
  <c r="BU385" i="1"/>
  <c r="BU389" i="1"/>
  <c r="BU382" i="1"/>
  <c r="BU386" i="1"/>
  <c r="BU383" i="1"/>
  <c r="BU387" i="1"/>
  <c r="BU391" i="1"/>
  <c r="BU393" i="1"/>
  <c r="BU394" i="1"/>
  <c r="BU395" i="1"/>
  <c r="BU392" i="1"/>
  <c r="BU397" i="1"/>
  <c r="BU401" i="1"/>
  <c r="BU384" i="1"/>
  <c r="BU398" i="1"/>
  <c r="BU402" i="1"/>
  <c r="BU388" i="1"/>
  <c r="BU399" i="1"/>
  <c r="BU403" i="1"/>
  <c r="BU396" i="1"/>
  <c r="BU390" i="1"/>
  <c r="BU400" i="1"/>
  <c r="BU404" i="1"/>
  <c r="BY382" i="1"/>
  <c r="BY386" i="1"/>
  <c r="BY390" i="1"/>
  <c r="BY383" i="1"/>
  <c r="BY387" i="1"/>
  <c r="BY384" i="1"/>
  <c r="BY388" i="1"/>
  <c r="BY392" i="1"/>
  <c r="BY393" i="1"/>
  <c r="BY394" i="1"/>
  <c r="BY395" i="1"/>
  <c r="BY389" i="1"/>
  <c r="BY398" i="1"/>
  <c r="BY402" i="1"/>
  <c r="BY399" i="1"/>
  <c r="BY403" i="1"/>
  <c r="BY385" i="1"/>
  <c r="BY381" i="1"/>
  <c r="BY396" i="1"/>
  <c r="BY400" i="1"/>
  <c r="BY404" i="1"/>
  <c r="BY391" i="1"/>
  <c r="BY401" i="1"/>
  <c r="BY397" i="1"/>
  <c r="CC383" i="1"/>
  <c r="CC387" i="1"/>
  <c r="CC391" i="1"/>
  <c r="CC384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3" i="1"/>
  <c r="BY357" i="1"/>
  <c r="BY352" i="1"/>
  <c r="BY356" i="1"/>
  <c r="BY360" i="1"/>
  <c r="BY351" i="1"/>
  <c r="BY355" i="1"/>
  <c r="BY350" i="1"/>
  <c r="BY365" i="1"/>
  <c r="BY369" i="1"/>
  <c r="BY354" i="1"/>
  <c r="BY362" i="1"/>
  <c r="BY359" i="1"/>
  <c r="BY361" i="1"/>
  <c r="BY364" i="1"/>
  <c r="BY368" i="1"/>
  <c r="BY370" i="1"/>
  <c r="BY371" i="1"/>
  <c r="BY372" i="1"/>
  <c r="BY373" i="1"/>
  <c r="BY358" i="1"/>
  <c r="BY363" i="1"/>
  <c r="BY367" i="1"/>
  <c r="BY366" i="1"/>
  <c r="BU352" i="1"/>
  <c r="BU356" i="1"/>
  <c r="BU361" i="1"/>
  <c r="BU351" i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1" i="1"/>
  <c r="BQ355" i="1"/>
  <c r="BQ350" i="1"/>
  <c r="BQ354" i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BK350" i="1"/>
  <c r="BK351" i="1"/>
  <c r="BK352" i="1"/>
  <c r="BK353" i="1"/>
  <c r="BK354" i="1"/>
  <c r="BK355" i="1"/>
  <c r="BK356" i="1"/>
  <c r="BK357" i="1"/>
  <c r="BK358" i="1"/>
  <c r="BK359" i="1"/>
  <c r="BK361" i="1"/>
  <c r="BK362" i="1"/>
  <c r="BK363" i="1"/>
  <c r="BK364" i="1"/>
  <c r="BK365" i="1"/>
  <c r="BK366" i="1"/>
  <c r="BK367" i="1"/>
  <c r="BK368" i="1"/>
  <c r="BK369" i="1"/>
  <c r="BK370" i="1"/>
  <c r="BK360" i="1"/>
  <c r="BK371" i="1"/>
  <c r="BK372" i="1"/>
  <c r="BK373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0" i="1"/>
  <c r="BS351" i="1"/>
  <c r="BS352" i="1"/>
  <c r="BS353" i="1"/>
  <c r="BS354" i="1"/>
  <c r="BS355" i="1"/>
  <c r="BS356" i="1"/>
  <c r="BS357" i="1"/>
  <c r="BS358" i="1"/>
  <c r="BS359" i="1"/>
  <c r="BS362" i="1"/>
  <c r="BS363" i="1"/>
  <c r="BS364" i="1"/>
  <c r="BS365" i="1"/>
  <c r="BS366" i="1"/>
  <c r="BS367" i="1"/>
  <c r="BS368" i="1"/>
  <c r="BS369" i="1"/>
  <c r="BS360" i="1"/>
  <c r="BS361" i="1"/>
  <c r="BS372" i="1"/>
  <c r="BS373" i="1"/>
  <c r="BS370" i="1"/>
  <c r="BS371" i="1"/>
  <c r="BW350" i="1"/>
  <c r="BW351" i="1"/>
  <c r="BW352" i="1"/>
  <c r="BW353" i="1"/>
  <c r="BW354" i="1"/>
  <c r="BW355" i="1"/>
  <c r="BW356" i="1"/>
  <c r="BW357" i="1"/>
  <c r="BW358" i="1"/>
  <c r="BW360" i="1"/>
  <c r="BW361" i="1"/>
  <c r="BW362" i="1"/>
  <c r="BW363" i="1"/>
  <c r="BW364" i="1"/>
  <c r="BW365" i="1"/>
  <c r="BW366" i="1"/>
  <c r="BW367" i="1"/>
  <c r="BW368" i="1"/>
  <c r="BW369" i="1"/>
  <c r="BW359" i="1"/>
  <c r="BW371" i="1"/>
  <c r="BW372" i="1"/>
  <c r="BW370" i="1"/>
  <c r="BW373" i="1"/>
  <c r="CA350" i="1"/>
  <c r="CA351" i="1"/>
  <c r="CA352" i="1"/>
  <c r="CA353" i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0" i="1"/>
  <c r="CE351" i="1"/>
  <c r="CE352" i="1"/>
  <c r="CE353" i="1"/>
  <c r="CE354" i="1"/>
  <c r="CE355" i="1"/>
  <c r="CE356" i="1"/>
  <c r="CE357" i="1"/>
  <c r="CE358" i="1"/>
  <c r="CE360" i="1"/>
  <c r="CE362" i="1"/>
  <c r="CE363" i="1"/>
  <c r="CE364" i="1"/>
  <c r="CE365" i="1"/>
  <c r="CE366" i="1"/>
  <c r="CE367" i="1"/>
  <c r="CE368" i="1"/>
  <c r="CE369" i="1"/>
  <c r="CE359" i="1"/>
  <c r="CE372" i="1"/>
  <c r="CE373" i="1"/>
  <c r="CE370" i="1"/>
  <c r="CE361" i="1"/>
  <c r="CE371" i="1"/>
  <c r="CI350" i="1"/>
  <c r="CI351" i="1"/>
  <c r="CI352" i="1"/>
  <c r="CI353" i="1"/>
  <c r="CI354" i="1"/>
  <c r="CI355" i="1"/>
  <c r="CI356" i="1"/>
  <c r="CI357" i="1"/>
  <c r="CI359" i="1"/>
  <c r="CI362" i="1"/>
  <c r="CI363" i="1"/>
  <c r="CI364" i="1"/>
  <c r="CI365" i="1"/>
  <c r="CI366" i="1"/>
  <c r="CI367" i="1"/>
  <c r="CI368" i="1"/>
  <c r="CI369" i="1"/>
  <c r="CI358" i="1"/>
  <c r="CI360" i="1"/>
  <c r="CI361" i="1"/>
  <c r="CI373" i="1"/>
  <c r="CI371" i="1"/>
  <c r="CI372" i="1"/>
  <c r="CI370" i="1"/>
  <c r="BM350" i="1"/>
  <c r="BM354" i="1"/>
  <c r="BM358" i="1"/>
  <c r="BM353" i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0" i="1"/>
  <c r="BN322" i="1"/>
  <c r="BN324" i="1"/>
  <c r="BN326" i="1"/>
  <c r="BN328" i="1"/>
  <c r="BN330" i="1"/>
  <c r="BN319" i="1"/>
  <c r="BN327" i="1"/>
  <c r="BN321" i="1"/>
  <c r="BN329" i="1"/>
  <c r="BN333" i="1"/>
  <c r="BN335" i="1"/>
  <c r="BN337" i="1"/>
  <c r="BN339" i="1"/>
  <c r="BN341" i="1"/>
  <c r="BN323" i="1"/>
  <c r="BN331" i="1"/>
  <c r="BN325" i="1"/>
  <c r="BN332" i="1"/>
  <c r="BN334" i="1"/>
  <c r="BN336" i="1"/>
  <c r="BN338" i="1"/>
  <c r="BN340" i="1"/>
  <c r="BN342" i="1"/>
  <c r="BR320" i="1"/>
  <c r="BR322" i="1"/>
  <c r="BR324" i="1"/>
  <c r="BR326" i="1"/>
  <c r="BR328" i="1"/>
  <c r="BR330" i="1"/>
  <c r="BR325" i="1"/>
  <c r="BR319" i="1"/>
  <c r="BR327" i="1"/>
  <c r="BR333" i="1"/>
  <c r="BR335" i="1"/>
  <c r="BR337" i="1"/>
  <c r="BR339" i="1"/>
  <c r="BR341" i="1"/>
  <c r="BR321" i="1"/>
  <c r="BR329" i="1"/>
  <c r="BR323" i="1"/>
  <c r="BR331" i="1"/>
  <c r="BR332" i="1"/>
  <c r="BR334" i="1"/>
  <c r="BR336" i="1"/>
  <c r="BR338" i="1"/>
  <c r="BR340" i="1"/>
  <c r="BR342" i="1"/>
  <c r="BV320" i="1"/>
  <c r="BV322" i="1"/>
  <c r="BV324" i="1"/>
  <c r="BV326" i="1"/>
  <c r="BV328" i="1"/>
  <c r="BV330" i="1"/>
  <c r="BV323" i="1"/>
  <c r="BV325" i="1"/>
  <c r="BV331" i="1"/>
  <c r="BV333" i="1"/>
  <c r="BV335" i="1"/>
  <c r="BV337" i="1"/>
  <c r="BV339" i="1"/>
  <c r="BV341" i="1"/>
  <c r="BV319" i="1"/>
  <c r="BV327" i="1"/>
  <c r="BV321" i="1"/>
  <c r="BV329" i="1"/>
  <c r="BV332" i="1"/>
  <c r="BV334" i="1"/>
  <c r="BV336" i="1"/>
  <c r="BV338" i="1"/>
  <c r="BV340" i="1"/>
  <c r="BV342" i="1"/>
  <c r="BZ320" i="1"/>
  <c r="BZ322" i="1"/>
  <c r="BZ324" i="1"/>
  <c r="BZ326" i="1"/>
  <c r="BZ328" i="1"/>
  <c r="BZ330" i="1"/>
  <c r="BZ321" i="1"/>
  <c r="BZ329" i="1"/>
  <c r="BZ323" i="1"/>
  <c r="BZ333" i="1"/>
  <c r="BZ335" i="1"/>
  <c r="BZ337" i="1"/>
  <c r="BZ339" i="1"/>
  <c r="BZ341" i="1"/>
  <c r="BZ325" i="1"/>
  <c r="BZ319" i="1"/>
  <c r="BZ327" i="1"/>
  <c r="BZ331" i="1"/>
  <c r="BZ332" i="1"/>
  <c r="BZ334" i="1"/>
  <c r="BZ336" i="1"/>
  <c r="BZ338" i="1"/>
  <c r="BZ340" i="1"/>
  <c r="BZ342" i="1"/>
  <c r="CD320" i="1"/>
  <c r="CD322" i="1"/>
  <c r="CD324" i="1"/>
  <c r="CD326" i="1"/>
  <c r="CD328" i="1"/>
  <c r="CD330" i="1"/>
  <c r="CD319" i="1"/>
  <c r="CD327" i="1"/>
  <c r="CD321" i="1"/>
  <c r="CD329" i="1"/>
  <c r="CD331" i="1"/>
  <c r="CD333" i="1"/>
  <c r="CD335" i="1"/>
  <c r="CD337" i="1"/>
  <c r="CD339" i="1"/>
  <c r="CD323" i="1"/>
  <c r="CD325" i="1"/>
  <c r="CD332" i="1"/>
  <c r="CD334" i="1"/>
  <c r="CD336" i="1"/>
  <c r="CD338" i="1"/>
  <c r="CD341" i="1"/>
  <c r="CD340" i="1"/>
  <c r="CD342" i="1"/>
  <c r="CH320" i="1"/>
  <c r="CH322" i="1"/>
  <c r="CH324" i="1"/>
  <c r="CH326" i="1"/>
  <c r="CH328" i="1"/>
  <c r="CH330" i="1"/>
  <c r="CH325" i="1"/>
  <c r="CH319" i="1"/>
  <c r="CH327" i="1"/>
  <c r="CH333" i="1"/>
  <c r="CH335" i="1"/>
  <c r="CH337" i="1"/>
  <c r="CH339" i="1"/>
  <c r="CH321" i="1"/>
  <c r="CH329" i="1"/>
  <c r="CH323" i="1"/>
  <c r="CH331" i="1"/>
  <c r="CH332" i="1"/>
  <c r="CH334" i="1"/>
  <c r="CH336" i="1"/>
  <c r="CH338" i="1"/>
  <c r="CH340" i="1"/>
  <c r="CH341" i="1"/>
  <c r="CH342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AC27" i="8"/>
  <c r="AB26" i="8"/>
  <c r="AC25" i="8"/>
  <c r="AB22" i="8"/>
  <c r="AC21" i="8"/>
  <c r="AC19" i="8"/>
  <c r="AB18" i="8"/>
  <c r="AC15" i="8"/>
  <c r="AB14" i="8"/>
  <c r="W31" i="8"/>
  <c r="W92" i="8" s="1"/>
  <c r="S31" i="8"/>
  <c r="S91" i="8" s="1"/>
  <c r="O31" i="8"/>
  <c r="O87" i="8" s="1"/>
  <c r="K31" i="8"/>
  <c r="K91" i="8" s="1"/>
  <c r="G31" i="8"/>
  <c r="G89" i="8" s="1"/>
  <c r="AC11" i="8"/>
  <c r="X31" i="8"/>
  <c r="X93" i="8" s="1"/>
  <c r="L31" i="8"/>
  <c r="L90" i="8" s="1"/>
  <c r="AB10" i="8"/>
  <c r="Q31" i="8"/>
  <c r="Q77" i="8" s="1"/>
  <c r="M31" i="8"/>
  <c r="M72" i="8" s="1"/>
  <c r="AC9" i="8"/>
  <c r="R31" i="8"/>
  <c r="R93" i="8" s="1"/>
  <c r="N31" i="8"/>
  <c r="N80" i="8" s="1"/>
  <c r="J31" i="8"/>
  <c r="J84" i="8" s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AB60" i="9"/>
  <c r="AB62" i="9"/>
  <c r="AC62" i="9"/>
  <c r="AC60" i="9"/>
  <c r="CC288" i="1"/>
  <c r="CC291" i="1"/>
  <c r="CC293" i="1"/>
  <c r="CC295" i="1"/>
  <c r="CC297" i="1"/>
  <c r="CC299" i="1"/>
  <c r="CC292" i="1"/>
  <c r="CC302" i="1"/>
  <c r="CC307" i="1"/>
  <c r="CC308" i="1"/>
  <c r="CC309" i="1"/>
  <c r="CC310" i="1"/>
  <c r="CC311" i="1"/>
  <c r="CC290" i="1"/>
  <c r="CC298" i="1"/>
  <c r="CC301" i="1"/>
  <c r="CC304" i="1"/>
  <c r="CC306" i="1"/>
  <c r="CC305" i="1"/>
  <c r="CC289" i="1"/>
  <c r="CC296" i="1"/>
  <c r="CC300" i="1"/>
  <c r="CC294" i="1"/>
  <c r="CC303" i="1"/>
  <c r="BU289" i="1"/>
  <c r="BU291" i="1"/>
  <c r="BU293" i="1"/>
  <c r="BU295" i="1"/>
  <c r="BU297" i="1"/>
  <c r="BU299" i="1"/>
  <c r="BU288" i="1"/>
  <c r="BU290" i="1"/>
  <c r="BU298" i="1"/>
  <c r="BU300" i="1"/>
  <c r="BU307" i="1"/>
  <c r="BU308" i="1"/>
  <c r="BU309" i="1"/>
  <c r="BU310" i="1"/>
  <c r="BU311" i="1"/>
  <c r="BU301" i="1"/>
  <c r="BU305" i="1"/>
  <c r="BU296" i="1"/>
  <c r="BU303" i="1"/>
  <c r="BU304" i="1"/>
  <c r="BU306" i="1"/>
  <c r="BU292" i="1"/>
  <c r="BU294" i="1"/>
  <c r="BU302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G289" i="1"/>
  <c r="CG288" i="1"/>
  <c r="CG290" i="1"/>
  <c r="CG292" i="1"/>
  <c r="CG294" i="1"/>
  <c r="CG296" i="1"/>
  <c r="CG298" i="1"/>
  <c r="CG293" i="1"/>
  <c r="CG303" i="1"/>
  <c r="CG306" i="1"/>
  <c r="CG307" i="1"/>
  <c r="CG308" i="1"/>
  <c r="CG309" i="1"/>
  <c r="CG310" i="1"/>
  <c r="CG311" i="1"/>
  <c r="CG291" i="1"/>
  <c r="CG299" i="1"/>
  <c r="CG302" i="1"/>
  <c r="CG305" i="1"/>
  <c r="CG295" i="1"/>
  <c r="CG297" i="1"/>
  <c r="CG301" i="1"/>
  <c r="CG300" i="1"/>
  <c r="CG304" i="1"/>
  <c r="BY290" i="1"/>
  <c r="BY292" i="1"/>
  <c r="BY294" i="1"/>
  <c r="BY296" i="1"/>
  <c r="BY298" i="1"/>
  <c r="BY289" i="1"/>
  <c r="BY288" i="1"/>
  <c r="BY291" i="1"/>
  <c r="BY299" i="1"/>
  <c r="BY301" i="1"/>
  <c r="BY307" i="1"/>
  <c r="BY308" i="1"/>
  <c r="BY309" i="1"/>
  <c r="BY310" i="1"/>
  <c r="BY311" i="1"/>
  <c r="BY293" i="1"/>
  <c r="BY302" i="1"/>
  <c r="BY304" i="1"/>
  <c r="BY297" i="1"/>
  <c r="BY300" i="1"/>
  <c r="BY305" i="1"/>
  <c r="BY306" i="1"/>
  <c r="BY295" i="1"/>
  <c r="BY303" i="1"/>
  <c r="BM288" i="1"/>
  <c r="BM291" i="1"/>
  <c r="BM293" i="1"/>
  <c r="BM295" i="1"/>
  <c r="BM297" i="1"/>
  <c r="BM299" i="1"/>
  <c r="BM296" i="1"/>
  <c r="BM302" i="1"/>
  <c r="BM307" i="1"/>
  <c r="BM308" i="1"/>
  <c r="BM309" i="1"/>
  <c r="BM310" i="1"/>
  <c r="BM311" i="1"/>
  <c r="BM290" i="1"/>
  <c r="BM289" i="1"/>
  <c r="BM294" i="1"/>
  <c r="BM301" i="1"/>
  <c r="BM306" i="1"/>
  <c r="BM303" i="1"/>
  <c r="BM305" i="1"/>
  <c r="BM292" i="1"/>
  <c r="BM300" i="1"/>
  <c r="BM304" i="1"/>
  <c r="BM298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CJ302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9" i="1"/>
  <c r="BQ288" i="1"/>
  <c r="BQ290" i="1"/>
  <c r="BQ292" i="1"/>
  <c r="BQ294" i="1"/>
  <c r="BQ296" i="1"/>
  <c r="BQ298" i="1"/>
  <c r="BQ297" i="1"/>
  <c r="BQ303" i="1"/>
  <c r="BQ307" i="1"/>
  <c r="BQ308" i="1"/>
  <c r="BQ309" i="1"/>
  <c r="BQ310" i="1"/>
  <c r="BQ311" i="1"/>
  <c r="BQ299" i="1"/>
  <c r="BQ295" i="1"/>
  <c r="BQ302" i="1"/>
  <c r="BQ305" i="1"/>
  <c r="BQ300" i="1"/>
  <c r="BQ304" i="1"/>
  <c r="BQ293" i="1"/>
  <c r="BQ301" i="1"/>
  <c r="BQ291" i="1"/>
  <c r="BQ306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71" i="1"/>
  <c r="BO274" i="1"/>
  <c r="BO270" i="1"/>
  <c r="BO276" i="1"/>
  <c r="BO277" i="1"/>
  <c r="BO278" i="1"/>
  <c r="BO279" i="1"/>
  <c r="BO280" i="1"/>
  <c r="BO269" i="1"/>
  <c r="BO273" i="1"/>
  <c r="BO275" i="1"/>
  <c r="BO272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72" i="1"/>
  <c r="BS273" i="1"/>
  <c r="BS271" i="1"/>
  <c r="BS275" i="1"/>
  <c r="BS276" i="1"/>
  <c r="BS277" i="1"/>
  <c r="BS278" i="1"/>
  <c r="BS279" i="1"/>
  <c r="BS280" i="1"/>
  <c r="BS270" i="1"/>
  <c r="BS274" i="1"/>
  <c r="BS269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70" i="1"/>
  <c r="CA273" i="1"/>
  <c r="CA269" i="1"/>
  <c r="CA275" i="1"/>
  <c r="CA276" i="1"/>
  <c r="CA277" i="1"/>
  <c r="CA278" i="1"/>
  <c r="CA279" i="1"/>
  <c r="CA280" i="1"/>
  <c r="CA272" i="1"/>
  <c r="CA274" i="1"/>
  <c r="CA271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71" i="1"/>
  <c r="CE274" i="1"/>
  <c r="CE270" i="1"/>
  <c r="CE275" i="1"/>
  <c r="CE276" i="1"/>
  <c r="CE277" i="1"/>
  <c r="CE278" i="1"/>
  <c r="CE279" i="1"/>
  <c r="CE280" i="1"/>
  <c r="CE269" i="1"/>
  <c r="CE273" i="1"/>
  <c r="CE272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67" i="1"/>
  <c r="CG257" i="1"/>
  <c r="CG265" i="1"/>
  <c r="CG263" i="1"/>
  <c r="CG275" i="1"/>
  <c r="CG276" i="1"/>
  <c r="CG277" i="1"/>
  <c r="CG278" i="1"/>
  <c r="CG279" i="1"/>
  <c r="CG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AC250" i="1"/>
  <c r="E14" i="11" s="1"/>
  <c r="T79" i="8"/>
  <c r="BL226" i="1"/>
  <c r="BL228" i="1"/>
  <c r="BL23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30" i="1"/>
  <c r="BP234" i="1"/>
  <c r="BP228" i="1"/>
  <c r="BP232" i="1"/>
  <c r="BP236" i="1"/>
  <c r="BP246" i="1"/>
  <c r="BP245" i="1"/>
  <c r="BP249" i="1"/>
  <c r="BP247" i="1"/>
  <c r="BP244" i="1"/>
  <c r="BP248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30" i="1"/>
  <c r="CF234" i="1"/>
  <c r="CF228" i="1"/>
  <c r="CF232" i="1"/>
  <c r="CF236" i="1"/>
  <c r="CF246" i="1"/>
  <c r="CF245" i="1"/>
  <c r="CF249" i="1"/>
  <c r="CF244" i="1"/>
  <c r="CF248" i="1"/>
  <c r="CF247" i="1"/>
  <c r="AC60" i="8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I31" i="8"/>
  <c r="I85" i="8" s="1"/>
  <c r="P31" i="8"/>
  <c r="P74" i="8" s="1"/>
  <c r="BM226" i="1"/>
  <c r="BM228" i="1"/>
  <c r="BM230" i="1"/>
  <c r="BM232" i="1"/>
  <c r="BM234" i="1"/>
  <c r="BM236" i="1"/>
  <c r="BM238" i="1"/>
  <c r="BM240" i="1"/>
  <c r="BM242" i="1"/>
  <c r="BM244" i="1"/>
  <c r="BM245" i="1"/>
  <c r="BM246" i="1"/>
  <c r="BM247" i="1"/>
  <c r="BM248" i="1"/>
  <c r="BM249" i="1"/>
  <c r="BM229" i="1"/>
  <c r="BM233" i="1"/>
  <c r="BM237" i="1"/>
  <c r="BM239" i="1"/>
  <c r="BM241" i="1"/>
  <c r="BM243" i="1"/>
  <c r="BM231" i="1"/>
  <c r="BM227" i="1"/>
  <c r="BM235" i="1"/>
  <c r="BQ227" i="1"/>
  <c r="BQ229" i="1"/>
  <c r="BQ231" i="1"/>
  <c r="BQ233" i="1"/>
  <c r="BQ235" i="1"/>
  <c r="BQ237" i="1"/>
  <c r="BQ239" i="1"/>
  <c r="BQ241" i="1"/>
  <c r="BQ243" i="1"/>
  <c r="BQ244" i="1"/>
  <c r="BQ245" i="1"/>
  <c r="BQ246" i="1"/>
  <c r="BQ247" i="1"/>
  <c r="BQ248" i="1"/>
  <c r="BQ249" i="1"/>
  <c r="BQ226" i="1"/>
  <c r="BQ230" i="1"/>
  <c r="BQ234" i="1"/>
  <c r="BQ238" i="1"/>
  <c r="BQ240" i="1"/>
  <c r="BQ242" i="1"/>
  <c r="BQ236" i="1"/>
  <c r="BQ228" i="1"/>
  <c r="BQ232" i="1"/>
  <c r="BU226" i="1"/>
  <c r="BU228" i="1"/>
  <c r="BU230" i="1"/>
  <c r="BU232" i="1"/>
  <c r="BU234" i="1"/>
  <c r="BU236" i="1"/>
  <c r="BU238" i="1"/>
  <c r="BU240" i="1"/>
  <c r="BU242" i="1"/>
  <c r="BU244" i="1"/>
  <c r="BU245" i="1"/>
  <c r="BU246" i="1"/>
  <c r="BU247" i="1"/>
  <c r="BU248" i="1"/>
  <c r="BU249" i="1"/>
  <c r="BU227" i="1"/>
  <c r="BU231" i="1"/>
  <c r="BU235" i="1"/>
  <c r="BU239" i="1"/>
  <c r="BU241" i="1"/>
  <c r="BU243" i="1"/>
  <c r="BU233" i="1"/>
  <c r="BU237" i="1"/>
  <c r="BU229" i="1"/>
  <c r="BY227" i="1"/>
  <c r="BY229" i="1"/>
  <c r="BY231" i="1"/>
  <c r="BY233" i="1"/>
  <c r="BY235" i="1"/>
  <c r="BY237" i="1"/>
  <c r="BY239" i="1"/>
  <c r="BY241" i="1"/>
  <c r="BY243" i="1"/>
  <c r="BY244" i="1"/>
  <c r="BY245" i="1"/>
  <c r="BY246" i="1"/>
  <c r="BY247" i="1"/>
  <c r="BY248" i="1"/>
  <c r="BY249" i="1"/>
  <c r="BY228" i="1"/>
  <c r="BY232" i="1"/>
  <c r="BY236" i="1"/>
  <c r="BY238" i="1"/>
  <c r="BY240" i="1"/>
  <c r="BY242" i="1"/>
  <c r="BY226" i="1"/>
  <c r="BY230" i="1"/>
  <c r="BY234" i="1"/>
  <c r="CC226" i="1"/>
  <c r="CC228" i="1"/>
  <c r="CC230" i="1"/>
  <c r="CC232" i="1"/>
  <c r="CC234" i="1"/>
  <c r="CC236" i="1"/>
  <c r="CC238" i="1"/>
  <c r="CC240" i="1"/>
  <c r="CC242" i="1"/>
  <c r="CC244" i="1"/>
  <c r="CC245" i="1"/>
  <c r="CC246" i="1"/>
  <c r="CC247" i="1"/>
  <c r="CC248" i="1"/>
  <c r="CC249" i="1"/>
  <c r="CC229" i="1"/>
  <c r="CC233" i="1"/>
  <c r="CC237" i="1"/>
  <c r="CC239" i="1"/>
  <c r="CC241" i="1"/>
  <c r="CC243" i="1"/>
  <c r="CC235" i="1"/>
  <c r="CC231" i="1"/>
  <c r="CC227" i="1"/>
  <c r="CG227" i="1"/>
  <c r="CG229" i="1"/>
  <c r="CG231" i="1"/>
  <c r="CG233" i="1"/>
  <c r="CG235" i="1"/>
  <c r="CG237" i="1"/>
  <c r="CG239" i="1"/>
  <c r="CG241" i="1"/>
  <c r="CG243" i="1"/>
  <c r="CG244" i="1"/>
  <c r="CG245" i="1"/>
  <c r="CG246" i="1"/>
  <c r="CG247" i="1"/>
  <c r="CG248" i="1"/>
  <c r="CG226" i="1"/>
  <c r="CG230" i="1"/>
  <c r="CG234" i="1"/>
  <c r="CG238" i="1"/>
  <c r="CG240" i="1"/>
  <c r="CG242" i="1"/>
  <c r="CG228" i="1"/>
  <c r="CG236" i="1"/>
  <c r="CG249" i="1"/>
  <c r="CG232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T92" i="8"/>
  <c r="Z31" i="8"/>
  <c r="Z88" i="8" s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1" i="1"/>
  <c r="BJ243" i="1"/>
  <c r="BJ245" i="1"/>
  <c r="BJ246" i="1"/>
  <c r="BJ247" i="1"/>
  <c r="BJ248" i="1"/>
  <c r="BJ249" i="1"/>
  <c r="BJ240" i="1"/>
  <c r="BJ244" i="1"/>
  <c r="BJ242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9" i="1"/>
  <c r="BR241" i="1"/>
  <c r="BR243" i="1"/>
  <c r="BR244" i="1"/>
  <c r="BR245" i="1"/>
  <c r="BR246" i="1"/>
  <c r="BR247" i="1"/>
  <c r="BR248" i="1"/>
  <c r="BR249" i="1"/>
  <c r="BR240" i="1"/>
  <c r="BR238" i="1"/>
  <c r="BR242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40" i="1"/>
  <c r="BV242" i="1"/>
  <c r="BV244" i="1"/>
  <c r="BV245" i="1"/>
  <c r="BV246" i="1"/>
  <c r="BV247" i="1"/>
  <c r="BV248" i="1"/>
  <c r="BV249" i="1"/>
  <c r="BV241" i="1"/>
  <c r="BV243" i="1"/>
  <c r="BV239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40" i="1"/>
  <c r="CD242" i="1"/>
  <c r="CD244" i="1"/>
  <c r="CD245" i="1"/>
  <c r="CD246" i="1"/>
  <c r="CD247" i="1"/>
  <c r="CD248" i="1"/>
  <c r="CD249" i="1"/>
  <c r="CD243" i="1"/>
  <c r="CD241" i="1"/>
  <c r="CD239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9" i="1"/>
  <c r="CH241" i="1"/>
  <c r="CH243" i="1"/>
  <c r="CH244" i="1"/>
  <c r="CH245" i="1"/>
  <c r="CH246" i="1"/>
  <c r="CH247" i="1"/>
  <c r="CH248" i="1"/>
  <c r="CH249" i="1"/>
  <c r="CH242" i="1"/>
  <c r="CH238" i="1"/>
  <c r="CH240" i="1"/>
  <c r="CG198" i="1"/>
  <c r="CG202" i="1"/>
  <c r="CG206" i="1"/>
  <c r="CG195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AB219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5" i="1"/>
  <c r="BO169" i="1"/>
  <c r="BO173" i="1"/>
  <c r="BO166" i="1"/>
  <c r="BO170" i="1"/>
  <c r="BO174" i="1"/>
  <c r="BO167" i="1"/>
  <c r="BO175" i="1"/>
  <c r="BO176" i="1"/>
  <c r="BO178" i="1"/>
  <c r="BO180" i="1"/>
  <c r="BO184" i="1"/>
  <c r="BO164" i="1"/>
  <c r="BO172" i="1"/>
  <c r="BO181" i="1"/>
  <c r="BO185" i="1"/>
  <c r="BO171" i="1"/>
  <c r="BO177" i="1"/>
  <c r="BO182" i="1"/>
  <c r="BO186" i="1"/>
  <c r="BO187" i="1"/>
  <c r="BO183" i="1"/>
  <c r="BO168" i="1"/>
  <c r="BO179" i="1"/>
  <c r="BS166" i="1"/>
  <c r="BS170" i="1"/>
  <c r="BS174" i="1"/>
  <c r="BS167" i="1"/>
  <c r="BS171" i="1"/>
  <c r="BS175" i="1"/>
  <c r="BS168" i="1"/>
  <c r="BS177" i="1"/>
  <c r="BS181" i="1"/>
  <c r="BS185" i="1"/>
  <c r="BS165" i="1"/>
  <c r="BS173" i="1"/>
  <c r="BS182" i="1"/>
  <c r="BS186" i="1"/>
  <c r="BS164" i="1"/>
  <c r="BS172" i="1"/>
  <c r="BS176" i="1"/>
  <c r="BS178" i="1"/>
  <c r="BS179" i="1"/>
  <c r="BS183" i="1"/>
  <c r="BS180" i="1"/>
  <c r="BS169" i="1"/>
  <c r="BS184" i="1"/>
  <c r="BS187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68" i="1"/>
  <c r="CA172" i="1"/>
  <c r="CA165" i="1"/>
  <c r="CA169" i="1"/>
  <c r="CA173" i="1"/>
  <c r="CA170" i="1"/>
  <c r="CA177" i="1"/>
  <c r="CA179" i="1"/>
  <c r="CA183" i="1"/>
  <c r="CA187" i="1"/>
  <c r="CA167" i="1"/>
  <c r="CA175" i="1"/>
  <c r="CA180" i="1"/>
  <c r="CA184" i="1"/>
  <c r="CA166" i="1"/>
  <c r="CA174" i="1"/>
  <c r="CA176" i="1"/>
  <c r="CA178" i="1"/>
  <c r="CA181" i="1"/>
  <c r="CA185" i="1"/>
  <c r="CA182" i="1"/>
  <c r="CA171" i="1"/>
  <c r="CA186" i="1"/>
  <c r="CE165" i="1"/>
  <c r="CE169" i="1"/>
  <c r="CE173" i="1"/>
  <c r="CE166" i="1"/>
  <c r="CE170" i="1"/>
  <c r="CE174" i="1"/>
  <c r="CE171" i="1"/>
  <c r="CE176" i="1"/>
  <c r="CE178" i="1"/>
  <c r="CE180" i="1"/>
  <c r="CE184" i="1"/>
  <c r="CE168" i="1"/>
  <c r="CE181" i="1"/>
  <c r="CE185" i="1"/>
  <c r="CE167" i="1"/>
  <c r="CE175" i="1"/>
  <c r="CE177" i="1"/>
  <c r="CE182" i="1"/>
  <c r="CE186" i="1"/>
  <c r="CE164" i="1"/>
  <c r="CE179" i="1"/>
  <c r="CE172" i="1"/>
  <c r="CE183" i="1"/>
  <c r="CE187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T31" i="5"/>
  <c r="T88" i="5" s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BM166" i="1"/>
  <c r="BM170" i="1"/>
  <c r="BM174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67" i="1"/>
  <c r="BM171" i="1"/>
  <c r="BM175" i="1"/>
  <c r="BM164" i="1"/>
  <c r="BM172" i="1"/>
  <c r="BM169" i="1"/>
  <c r="BM168" i="1"/>
  <c r="BM173" i="1"/>
  <c r="BM165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4" i="1"/>
  <c r="BU168" i="1"/>
  <c r="BU172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65" i="1"/>
  <c r="BU169" i="1"/>
  <c r="BU173" i="1"/>
  <c r="BU166" i="1"/>
  <c r="BU174" i="1"/>
  <c r="BU171" i="1"/>
  <c r="BU170" i="1"/>
  <c r="BU167" i="1"/>
  <c r="BU175" i="1"/>
  <c r="BY165" i="1"/>
  <c r="BY169" i="1"/>
  <c r="BY173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66" i="1"/>
  <c r="BY170" i="1"/>
  <c r="BY174" i="1"/>
  <c r="BY167" i="1"/>
  <c r="BY175" i="1"/>
  <c r="BY164" i="1"/>
  <c r="BY172" i="1"/>
  <c r="BY171" i="1"/>
  <c r="BY168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67" i="1"/>
  <c r="CG171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64" i="1"/>
  <c r="CG168" i="1"/>
  <c r="CG172" i="1"/>
  <c r="CG169" i="1"/>
  <c r="CG166" i="1"/>
  <c r="CG174" i="1"/>
  <c r="CG165" i="1"/>
  <c r="CG173" i="1"/>
  <c r="CG170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4" i="1"/>
  <c r="BJ181" i="1"/>
  <c r="BJ185" i="1"/>
  <c r="BJ182" i="1"/>
  <c r="BJ186" i="1"/>
  <c r="BJ183" i="1"/>
  <c r="BJ187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81" i="1"/>
  <c r="BN185" i="1"/>
  <c r="BN182" i="1"/>
  <c r="BN186" i="1"/>
  <c r="BN179" i="1"/>
  <c r="BN183" i="1"/>
  <c r="BN187" i="1"/>
  <c r="BN184" i="1"/>
  <c r="BN180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82" i="1"/>
  <c r="BR186" i="1"/>
  <c r="BR179" i="1"/>
  <c r="BR183" i="1"/>
  <c r="BR187" i="1"/>
  <c r="BR180" i="1"/>
  <c r="BR184" i="1"/>
  <c r="BR181" i="1"/>
  <c r="BR185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3" i="1"/>
  <c r="BV187" i="1"/>
  <c r="BV180" i="1"/>
  <c r="BV184" i="1"/>
  <c r="BV181" i="1"/>
  <c r="BV185" i="1"/>
  <c r="BV186" i="1"/>
  <c r="BV182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80" i="1"/>
  <c r="BZ184" i="1"/>
  <c r="BZ181" i="1"/>
  <c r="BZ185" i="1"/>
  <c r="BZ182" i="1"/>
  <c r="BZ186" i="1"/>
  <c r="BZ179" i="1"/>
  <c r="BZ187" i="1"/>
  <c r="BZ18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81" i="1"/>
  <c r="CD185" i="1"/>
  <c r="CD182" i="1"/>
  <c r="CD186" i="1"/>
  <c r="CD179" i="1"/>
  <c r="CD183" i="1"/>
  <c r="CD187" i="1"/>
  <c r="CD180" i="1"/>
  <c r="CD184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82" i="1"/>
  <c r="CH186" i="1"/>
  <c r="CH179" i="1"/>
  <c r="CH183" i="1"/>
  <c r="CH187" i="1"/>
  <c r="CH180" i="1"/>
  <c r="CH184" i="1"/>
  <c r="CH181" i="1"/>
  <c r="CH185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G31" i="5"/>
  <c r="G87" i="5" s="1"/>
  <c r="O31" i="5"/>
  <c r="O90" i="5" s="1"/>
  <c r="M31" i="5"/>
  <c r="M85" i="5" s="1"/>
  <c r="U31" i="5"/>
  <c r="U92" i="5" s="1"/>
  <c r="C31" i="5"/>
  <c r="C75" i="5" s="1"/>
  <c r="K31" i="5"/>
  <c r="K75" i="5" s="1"/>
  <c r="S31" i="5"/>
  <c r="S83" i="5" s="1"/>
  <c r="AA31" i="5"/>
  <c r="AA92" i="5" s="1"/>
  <c r="I31" i="5"/>
  <c r="I91" i="5" s="1"/>
  <c r="Y31" i="5"/>
  <c r="Y79" i="5" s="1"/>
  <c r="V31" i="5"/>
  <c r="V74" i="5" s="1"/>
  <c r="N31" i="5"/>
  <c r="N90" i="5" s="1"/>
  <c r="F31" i="5"/>
  <c r="F85" i="5" s="1"/>
  <c r="X31" i="5"/>
  <c r="X73" i="5" s="1"/>
  <c r="P31" i="5"/>
  <c r="P88" i="5" s="1"/>
  <c r="Z31" i="5"/>
  <c r="Z92" i="5" s="1"/>
  <c r="R31" i="5"/>
  <c r="R92" i="5" s="1"/>
  <c r="J31" i="5"/>
  <c r="J79" i="5" s="1"/>
  <c r="B31" i="5"/>
  <c r="B73" i="5" s="1"/>
  <c r="L31" i="5"/>
  <c r="L79" i="5" s="1"/>
  <c r="D31" i="5"/>
  <c r="D85" i="5" s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N102" i="1"/>
  <c r="BN103" i="1"/>
  <c r="BN104" i="1"/>
  <c r="BN108" i="1"/>
  <c r="BN112" i="1"/>
  <c r="BN105" i="1"/>
  <c r="BN109" i="1"/>
  <c r="BN113" i="1"/>
  <c r="BN106" i="1"/>
  <c r="BN116" i="1"/>
  <c r="BN118" i="1"/>
  <c r="BN119" i="1"/>
  <c r="BN120" i="1"/>
  <c r="BN121" i="1"/>
  <c r="BN122" i="1"/>
  <c r="BN123" i="1"/>
  <c r="BN124" i="1"/>
  <c r="BN125" i="1"/>
  <c r="BN111" i="1"/>
  <c r="BN117" i="1"/>
  <c r="BN110" i="1"/>
  <c r="BN114" i="1"/>
  <c r="BN107" i="1"/>
  <c r="BN115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BZ102" i="1"/>
  <c r="BZ103" i="1"/>
  <c r="BZ104" i="1"/>
  <c r="BZ107" i="1"/>
  <c r="BZ111" i="1"/>
  <c r="BZ108" i="1"/>
  <c r="BZ112" i="1"/>
  <c r="BZ109" i="1"/>
  <c r="BZ115" i="1"/>
  <c r="BZ118" i="1"/>
  <c r="BZ119" i="1"/>
  <c r="BZ120" i="1"/>
  <c r="BZ121" i="1"/>
  <c r="BZ122" i="1"/>
  <c r="BZ123" i="1"/>
  <c r="BZ124" i="1"/>
  <c r="BZ125" i="1"/>
  <c r="BZ106" i="1"/>
  <c r="BZ116" i="1"/>
  <c r="BZ105" i="1"/>
  <c r="BZ113" i="1"/>
  <c r="BZ117" i="1"/>
  <c r="BZ110" i="1"/>
  <c r="BZ114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H31" i="5"/>
  <c r="H81" i="5" s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AB26" i="5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T91" i="8"/>
  <c r="AB29" i="9"/>
  <c r="V61" i="10"/>
  <c r="N61" i="10"/>
  <c r="F61" i="10"/>
  <c r="U62" i="10"/>
  <c r="C23" i="11"/>
  <c r="C8" i="11"/>
  <c r="C36" i="11" s="1"/>
  <c r="C16" i="11"/>
  <c r="C14" i="11"/>
  <c r="AC28" i="5"/>
  <c r="AC30" i="5"/>
  <c r="T86" i="8"/>
  <c r="I62" i="10"/>
  <c r="AB15" i="8"/>
  <c r="C24" i="11"/>
  <c r="C19" i="11"/>
  <c r="C17" i="11"/>
  <c r="C13" i="11"/>
  <c r="C11" i="11"/>
  <c r="C28" i="11"/>
  <c r="C10" i="11"/>
  <c r="Z61" i="10"/>
  <c r="R61" i="10"/>
  <c r="J61" i="10"/>
  <c r="B61" i="10"/>
  <c r="Q62" i="10"/>
  <c r="E62" i="10"/>
  <c r="C25" i="11"/>
  <c r="C20" i="11"/>
  <c r="C35" i="11"/>
  <c r="C34" i="11"/>
  <c r="C31" i="11"/>
  <c r="C15" i="11"/>
  <c r="AB9" i="9"/>
  <c r="B31" i="9"/>
  <c r="B73" i="9" s="1"/>
  <c r="AC26" i="9"/>
  <c r="AC22" i="9"/>
  <c r="AC20" i="9"/>
  <c r="AB19" i="9"/>
  <c r="AC18" i="9"/>
  <c r="AC14" i="9"/>
  <c r="AC12" i="9"/>
  <c r="X31" i="9"/>
  <c r="X87" i="9" s="1"/>
  <c r="P31" i="9"/>
  <c r="H31" i="9"/>
  <c r="H75" i="9" s="1"/>
  <c r="U31" i="9"/>
  <c r="U82" i="9" s="1"/>
  <c r="I31" i="9"/>
  <c r="I86" i="9" s="1"/>
  <c r="V31" i="9"/>
  <c r="V85" i="9" s="1"/>
  <c r="N31" i="9"/>
  <c r="N85" i="9" s="1"/>
  <c r="AA31" i="9"/>
  <c r="AA88" i="9" s="1"/>
  <c r="O31" i="9"/>
  <c r="O76" i="9" s="1"/>
  <c r="G31" i="9"/>
  <c r="G72" i="9" s="1"/>
  <c r="W31" i="5"/>
  <c r="W72" i="5" s="1"/>
  <c r="AB25" i="9"/>
  <c r="AB27" i="9"/>
  <c r="AC24" i="9"/>
  <c r="AC16" i="9"/>
  <c r="L31" i="9"/>
  <c r="L91" i="9" s="1"/>
  <c r="Y31" i="9"/>
  <c r="Y86" i="9" s="1"/>
  <c r="Z31" i="9"/>
  <c r="Z89" i="9" s="1"/>
  <c r="J31" i="9"/>
  <c r="J73" i="9" s="1"/>
  <c r="S31" i="9"/>
  <c r="S80" i="9" s="1"/>
  <c r="AC8" i="9"/>
  <c r="C31" i="9"/>
  <c r="C88" i="9" s="1"/>
  <c r="Q31" i="5"/>
  <c r="Q78" i="5" s="1"/>
  <c r="AB23" i="9"/>
  <c r="AB15" i="9"/>
  <c r="T31" i="9"/>
  <c r="T83" i="9" s="1"/>
  <c r="D31" i="9"/>
  <c r="D75" i="9" s="1"/>
  <c r="Q31" i="9"/>
  <c r="Q78" i="9" s="1"/>
  <c r="E31" i="9"/>
  <c r="E78" i="9" s="1"/>
  <c r="AC10" i="9"/>
  <c r="R31" i="9"/>
  <c r="R77" i="9" s="1"/>
  <c r="F31" i="9"/>
  <c r="F73" i="9" s="1"/>
  <c r="W31" i="9"/>
  <c r="W80" i="9" s="1"/>
  <c r="K31" i="9"/>
  <c r="E31" i="5"/>
  <c r="E73" i="5" s="1"/>
  <c r="M31" i="9"/>
  <c r="M82" i="9" s="1"/>
  <c r="AB10" i="5"/>
  <c r="AB18" i="5"/>
  <c r="AC27" i="5"/>
  <c r="AB11" i="9"/>
  <c r="AC11" i="5"/>
  <c r="AC13" i="5"/>
  <c r="AB19" i="8"/>
  <c r="U31" i="8"/>
  <c r="AB21" i="8"/>
  <c r="AC20" i="8"/>
  <c r="AC18" i="8"/>
  <c r="AC14" i="8"/>
  <c r="AC12" i="8"/>
  <c r="F31" i="8"/>
  <c r="AA31" i="8"/>
  <c r="AC10" i="8"/>
  <c r="C31" i="8"/>
  <c r="C78" i="8" s="1"/>
  <c r="H31" i="8"/>
  <c r="D31" i="8"/>
  <c r="D73" i="8" s="1"/>
  <c r="Y31" i="8"/>
  <c r="E31" i="8"/>
  <c r="E72" i="8" s="1"/>
  <c r="AB33" i="1"/>
  <c r="AC8" i="8"/>
  <c r="AB9" i="8"/>
  <c r="AC21" i="5"/>
  <c r="AB14" i="5"/>
  <c r="AC33" i="1"/>
  <c r="AC9" i="5"/>
  <c r="AC19" i="5"/>
  <c r="AC23" i="5"/>
  <c r="AC25" i="5"/>
  <c r="AB61" i="8"/>
  <c r="E20" i="11"/>
  <c r="AB60" i="8"/>
  <c r="AC61" i="8"/>
  <c r="M61" i="10"/>
  <c r="T62" i="10"/>
  <c r="L62" i="10"/>
  <c r="D62" i="10"/>
  <c r="O62" i="10"/>
  <c r="Y61" i="9"/>
  <c r="I61" i="9"/>
  <c r="AB13" i="9"/>
  <c r="AB11" i="8"/>
  <c r="AB157" i="1"/>
  <c r="AC62" i="8"/>
  <c r="AB932" i="1"/>
  <c r="CJ912" i="1" s="1"/>
  <c r="AB12" i="5"/>
  <c r="AB808" i="1"/>
  <c r="B80" i="8"/>
  <c r="AC15" i="5"/>
  <c r="AC17" i="5"/>
  <c r="AC405" i="1"/>
  <c r="E19" i="11" s="1"/>
  <c r="AC95" i="1"/>
  <c r="AB343" i="1"/>
  <c r="AB24" i="5"/>
  <c r="AC839" i="1"/>
  <c r="E33" i="11" s="1"/>
  <c r="AB560" i="1"/>
  <c r="AB8" i="5"/>
  <c r="AB20" i="5"/>
  <c r="AB22" i="5"/>
  <c r="AB16" i="5"/>
  <c r="AB28" i="5"/>
  <c r="AB30" i="5"/>
  <c r="AC219" i="1"/>
  <c r="AC901" i="1"/>
  <c r="CK887" i="1" s="1"/>
  <c r="AB498" i="1"/>
  <c r="AB126" i="1"/>
  <c r="AC157" i="1"/>
  <c r="AC963" i="1"/>
  <c r="AB715" i="1"/>
  <c r="AB95" i="1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T80" i="8"/>
  <c r="T72" i="8"/>
  <c r="T84" i="8"/>
  <c r="T90" i="8"/>
  <c r="T94" i="8"/>
  <c r="T75" i="8"/>
  <c r="T77" i="8"/>
  <c r="T93" i="8"/>
  <c r="T78" i="8"/>
  <c r="T89" i="8"/>
  <c r="T85" i="8"/>
  <c r="T81" i="8"/>
  <c r="T83" i="8"/>
  <c r="T87" i="8"/>
  <c r="T71" i="8"/>
  <c r="T82" i="8"/>
  <c r="T74" i="8"/>
  <c r="T73" i="8"/>
  <c r="T88" i="8"/>
  <c r="V62" i="10"/>
  <c r="F62" i="10"/>
  <c r="Y62" i="10"/>
  <c r="AB62" i="8"/>
  <c r="AC64" i="1"/>
  <c r="E8" i="11" s="1"/>
  <c r="AC467" i="1"/>
  <c r="AC126" i="1"/>
  <c r="AC374" i="1"/>
  <c r="AC343" i="1"/>
  <c r="AC715" i="1"/>
  <c r="CK697" i="1" s="1"/>
  <c r="AB436" i="1"/>
  <c r="AB64" i="1"/>
  <c r="D8" i="11" s="1"/>
  <c r="AB684" i="1"/>
  <c r="AC684" i="1"/>
  <c r="CK680" i="1" s="1"/>
  <c r="AB467" i="1"/>
  <c r="AB405" i="1"/>
  <c r="D19" i="11" s="1"/>
  <c r="G19" i="11" s="1"/>
  <c r="AB250" i="1"/>
  <c r="D14" i="11" s="1"/>
  <c r="AC653" i="1"/>
  <c r="E27" i="11" s="1"/>
  <c r="AB963" i="1"/>
  <c r="AB622" i="1"/>
  <c r="AB374" i="1"/>
  <c r="D18" i="11" s="1"/>
  <c r="G18" i="11" s="1"/>
  <c r="AB870" i="1"/>
  <c r="AB11" i="5"/>
  <c r="AB19" i="5"/>
  <c r="AB27" i="5"/>
  <c r="AB839" i="1"/>
  <c r="D33" i="11" s="1"/>
  <c r="AC870" i="1"/>
  <c r="AB188" i="1"/>
  <c r="AB9" i="5"/>
  <c r="AB17" i="5"/>
  <c r="AB25" i="5"/>
  <c r="AC808" i="1"/>
  <c r="AB653" i="1"/>
  <c r="D27" i="11" s="1"/>
  <c r="AB7" i="5"/>
  <c r="AB15" i="5"/>
  <c r="AB23" i="5"/>
  <c r="AB777" i="1"/>
  <c r="C22" i="11"/>
  <c r="C33" i="11"/>
  <c r="C29" i="11"/>
  <c r="CK238" i="1" l="1"/>
  <c r="CJ855" i="1"/>
  <c r="G33" i="11"/>
  <c r="CJ817" i="1"/>
  <c r="CK512" i="1"/>
  <c r="CK506" i="1"/>
  <c r="G27" i="11"/>
  <c r="CK527" i="1"/>
  <c r="CK517" i="1"/>
  <c r="CK507" i="1"/>
  <c r="CK522" i="1"/>
  <c r="CK523" i="1"/>
  <c r="G8" i="11"/>
  <c r="CK172" i="1"/>
  <c r="CK175" i="1"/>
  <c r="CK186" i="1"/>
  <c r="CK170" i="1"/>
  <c r="CK183" i="1"/>
  <c r="CK180" i="1"/>
  <c r="CK164" i="1"/>
  <c r="CK178" i="1"/>
  <c r="CK179" i="1"/>
  <c r="CK185" i="1"/>
  <c r="CK169" i="1"/>
  <c r="CK184" i="1"/>
  <c r="E12" i="11"/>
  <c r="CK182" i="1"/>
  <c r="CK174" i="1"/>
  <c r="CK167" i="1"/>
  <c r="CK177" i="1"/>
  <c r="CK173" i="1"/>
  <c r="CK165" i="1"/>
  <c r="CK176" i="1"/>
  <c r="CK171" i="1"/>
  <c r="CK168" i="1"/>
  <c r="CK187" i="1"/>
  <c r="CK166" i="1"/>
  <c r="CK758" i="1"/>
  <c r="CK239" i="1"/>
  <c r="CK229" i="1"/>
  <c r="CK478" i="1"/>
  <c r="I78" i="9"/>
  <c r="CK554" i="1"/>
  <c r="CK491" i="1"/>
  <c r="CK480" i="1"/>
  <c r="CK477" i="1"/>
  <c r="CK245" i="1"/>
  <c r="CK231" i="1"/>
  <c r="CK242" i="1"/>
  <c r="CK236" i="1"/>
  <c r="CK618" i="1"/>
  <c r="L79" i="8"/>
  <c r="CK542" i="1"/>
  <c r="CJ290" i="1"/>
  <c r="B88" i="8"/>
  <c r="CK484" i="1"/>
  <c r="CK481" i="1"/>
  <c r="CK482" i="1"/>
  <c r="CK497" i="1"/>
  <c r="CK488" i="1"/>
  <c r="CK485" i="1"/>
  <c r="CK486" i="1"/>
  <c r="CK496" i="1"/>
  <c r="CK492" i="1"/>
  <c r="CK489" i="1"/>
  <c r="CK490" i="1"/>
  <c r="CK495" i="1"/>
  <c r="CK475" i="1"/>
  <c r="CK493" i="1"/>
  <c r="CK494" i="1"/>
  <c r="CK474" i="1"/>
  <c r="CK476" i="1"/>
  <c r="CK487" i="1"/>
  <c r="CK483" i="1"/>
  <c r="CK479" i="1"/>
  <c r="CK602" i="1"/>
  <c r="CK616" i="1"/>
  <c r="CK607" i="1"/>
  <c r="CK609" i="1"/>
  <c r="M83" i="9"/>
  <c r="CK511" i="1"/>
  <c r="CK514" i="1"/>
  <c r="CK505" i="1"/>
  <c r="CK516" i="1"/>
  <c r="CK518" i="1"/>
  <c r="CK521" i="1"/>
  <c r="CK515" i="1"/>
  <c r="CK528" i="1"/>
  <c r="E23" i="11"/>
  <c r="CK520" i="1"/>
  <c r="CK509" i="1"/>
  <c r="CK525" i="1"/>
  <c r="CK519" i="1"/>
  <c r="CK526" i="1"/>
  <c r="CK508" i="1"/>
  <c r="CK524" i="1"/>
  <c r="CK513" i="1"/>
  <c r="CK585" i="1"/>
  <c r="CK765" i="1"/>
  <c r="CK771" i="1"/>
  <c r="CK776" i="1"/>
  <c r="CK768" i="1"/>
  <c r="CK755" i="1"/>
  <c r="CK240" i="1"/>
  <c r="CK233" i="1"/>
  <c r="CK243" i="1"/>
  <c r="CK230" i="1"/>
  <c r="CK246" i="1"/>
  <c r="CK228" i="1"/>
  <c r="CK244" i="1"/>
  <c r="CK237" i="1"/>
  <c r="CK234" i="1"/>
  <c r="CK232" i="1"/>
  <c r="CK235" i="1"/>
  <c r="CK241" i="1"/>
  <c r="V85" i="8"/>
  <c r="V79" i="8"/>
  <c r="K82" i="8"/>
  <c r="I87" i="8"/>
  <c r="M94" i="9"/>
  <c r="M77" i="9"/>
  <c r="CK619" i="1"/>
  <c r="CK575" i="1"/>
  <c r="CK581" i="1"/>
  <c r="CK587" i="1"/>
  <c r="CK569" i="1"/>
  <c r="CK573" i="1"/>
  <c r="CK579" i="1"/>
  <c r="BQ963" i="1"/>
  <c r="CK912" i="1"/>
  <c r="BR870" i="1"/>
  <c r="BJ870" i="1"/>
  <c r="W83" i="8"/>
  <c r="G73" i="8"/>
  <c r="G91" i="8"/>
  <c r="R78" i="8"/>
  <c r="N79" i="8"/>
  <c r="CK756" i="1"/>
  <c r="CK772" i="1"/>
  <c r="CK769" i="1"/>
  <c r="CK762" i="1"/>
  <c r="CK774" i="1"/>
  <c r="CK759" i="1"/>
  <c r="CK760" i="1"/>
  <c r="CK757" i="1"/>
  <c r="CK773" i="1"/>
  <c r="CK766" i="1"/>
  <c r="CK775" i="1"/>
  <c r="CK763" i="1"/>
  <c r="CK764" i="1"/>
  <c r="CK761" i="1"/>
  <c r="CK754" i="1"/>
  <c r="CK770" i="1"/>
  <c r="CK753" i="1"/>
  <c r="CK767" i="1"/>
  <c r="CK606" i="1"/>
  <c r="CK611" i="1"/>
  <c r="CK601" i="1"/>
  <c r="CK615" i="1"/>
  <c r="CK598" i="1"/>
  <c r="E26" i="11"/>
  <c r="O85" i="8"/>
  <c r="CK605" i="1"/>
  <c r="CK610" i="1"/>
  <c r="CK600" i="1"/>
  <c r="CK613" i="1"/>
  <c r="CK599" i="1"/>
  <c r="CK604" i="1"/>
  <c r="CK621" i="1"/>
  <c r="V89" i="8"/>
  <c r="M93" i="8"/>
  <c r="X80" i="8"/>
  <c r="V88" i="8"/>
  <c r="V76" i="8"/>
  <c r="CK617" i="1"/>
  <c r="CK614" i="1"/>
  <c r="CK608" i="1"/>
  <c r="CK603" i="1"/>
  <c r="CK612" i="1"/>
  <c r="I82" i="9"/>
  <c r="L78" i="8"/>
  <c r="K74" i="8"/>
  <c r="J76" i="8"/>
  <c r="L84" i="8"/>
  <c r="M89" i="9"/>
  <c r="M92" i="9"/>
  <c r="M76" i="9"/>
  <c r="I74" i="9"/>
  <c r="M80" i="9"/>
  <c r="M78" i="9"/>
  <c r="M87" i="9"/>
  <c r="M91" i="9"/>
  <c r="M73" i="9"/>
  <c r="M71" i="9"/>
  <c r="N90" i="8"/>
  <c r="Q94" i="8"/>
  <c r="S85" i="8"/>
  <c r="BM932" i="1"/>
  <c r="CD901" i="1"/>
  <c r="CE870" i="1"/>
  <c r="BW870" i="1"/>
  <c r="K90" i="8"/>
  <c r="L93" i="8"/>
  <c r="L94" i="8"/>
  <c r="BP839" i="1"/>
  <c r="P73" i="8"/>
  <c r="K77" i="8"/>
  <c r="K81" i="8"/>
  <c r="L91" i="8"/>
  <c r="CI839" i="1"/>
  <c r="BP808" i="1"/>
  <c r="BL808" i="1"/>
  <c r="BQ808" i="1"/>
  <c r="BJ746" i="1"/>
  <c r="BO684" i="1"/>
  <c r="BV653" i="1"/>
  <c r="BK653" i="1"/>
  <c r="BT653" i="1"/>
  <c r="BV622" i="1"/>
  <c r="BK622" i="1"/>
  <c r="R74" i="8"/>
  <c r="BS529" i="1"/>
  <c r="CK799" i="1"/>
  <c r="CJ181" i="1"/>
  <c r="CJ617" i="1"/>
  <c r="CJ42" i="1"/>
  <c r="CK146" i="1"/>
  <c r="CK215" i="1"/>
  <c r="CJ542" i="1"/>
  <c r="CJ321" i="1"/>
  <c r="CJ795" i="1"/>
  <c r="CJ15" i="1"/>
  <c r="D7" i="11"/>
  <c r="G7" i="11" s="1"/>
  <c r="CJ580" i="1"/>
  <c r="CJ605" i="1"/>
  <c r="CJ738" i="1"/>
  <c r="CJ894" i="1"/>
  <c r="CK926" i="1"/>
  <c r="CJ271" i="1"/>
  <c r="CK60" i="1"/>
  <c r="CK294" i="1"/>
  <c r="CK88" i="1"/>
  <c r="CJ209" i="1"/>
  <c r="CJ301" i="1"/>
  <c r="CJ574" i="1"/>
  <c r="CJ865" i="1"/>
  <c r="CK852" i="1"/>
  <c r="CJ646" i="1"/>
  <c r="CK263" i="1"/>
  <c r="CK361" i="1"/>
  <c r="CJ706" i="1"/>
  <c r="CJ479" i="1"/>
  <c r="CJ927" i="1"/>
  <c r="CJ153" i="1"/>
  <c r="CK15" i="1"/>
  <c r="CK546" i="1"/>
  <c r="CK580" i="1"/>
  <c r="CJ599" i="1"/>
  <c r="CJ883" i="1"/>
  <c r="CJ949" i="1"/>
  <c r="CJ825" i="1"/>
  <c r="CJ861" i="1"/>
  <c r="CK678" i="1"/>
  <c r="CK692" i="1"/>
  <c r="CJ524" i="1"/>
  <c r="CJ351" i="1"/>
  <c r="CJ675" i="1"/>
  <c r="CK109" i="1"/>
  <c r="CK946" i="1"/>
  <c r="CK885" i="1"/>
  <c r="CK227" i="1"/>
  <c r="CJ523" i="1"/>
  <c r="CJ516" i="1"/>
  <c r="CJ576" i="1"/>
  <c r="CJ585" i="1"/>
  <c r="CK790" i="1"/>
  <c r="CJ880" i="1"/>
  <c r="CK890" i="1"/>
  <c r="CJ83" i="1"/>
  <c r="CJ107" i="1"/>
  <c r="CK298" i="1"/>
  <c r="CJ293" i="1"/>
  <c r="BY250" i="1"/>
  <c r="CF250" i="1"/>
  <c r="BP250" i="1"/>
  <c r="CC219" i="1"/>
  <c r="CG219" i="1"/>
  <c r="CJ197" i="1"/>
  <c r="CJ201" i="1"/>
  <c r="BN219" i="1"/>
  <c r="CJ200" i="1"/>
  <c r="CJ213" i="1"/>
  <c r="CJ196" i="1"/>
  <c r="BY188" i="1"/>
  <c r="CE188" i="1"/>
  <c r="CK152" i="1"/>
  <c r="CK142" i="1"/>
  <c r="BX126" i="1"/>
  <c r="BP126" i="1"/>
  <c r="CK103" i="1"/>
  <c r="CJ118" i="1"/>
  <c r="CJ109" i="1"/>
  <c r="CJ77" i="1"/>
  <c r="CK73" i="1"/>
  <c r="BZ95" i="1"/>
  <c r="CH64" i="1"/>
  <c r="CD64" i="1"/>
  <c r="BZ64" i="1"/>
  <c r="BV64" i="1"/>
  <c r="BR64" i="1"/>
  <c r="BN64" i="1"/>
  <c r="BJ64" i="1"/>
  <c r="CB64" i="1"/>
  <c r="BL64" i="1"/>
  <c r="CG64" i="1"/>
  <c r="CC64" i="1"/>
  <c r="BY64" i="1"/>
  <c r="BU64" i="1"/>
  <c r="BQ64" i="1"/>
  <c r="BM64" i="1"/>
  <c r="CI64" i="1"/>
  <c r="CE64" i="1"/>
  <c r="CA64" i="1"/>
  <c r="BW64" i="1"/>
  <c r="BS64" i="1"/>
  <c r="BO64" i="1"/>
  <c r="BK64" i="1"/>
  <c r="CF64" i="1"/>
  <c r="BP64" i="1"/>
  <c r="BT64" i="1"/>
  <c r="BX64" i="1"/>
  <c r="CF33" i="1"/>
  <c r="CK13" i="1"/>
  <c r="CK26" i="1"/>
  <c r="CH33" i="1"/>
  <c r="BV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CJ955" i="1"/>
  <c r="CJ944" i="1"/>
  <c r="CK958" i="1"/>
  <c r="CK940" i="1"/>
  <c r="CJ942" i="1"/>
  <c r="CK959" i="1"/>
  <c r="CK944" i="1"/>
  <c r="CK949" i="1"/>
  <c r="CK942" i="1"/>
  <c r="CK955" i="1"/>
  <c r="CK956" i="1"/>
  <c r="CK953" i="1"/>
  <c r="CK954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BG911" i="1"/>
  <c r="CJ884" i="1"/>
  <c r="CJ891" i="1"/>
  <c r="CJ878" i="1"/>
  <c r="CJ896" i="1"/>
  <c r="CJ889" i="1"/>
  <c r="CK884" i="1"/>
  <c r="CK893" i="1"/>
  <c r="CJ862" i="1"/>
  <c r="CJ852" i="1"/>
  <c r="S72" i="9"/>
  <c r="CK858" i="1"/>
  <c r="CK848" i="1"/>
  <c r="CK849" i="1"/>
  <c r="CK859" i="1"/>
  <c r="CK864" i="1"/>
  <c r="X84" i="8"/>
  <c r="M83" i="8"/>
  <c r="X82" i="8"/>
  <c r="M82" i="8"/>
  <c r="CK819" i="1"/>
  <c r="X72" i="8"/>
  <c r="O89" i="8"/>
  <c r="J74" i="8"/>
  <c r="J80" i="8"/>
  <c r="CJ824" i="1"/>
  <c r="M73" i="8"/>
  <c r="X91" i="8"/>
  <c r="O78" i="8"/>
  <c r="O73" i="8"/>
  <c r="J94" i="8"/>
  <c r="CJ831" i="1"/>
  <c r="CJ833" i="1"/>
  <c r="M80" i="8"/>
  <c r="M71" i="8"/>
  <c r="X79" i="8"/>
  <c r="O92" i="8"/>
  <c r="O84" i="8"/>
  <c r="J79" i="8"/>
  <c r="CJ830" i="1"/>
  <c r="CK796" i="1"/>
  <c r="E32" i="11"/>
  <c r="CK792" i="1"/>
  <c r="CK797" i="1"/>
  <c r="CJ730" i="1"/>
  <c r="CK695" i="1"/>
  <c r="CK696" i="1"/>
  <c r="CK711" i="1"/>
  <c r="CK698" i="1"/>
  <c r="CK675" i="1"/>
  <c r="CK673" i="1"/>
  <c r="CK664" i="1"/>
  <c r="L81" i="8"/>
  <c r="L76" i="8"/>
  <c r="K87" i="8"/>
  <c r="K88" i="8"/>
  <c r="K79" i="8"/>
  <c r="K83" i="8"/>
  <c r="K72" i="8"/>
  <c r="K78" i="8"/>
  <c r="V90" i="8"/>
  <c r="V73" i="8"/>
  <c r="V80" i="8"/>
  <c r="K75" i="8"/>
  <c r="V71" i="8"/>
  <c r="L72" i="8"/>
  <c r="L74" i="8"/>
  <c r="L75" i="8"/>
  <c r="L83" i="8"/>
  <c r="K86" i="8"/>
  <c r="CJ616" i="1"/>
  <c r="CJ601" i="1"/>
  <c r="CJ615" i="1"/>
  <c r="CJ600" i="1"/>
  <c r="L73" i="8"/>
  <c r="K85" i="8"/>
  <c r="K73" i="8"/>
  <c r="K84" i="8"/>
  <c r="K89" i="8"/>
  <c r="K94" i="8"/>
  <c r="V83" i="8"/>
  <c r="V77" i="8"/>
  <c r="V75" i="8"/>
  <c r="V92" i="8"/>
  <c r="V94" i="8"/>
  <c r="V93" i="8"/>
  <c r="L71" i="8"/>
  <c r="L80" i="8"/>
  <c r="L89" i="8"/>
  <c r="L87" i="8"/>
  <c r="K93" i="8"/>
  <c r="CJ606" i="1"/>
  <c r="V91" i="8"/>
  <c r="L77" i="8"/>
  <c r="K92" i="8"/>
  <c r="K71" i="8"/>
  <c r="K76" i="8"/>
  <c r="K80" i="8"/>
  <c r="V74" i="8"/>
  <c r="V72" i="8"/>
  <c r="V78" i="8"/>
  <c r="V87" i="8"/>
  <c r="V86" i="8"/>
  <c r="V84" i="8"/>
  <c r="V82" i="8"/>
  <c r="L85" i="8"/>
  <c r="L88" i="8"/>
  <c r="L92" i="8"/>
  <c r="CJ609" i="1"/>
  <c r="CK570" i="1"/>
  <c r="CK571" i="1"/>
  <c r="CJ569" i="1"/>
  <c r="CK582" i="1"/>
  <c r="CJ583" i="1"/>
  <c r="CJ572" i="1"/>
  <c r="CJ570" i="1"/>
  <c r="CJ587" i="1"/>
  <c r="CJ573" i="1"/>
  <c r="CK586" i="1"/>
  <c r="CK572" i="1"/>
  <c r="CK550" i="1"/>
  <c r="CJ509" i="1"/>
  <c r="CJ510" i="1"/>
  <c r="CJ507" i="1"/>
  <c r="CJ488" i="1"/>
  <c r="CJ477" i="1"/>
  <c r="CJ475" i="1"/>
  <c r="CJ486" i="1"/>
  <c r="CJ485" i="1"/>
  <c r="CJ491" i="1"/>
  <c r="CJ494" i="1"/>
  <c r="CJ493" i="1"/>
  <c r="CJ480" i="1"/>
  <c r="CJ478" i="1"/>
  <c r="H83" i="9"/>
  <c r="X83" i="8"/>
  <c r="M78" i="8"/>
  <c r="M92" i="8"/>
  <c r="M75" i="8"/>
  <c r="M81" i="8"/>
  <c r="M84" i="8"/>
  <c r="X87" i="8"/>
  <c r="X92" i="8"/>
  <c r="X94" i="8"/>
  <c r="X78" i="8"/>
  <c r="J88" i="8"/>
  <c r="O74" i="8"/>
  <c r="O83" i="8"/>
  <c r="O71" i="8"/>
  <c r="O82" i="8"/>
  <c r="O90" i="8"/>
  <c r="J87" i="8"/>
  <c r="J75" i="8"/>
  <c r="J82" i="8"/>
  <c r="J85" i="8"/>
  <c r="J89" i="8"/>
  <c r="X88" i="8"/>
  <c r="M79" i="8"/>
  <c r="M90" i="8"/>
  <c r="M88" i="8"/>
  <c r="M87" i="8"/>
  <c r="M86" i="8"/>
  <c r="M77" i="8"/>
  <c r="X74" i="8"/>
  <c r="X86" i="8"/>
  <c r="X90" i="8"/>
  <c r="X76" i="8"/>
  <c r="X89" i="8"/>
  <c r="O81" i="8"/>
  <c r="O72" i="8"/>
  <c r="O93" i="8"/>
  <c r="O88" i="8"/>
  <c r="O77" i="8"/>
  <c r="J71" i="8"/>
  <c r="J81" i="8"/>
  <c r="J86" i="8"/>
  <c r="J93" i="8"/>
  <c r="J83" i="8"/>
  <c r="X71" i="8"/>
  <c r="X85" i="8"/>
  <c r="M91" i="8"/>
  <c r="M89" i="8"/>
  <c r="M94" i="8"/>
  <c r="M74" i="8"/>
  <c r="M76" i="8"/>
  <c r="X73" i="8"/>
  <c r="X81" i="8"/>
  <c r="X75" i="8"/>
  <c r="X77" i="8"/>
  <c r="J72" i="8"/>
  <c r="O75" i="8"/>
  <c r="O76" i="8"/>
  <c r="O91" i="8"/>
  <c r="O80" i="8"/>
  <c r="O94" i="8"/>
  <c r="O86" i="8"/>
  <c r="J91" i="8"/>
  <c r="J78" i="8"/>
  <c r="J77" i="8"/>
  <c r="J90" i="8"/>
  <c r="J73" i="8"/>
  <c r="CJ353" i="1"/>
  <c r="CJ362" i="1"/>
  <c r="CJ352" i="1"/>
  <c r="CJ369" i="1"/>
  <c r="CK356" i="1"/>
  <c r="CJ368" i="1"/>
  <c r="CK363" i="1"/>
  <c r="CJ363" i="1"/>
  <c r="CK366" i="1"/>
  <c r="CK357" i="1"/>
  <c r="CK297" i="1"/>
  <c r="CJ296" i="1"/>
  <c r="CJ292" i="1"/>
  <c r="CJ306" i="1"/>
  <c r="CJ297" i="1"/>
  <c r="CJ299" i="1"/>
  <c r="CJ304" i="1"/>
  <c r="CJ289" i="1"/>
  <c r="CK295" i="1"/>
  <c r="CK265" i="1"/>
  <c r="CK272" i="1"/>
  <c r="CK270" i="1"/>
  <c r="N89" i="9"/>
  <c r="CK196" i="1"/>
  <c r="CJ199" i="1"/>
  <c r="E82" i="9"/>
  <c r="CJ205" i="1"/>
  <c r="CJ206" i="1"/>
  <c r="CJ215" i="1"/>
  <c r="CK201" i="1"/>
  <c r="CK202" i="1"/>
  <c r="CK211" i="1"/>
  <c r="I92" i="8"/>
  <c r="W94" i="8"/>
  <c r="R87" i="8"/>
  <c r="G76" i="8"/>
  <c r="I93" i="8"/>
  <c r="G88" i="8"/>
  <c r="G85" i="8"/>
  <c r="W77" i="8"/>
  <c r="I74" i="8"/>
  <c r="I94" i="8"/>
  <c r="W75" i="8"/>
  <c r="R80" i="8"/>
  <c r="I78" i="8"/>
  <c r="I71" i="8"/>
  <c r="W80" i="8"/>
  <c r="W79" i="8"/>
  <c r="R86" i="8"/>
  <c r="R91" i="8"/>
  <c r="G87" i="8"/>
  <c r="CK154" i="1"/>
  <c r="CK137" i="1"/>
  <c r="CK153" i="1"/>
  <c r="CK136" i="1"/>
  <c r="CJ112" i="1"/>
  <c r="CK117" i="1"/>
  <c r="CK118" i="1"/>
  <c r="CK108" i="1"/>
  <c r="CJ84" i="1"/>
  <c r="CJ72" i="1"/>
  <c r="CJ82" i="1"/>
  <c r="CK80" i="1"/>
  <c r="CK82" i="1"/>
  <c r="CK87" i="1"/>
  <c r="CJ87" i="1"/>
  <c r="CK85" i="1"/>
  <c r="CK53" i="1"/>
  <c r="CJ45" i="1"/>
  <c r="CJ61" i="1"/>
  <c r="CJ62" i="1"/>
  <c r="CJ63" i="1"/>
  <c r="CJ40" i="1"/>
  <c r="CJ43" i="1"/>
  <c r="CK43" i="1"/>
  <c r="CK46" i="1"/>
  <c r="CJ58" i="1"/>
  <c r="CJ47" i="1"/>
  <c r="CK41" i="1"/>
  <c r="CK57" i="1"/>
  <c r="CK59" i="1"/>
  <c r="CJ56" i="1"/>
  <c r="CK50" i="1"/>
  <c r="CJ53" i="1"/>
  <c r="CJ46" i="1"/>
  <c r="CK44" i="1"/>
  <c r="CK40" i="1"/>
  <c r="CK61" i="1"/>
  <c r="CK62" i="1"/>
  <c r="CK63" i="1"/>
  <c r="CJ59" i="1"/>
  <c r="CJ52" i="1"/>
  <c r="CK56" i="1"/>
  <c r="CJ51" i="1"/>
  <c r="CK45" i="1"/>
  <c r="CJ49" i="1"/>
  <c r="CJ44" i="1"/>
  <c r="CJ60" i="1"/>
  <c r="CK54" i="1"/>
  <c r="CK47" i="1"/>
  <c r="CJ50" i="1"/>
  <c r="CK48" i="1"/>
  <c r="CJ41" i="1"/>
  <c r="CJ55" i="1"/>
  <c r="CK49" i="1"/>
  <c r="CJ57" i="1"/>
  <c r="CJ48" i="1"/>
  <c r="CK42" i="1"/>
  <c r="CK58" i="1"/>
  <c r="CK55" i="1"/>
  <c r="CJ54" i="1"/>
  <c r="CK52" i="1"/>
  <c r="CK51" i="1"/>
  <c r="CJ25" i="1"/>
  <c r="CJ23" i="1"/>
  <c r="AB8" i="10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CJ939" i="1"/>
  <c r="CJ960" i="1"/>
  <c r="CJ961" i="1"/>
  <c r="CJ962" i="1"/>
  <c r="CJ959" i="1"/>
  <c r="CB963" i="1"/>
  <c r="BX963" i="1"/>
  <c r="BT963" i="1"/>
  <c r="BP963" i="1"/>
  <c r="BL963" i="1"/>
  <c r="CJ953" i="1"/>
  <c r="CJ946" i="1"/>
  <c r="CK948" i="1"/>
  <c r="CJ947" i="1"/>
  <c r="CK943" i="1"/>
  <c r="CG963" i="1"/>
  <c r="BU963" i="1"/>
  <c r="CK941" i="1"/>
  <c r="CK957" i="1"/>
  <c r="CJ952" i="1"/>
  <c r="CJ941" i="1"/>
  <c r="CJ957" i="1"/>
  <c r="CH963" i="1"/>
  <c r="CD963" i="1"/>
  <c r="BZ963" i="1"/>
  <c r="BV963" i="1"/>
  <c r="BR963" i="1"/>
  <c r="BN963" i="1"/>
  <c r="BJ963" i="1"/>
  <c r="CJ950" i="1"/>
  <c r="CC963" i="1"/>
  <c r="CJ943" i="1"/>
  <c r="CF963" i="1"/>
  <c r="CJ954" i="1"/>
  <c r="BM963" i="1"/>
  <c r="CJ948" i="1"/>
  <c r="BY963" i="1"/>
  <c r="U91" i="5"/>
  <c r="L89" i="5"/>
  <c r="CK939" i="1"/>
  <c r="CK960" i="1"/>
  <c r="CK961" i="1"/>
  <c r="CK962" i="1"/>
  <c r="CK952" i="1"/>
  <c r="CJ951" i="1"/>
  <c r="CK951" i="1"/>
  <c r="CK945" i="1"/>
  <c r="CJ940" i="1"/>
  <c r="CJ956" i="1"/>
  <c r="CI963" i="1"/>
  <c r="CE963" i="1"/>
  <c r="CA963" i="1"/>
  <c r="BW963" i="1"/>
  <c r="BS963" i="1"/>
  <c r="BO963" i="1"/>
  <c r="BK963" i="1"/>
  <c r="CK950" i="1"/>
  <c r="CJ945" i="1"/>
  <c r="CK947" i="1"/>
  <c r="CJ958" i="1"/>
  <c r="CC932" i="1"/>
  <c r="CJ925" i="1"/>
  <c r="CJ920" i="1"/>
  <c r="CJ922" i="1"/>
  <c r="CK913" i="1"/>
  <c r="CK925" i="1"/>
  <c r="CK919" i="1"/>
  <c r="CH932" i="1"/>
  <c r="BV932" i="1"/>
  <c r="CJ923" i="1"/>
  <c r="CA932" i="1"/>
  <c r="BW932" i="1"/>
  <c r="BK932" i="1"/>
  <c r="CJ924" i="1"/>
  <c r="BY932" i="1"/>
  <c r="BQ932" i="1"/>
  <c r="CJ913" i="1"/>
  <c r="BG942" i="1"/>
  <c r="CJ914" i="1"/>
  <c r="CJ926" i="1"/>
  <c r="E36" i="11"/>
  <c r="CK908" i="1"/>
  <c r="CK929" i="1"/>
  <c r="CK930" i="1"/>
  <c r="CK931" i="1"/>
  <c r="CF932" i="1"/>
  <c r="CB932" i="1"/>
  <c r="BX932" i="1"/>
  <c r="BT932" i="1"/>
  <c r="BP932" i="1"/>
  <c r="BL932" i="1"/>
  <c r="CJ911" i="1"/>
  <c r="CK914" i="1"/>
  <c r="CE932" i="1"/>
  <c r="BS932" i="1"/>
  <c r="BO932" i="1"/>
  <c r="BF911" i="1"/>
  <c r="CK911" i="1"/>
  <c r="CG932" i="1"/>
  <c r="BU932" i="1"/>
  <c r="CJ908" i="1"/>
  <c r="CJ929" i="1"/>
  <c r="CJ930" i="1"/>
  <c r="CJ931" i="1"/>
  <c r="CJ909" i="1"/>
  <c r="CJ917" i="1"/>
  <c r="BZ932" i="1"/>
  <c r="BN932" i="1"/>
  <c r="CJ916" i="1"/>
  <c r="CJ915" i="1"/>
  <c r="CK910" i="1"/>
  <c r="CK918" i="1"/>
  <c r="CI932" i="1"/>
  <c r="BF942" i="1"/>
  <c r="CK923" i="1"/>
  <c r="CD932" i="1"/>
  <c r="BR932" i="1"/>
  <c r="BJ932" i="1"/>
  <c r="L87" i="9"/>
  <c r="AB30" i="10"/>
  <c r="N77" i="9"/>
  <c r="B86" i="9"/>
  <c r="B94" i="9"/>
  <c r="B71" i="9"/>
  <c r="AC30" i="10"/>
  <c r="S75" i="8"/>
  <c r="S90" i="8"/>
  <c r="N83" i="8"/>
  <c r="Q74" i="8"/>
  <c r="S77" i="8"/>
  <c r="N81" i="8"/>
  <c r="Q90" i="8"/>
  <c r="Q73" i="8"/>
  <c r="S71" i="8"/>
  <c r="N85" i="8"/>
  <c r="Q75" i="8"/>
  <c r="S94" i="8"/>
  <c r="P87" i="8"/>
  <c r="S76" i="8"/>
  <c r="S93" i="8"/>
  <c r="Q76" i="8"/>
  <c r="AA73" i="5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D35" i="11"/>
  <c r="G35" i="11" s="1"/>
  <c r="CJ877" i="1"/>
  <c r="CJ900" i="1"/>
  <c r="CJ899" i="1"/>
  <c r="CJ898" i="1"/>
  <c r="CK891" i="1"/>
  <c r="CK886" i="1"/>
  <c r="BJ901" i="1"/>
  <c r="CJ893" i="1"/>
  <c r="CK888" i="1"/>
  <c r="CB901" i="1"/>
  <c r="CJ895" i="1"/>
  <c r="CJ882" i="1"/>
  <c r="CK881" i="1"/>
  <c r="CK897" i="1"/>
  <c r="CI901" i="1"/>
  <c r="CE901" i="1"/>
  <c r="CA901" i="1"/>
  <c r="BW901" i="1"/>
  <c r="BS901" i="1"/>
  <c r="BO901" i="1"/>
  <c r="BK901" i="1"/>
  <c r="S79" i="8"/>
  <c r="BZ901" i="1"/>
  <c r="BN901" i="1"/>
  <c r="P91" i="8"/>
  <c r="P89" i="8"/>
  <c r="S88" i="8"/>
  <c r="Q89" i="8"/>
  <c r="Q87" i="8"/>
  <c r="AA87" i="5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J888" i="1"/>
  <c r="CK879" i="1"/>
  <c r="CK895" i="1"/>
  <c r="CG901" i="1"/>
  <c r="CC901" i="1"/>
  <c r="BY901" i="1"/>
  <c r="BU901" i="1"/>
  <c r="BQ901" i="1"/>
  <c r="BM901" i="1"/>
  <c r="CJ881" i="1"/>
  <c r="CJ897" i="1"/>
  <c r="CK892" i="1"/>
  <c r="CK878" i="1"/>
  <c r="CJ886" i="1"/>
  <c r="CJ887" i="1"/>
  <c r="P81" i="8"/>
  <c r="S84" i="8"/>
  <c r="Q71" i="8"/>
  <c r="Q79" i="8"/>
  <c r="Z80" i="5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J892" i="1"/>
  <c r="CK883" i="1"/>
  <c r="CJ879" i="1"/>
  <c r="BR901" i="1"/>
  <c r="CJ885" i="1"/>
  <c r="CK880" i="1"/>
  <c r="CK896" i="1"/>
  <c r="CF901" i="1"/>
  <c r="BX901" i="1"/>
  <c r="BT901" i="1"/>
  <c r="BP901" i="1"/>
  <c r="BL901" i="1"/>
  <c r="CK894" i="1"/>
  <c r="CH901" i="1"/>
  <c r="BV901" i="1"/>
  <c r="CJ890" i="1"/>
  <c r="CK889" i="1"/>
  <c r="CK882" i="1"/>
  <c r="CB870" i="1"/>
  <c r="BN870" i="1"/>
  <c r="B76" i="9"/>
  <c r="B90" i="9"/>
  <c r="B85" i="9"/>
  <c r="B83" i="9"/>
  <c r="G84" i="9"/>
  <c r="G76" i="9"/>
  <c r="X83" i="9"/>
  <c r="CJ850" i="1"/>
  <c r="CJ866" i="1"/>
  <c r="CK862" i="1"/>
  <c r="CF870" i="1"/>
  <c r="CK865" i="1"/>
  <c r="BY870" i="1"/>
  <c r="BQ870" i="1"/>
  <c r="CJ859" i="1"/>
  <c r="CK847" i="1"/>
  <c r="CK863" i="1"/>
  <c r="CI870" i="1"/>
  <c r="BS870" i="1"/>
  <c r="CK857" i="1"/>
  <c r="CJ856" i="1"/>
  <c r="CH870" i="1"/>
  <c r="BZ870" i="1"/>
  <c r="BV870" i="1"/>
  <c r="CK846" i="1"/>
  <c r="CK869" i="1"/>
  <c r="CK868" i="1"/>
  <c r="CK867" i="1"/>
  <c r="B80" i="9"/>
  <c r="B72" i="9"/>
  <c r="B75" i="9"/>
  <c r="CJ854" i="1"/>
  <c r="CK850" i="1"/>
  <c r="CK866" i="1"/>
  <c r="BX870" i="1"/>
  <c r="CJ847" i="1"/>
  <c r="CJ863" i="1"/>
  <c r="CK851" i="1"/>
  <c r="CA870" i="1"/>
  <c r="BO870" i="1"/>
  <c r="CJ849" i="1"/>
  <c r="CK861" i="1"/>
  <c r="CC870" i="1"/>
  <c r="BM870" i="1"/>
  <c r="CJ860" i="1"/>
  <c r="CK856" i="1"/>
  <c r="BK870" i="1"/>
  <c r="CD870" i="1"/>
  <c r="CJ846" i="1"/>
  <c r="CJ867" i="1"/>
  <c r="CJ868" i="1"/>
  <c r="CJ869" i="1"/>
  <c r="B78" i="9"/>
  <c r="B91" i="9"/>
  <c r="B79" i="9"/>
  <c r="B81" i="9"/>
  <c r="CJ858" i="1"/>
  <c r="CK854" i="1"/>
  <c r="BT870" i="1"/>
  <c r="BP870" i="1"/>
  <c r="BL870" i="1"/>
  <c r="CJ853" i="1"/>
  <c r="CJ851" i="1"/>
  <c r="CK855" i="1"/>
  <c r="CJ857" i="1"/>
  <c r="CJ848" i="1"/>
  <c r="CJ864" i="1"/>
  <c r="CK860" i="1"/>
  <c r="CK853" i="1"/>
  <c r="CG870" i="1"/>
  <c r="BU870" i="1"/>
  <c r="CK829" i="1"/>
  <c r="CF839" i="1"/>
  <c r="BS839" i="1"/>
  <c r="Y77" i="5"/>
  <c r="CK820" i="1"/>
  <c r="CJ819" i="1"/>
  <c r="CJ835" i="1"/>
  <c r="CG839" i="1"/>
  <c r="CC839" i="1"/>
  <c r="BY839" i="1"/>
  <c r="BU839" i="1"/>
  <c r="BQ839" i="1"/>
  <c r="BM839" i="1"/>
  <c r="CK817" i="1"/>
  <c r="CK833" i="1"/>
  <c r="CJ828" i="1"/>
  <c r="CJ822" i="1"/>
  <c r="BV839" i="1"/>
  <c r="CK826" i="1"/>
  <c r="CJ821" i="1"/>
  <c r="CE839" i="1"/>
  <c r="BO839" i="1"/>
  <c r="CK815" i="1"/>
  <c r="CK837" i="1"/>
  <c r="CK836" i="1"/>
  <c r="CK838" i="1"/>
  <c r="CK816" i="1"/>
  <c r="CD839" i="1"/>
  <c r="CK831" i="1"/>
  <c r="CK824" i="1"/>
  <c r="CJ823" i="1"/>
  <c r="CK823" i="1"/>
  <c r="CK821" i="1"/>
  <c r="CJ816" i="1"/>
  <c r="CJ832" i="1"/>
  <c r="BX839" i="1"/>
  <c r="BL839" i="1"/>
  <c r="CJ834" i="1"/>
  <c r="CK830" i="1"/>
  <c r="CA839" i="1"/>
  <c r="BW839" i="1"/>
  <c r="BK839" i="1"/>
  <c r="CK835" i="1"/>
  <c r="CK832" i="1"/>
  <c r="CK822" i="1"/>
  <c r="CJ815" i="1"/>
  <c r="CJ836" i="1"/>
  <c r="CJ837" i="1"/>
  <c r="CJ838" i="1"/>
  <c r="CK828" i="1"/>
  <c r="CJ827" i="1"/>
  <c r="CJ818" i="1"/>
  <c r="BR839" i="1"/>
  <c r="CK825" i="1"/>
  <c r="CJ820" i="1"/>
  <c r="CB839" i="1"/>
  <c r="BT839" i="1"/>
  <c r="CK827" i="1"/>
  <c r="BZ839" i="1"/>
  <c r="BJ839" i="1"/>
  <c r="CK818" i="1"/>
  <c r="CK834" i="1"/>
  <c r="CJ829" i="1"/>
  <c r="CJ826" i="1"/>
  <c r="CH839" i="1"/>
  <c r="BN839" i="1"/>
  <c r="CJ801" i="1"/>
  <c r="CH808" i="1"/>
  <c r="BJ808" i="1"/>
  <c r="CJ794" i="1"/>
  <c r="CJ787" i="1"/>
  <c r="CB808" i="1"/>
  <c r="BX808" i="1"/>
  <c r="CK785" i="1"/>
  <c r="CK801" i="1"/>
  <c r="CJ800" i="1"/>
  <c r="CK794" i="1"/>
  <c r="CJ789" i="1"/>
  <c r="CK787" i="1"/>
  <c r="CK803" i="1"/>
  <c r="CJ798" i="1"/>
  <c r="CJ791" i="1"/>
  <c r="CF808" i="1"/>
  <c r="CJ785" i="1"/>
  <c r="BZ808" i="1"/>
  <c r="BR808" i="1"/>
  <c r="CK784" i="1"/>
  <c r="CK805" i="1"/>
  <c r="CK806" i="1"/>
  <c r="CK807" i="1"/>
  <c r="CK789" i="1"/>
  <c r="CJ788" i="1"/>
  <c r="CJ804" i="1"/>
  <c r="CI808" i="1"/>
  <c r="CE808" i="1"/>
  <c r="CA808" i="1"/>
  <c r="BW808" i="1"/>
  <c r="BS808" i="1"/>
  <c r="BO808" i="1"/>
  <c r="BK808" i="1"/>
  <c r="CG808" i="1"/>
  <c r="BU808" i="1"/>
  <c r="BM808" i="1"/>
  <c r="CK798" i="1"/>
  <c r="CJ793" i="1"/>
  <c r="CK791" i="1"/>
  <c r="CJ786" i="1"/>
  <c r="CJ802" i="1"/>
  <c r="BY808" i="1"/>
  <c r="CK800" i="1"/>
  <c r="CJ806" i="1"/>
  <c r="CJ807" i="1"/>
  <c r="CJ784" i="1"/>
  <c r="CJ805" i="1"/>
  <c r="CJ796" i="1"/>
  <c r="CD808" i="1"/>
  <c r="BV808" i="1"/>
  <c r="BN808" i="1"/>
  <c r="CJ803" i="1"/>
  <c r="CC808" i="1"/>
  <c r="CK793" i="1"/>
  <c r="CJ792" i="1"/>
  <c r="CK786" i="1"/>
  <c r="CK802" i="1"/>
  <c r="CJ797" i="1"/>
  <c r="CK795" i="1"/>
  <c r="CJ790" i="1"/>
  <c r="CK788" i="1"/>
  <c r="CK804" i="1"/>
  <c r="CJ799" i="1"/>
  <c r="BT808" i="1"/>
  <c r="CJ753" i="1"/>
  <c r="CJ775" i="1"/>
  <c r="CJ774" i="1"/>
  <c r="CJ776" i="1"/>
  <c r="CJ768" i="1"/>
  <c r="CJ761" i="1"/>
  <c r="CJ766" i="1"/>
  <c r="CE777" i="1"/>
  <c r="CA777" i="1"/>
  <c r="BW777" i="1"/>
  <c r="CJ759" i="1"/>
  <c r="U83" i="5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K746" i="1"/>
  <c r="CJ737" i="1"/>
  <c r="CD746" i="1"/>
  <c r="CJ726" i="1"/>
  <c r="CJ724" i="1"/>
  <c r="L88" i="5"/>
  <c r="AA72" i="5"/>
  <c r="Z83" i="5"/>
  <c r="CI746" i="1"/>
  <c r="CE746" i="1"/>
  <c r="CA746" i="1"/>
  <c r="BW746" i="1"/>
  <c r="BS746" i="1"/>
  <c r="BO746" i="1"/>
  <c r="BK746" i="1"/>
  <c r="CJ728" i="1"/>
  <c r="BL746" i="1"/>
  <c r="CJ735" i="1"/>
  <c r="CJ727" i="1"/>
  <c r="CJ740" i="1"/>
  <c r="CJ729" i="1"/>
  <c r="CH746" i="1"/>
  <c r="BV746" i="1"/>
  <c r="BN746" i="1"/>
  <c r="CB746" i="1"/>
  <c r="L73" i="5"/>
  <c r="AA78" i="5"/>
  <c r="Z77" i="5"/>
  <c r="Z82" i="5"/>
  <c r="U88" i="5"/>
  <c r="N84" i="5"/>
  <c r="N80" i="5"/>
  <c r="CJ742" i="1"/>
  <c r="BT746" i="1"/>
  <c r="CJ741" i="1"/>
  <c r="CJ733" i="1"/>
  <c r="CJ725" i="1"/>
  <c r="BP746" i="1"/>
  <c r="CG746" i="1"/>
  <c r="CC746" i="1"/>
  <c r="BY746" i="1"/>
  <c r="BU746" i="1"/>
  <c r="BQ746" i="1"/>
  <c r="BM746" i="1"/>
  <c r="D30" i="11"/>
  <c r="G30" i="11" s="1"/>
  <c r="CJ743" i="1"/>
  <c r="CJ744" i="1"/>
  <c r="CJ745" i="1"/>
  <c r="CJ722" i="1"/>
  <c r="BZ746" i="1"/>
  <c r="BR746" i="1"/>
  <c r="BX746" i="1"/>
  <c r="L92" i="5"/>
  <c r="AA82" i="5"/>
  <c r="Z79" i="5"/>
  <c r="Z88" i="5"/>
  <c r="U80" i="5"/>
  <c r="N78" i="5"/>
  <c r="CJ736" i="1"/>
  <c r="CF746" i="1"/>
  <c r="CJ739" i="1"/>
  <c r="CJ731" i="1"/>
  <c r="CJ723" i="1"/>
  <c r="CJ732" i="1"/>
  <c r="CJ734" i="1"/>
  <c r="CJ694" i="1"/>
  <c r="CJ697" i="1"/>
  <c r="Y91" i="5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J84" i="5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AA76" i="9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J679" i="1"/>
  <c r="BR684" i="1"/>
  <c r="CK660" i="1"/>
  <c r="CK681" i="1"/>
  <c r="CK682" i="1"/>
  <c r="CK683" i="1"/>
  <c r="W91" i="8"/>
  <c r="W71" i="8"/>
  <c r="W78" i="8"/>
  <c r="W85" i="8"/>
  <c r="W84" i="8"/>
  <c r="R85" i="8"/>
  <c r="R82" i="8"/>
  <c r="R89" i="8"/>
  <c r="R83" i="8"/>
  <c r="R77" i="8"/>
  <c r="X86" i="5"/>
  <c r="G84" i="8"/>
  <c r="G92" i="8"/>
  <c r="G77" i="8"/>
  <c r="G80" i="8"/>
  <c r="G82" i="8"/>
  <c r="G81" i="8"/>
  <c r="G78" i="8"/>
  <c r="R73" i="8"/>
  <c r="W76" i="8"/>
  <c r="CJ673" i="1"/>
  <c r="CK671" i="1"/>
  <c r="CJ676" i="1"/>
  <c r="CJ662" i="1"/>
  <c r="CJ678" i="1"/>
  <c r="CK676" i="1"/>
  <c r="CB684" i="1"/>
  <c r="BL684" i="1"/>
  <c r="CE684" i="1"/>
  <c r="CK669" i="1"/>
  <c r="BW684" i="1"/>
  <c r="CK666" i="1"/>
  <c r="CJ681" i="1"/>
  <c r="CJ682" i="1"/>
  <c r="CJ683" i="1"/>
  <c r="CJ660" i="1"/>
  <c r="CJ677" i="1"/>
  <c r="CJ680" i="1"/>
  <c r="O91" i="5"/>
  <c r="W82" i="8"/>
  <c r="W81" i="8"/>
  <c r="W89" i="8"/>
  <c r="W87" i="8"/>
  <c r="W72" i="8"/>
  <c r="R88" i="8"/>
  <c r="R94" i="8"/>
  <c r="R90" i="8"/>
  <c r="R72" i="8"/>
  <c r="R75" i="8"/>
  <c r="G72" i="8"/>
  <c r="G79" i="8"/>
  <c r="O82" i="5"/>
  <c r="G83" i="8"/>
  <c r="G71" i="8"/>
  <c r="G86" i="8"/>
  <c r="G94" i="8"/>
  <c r="R84" i="8"/>
  <c r="W86" i="8"/>
  <c r="CJ665" i="1"/>
  <c r="CK663" i="1"/>
  <c r="CK679" i="1"/>
  <c r="CG684" i="1"/>
  <c r="CC684" i="1"/>
  <c r="BY684" i="1"/>
  <c r="BU684" i="1"/>
  <c r="BQ684" i="1"/>
  <c r="BM684" i="1"/>
  <c r="CK662" i="1"/>
  <c r="CJ670" i="1"/>
  <c r="CK668" i="1"/>
  <c r="CJ668" i="1"/>
  <c r="CJ667" i="1"/>
  <c r="CK661" i="1"/>
  <c r="CK677" i="1"/>
  <c r="CI684" i="1"/>
  <c r="CA684" i="1"/>
  <c r="BS684" i="1"/>
  <c r="BK684" i="1"/>
  <c r="CJ661" i="1"/>
  <c r="BX684" i="1"/>
  <c r="CJ663" i="1"/>
  <c r="W93" i="8"/>
  <c r="W74" i="8"/>
  <c r="W88" i="8"/>
  <c r="W90" i="8"/>
  <c r="W73" i="8"/>
  <c r="R71" i="8"/>
  <c r="R92" i="8"/>
  <c r="R76" i="8"/>
  <c r="R79" i="8"/>
  <c r="R81" i="8"/>
  <c r="G75" i="8"/>
  <c r="G74" i="8"/>
  <c r="G93" i="8"/>
  <c r="G90" i="8"/>
  <c r="CJ669" i="1"/>
  <c r="CK667" i="1"/>
  <c r="CJ664" i="1"/>
  <c r="CK674" i="1"/>
  <c r="BV684" i="1"/>
  <c r="CJ674" i="1"/>
  <c r="CK672" i="1"/>
  <c r="BT684" i="1"/>
  <c r="CK670" i="1"/>
  <c r="CH684" i="1"/>
  <c r="CD684" i="1"/>
  <c r="BZ684" i="1"/>
  <c r="BN684" i="1"/>
  <c r="BJ684" i="1"/>
  <c r="CJ671" i="1"/>
  <c r="CK665" i="1"/>
  <c r="CJ672" i="1"/>
  <c r="CK629" i="1"/>
  <c r="CK650" i="1"/>
  <c r="CK651" i="1"/>
  <c r="CK652" i="1"/>
  <c r="CJ645" i="1"/>
  <c r="CJ642" i="1"/>
  <c r="CJ635" i="1"/>
  <c r="CJ636" i="1"/>
  <c r="CK633" i="1"/>
  <c r="CK649" i="1"/>
  <c r="CJ633" i="1"/>
  <c r="CJ649" i="1"/>
  <c r="BN653" i="1"/>
  <c r="CD653" i="1"/>
  <c r="CK642" i="1"/>
  <c r="CK639" i="1"/>
  <c r="CJ639" i="1"/>
  <c r="BL653" i="1"/>
  <c r="BP653" i="1"/>
  <c r="CB653" i="1"/>
  <c r="CK636" i="1"/>
  <c r="CJ630" i="1"/>
  <c r="CJ648" i="1"/>
  <c r="BQ653" i="1"/>
  <c r="BY653" i="1"/>
  <c r="CC653" i="1"/>
  <c r="CG653" i="1"/>
  <c r="CK647" i="1"/>
  <c r="CK632" i="1"/>
  <c r="CA653" i="1"/>
  <c r="CJ640" i="1"/>
  <c r="CK637" i="1"/>
  <c r="CJ638" i="1"/>
  <c r="BS653" i="1"/>
  <c r="CJ637" i="1"/>
  <c r="BZ653" i="1"/>
  <c r="CK630" i="1"/>
  <c r="CK646" i="1"/>
  <c r="BW653" i="1"/>
  <c r="CK643" i="1"/>
  <c r="CJ643" i="1"/>
  <c r="CK640" i="1"/>
  <c r="CJ629" i="1"/>
  <c r="CJ652" i="1"/>
  <c r="CJ650" i="1"/>
  <c r="CJ651" i="1"/>
  <c r="CJ632" i="1"/>
  <c r="BM653" i="1"/>
  <c r="BU653" i="1"/>
  <c r="CK645" i="1"/>
  <c r="CK638" i="1"/>
  <c r="CI653" i="1"/>
  <c r="CK648" i="1"/>
  <c r="CJ644" i="1"/>
  <c r="CK641" i="1"/>
  <c r="CE653" i="1"/>
  <c r="CK631" i="1"/>
  <c r="CJ641" i="1"/>
  <c r="BJ653" i="1"/>
  <c r="BR653" i="1"/>
  <c r="CH653" i="1"/>
  <c r="CK634" i="1"/>
  <c r="CJ634" i="1"/>
  <c r="CJ631" i="1"/>
  <c r="CJ647" i="1"/>
  <c r="BX653" i="1"/>
  <c r="CF653" i="1"/>
  <c r="CK644" i="1"/>
  <c r="BO653" i="1"/>
  <c r="CK635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I591" i="1"/>
  <c r="J85" i="5"/>
  <c r="J81" i="5"/>
  <c r="BY591" i="1"/>
  <c r="BQ591" i="1"/>
  <c r="CH591" i="1"/>
  <c r="CD591" i="1"/>
  <c r="BZ591" i="1"/>
  <c r="BR591" i="1"/>
  <c r="K76" i="5"/>
  <c r="X79" i="5"/>
  <c r="Y72" i="5"/>
  <c r="K92" i="5"/>
  <c r="O92" i="5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Y89" i="5"/>
  <c r="K84" i="5"/>
  <c r="BV591" i="1"/>
  <c r="BN591" i="1"/>
  <c r="BJ591" i="1"/>
  <c r="K90" i="5"/>
  <c r="X81" i="5"/>
  <c r="X80" i="5"/>
  <c r="Y73" i="5"/>
  <c r="K89" i="5"/>
  <c r="O88" i="5"/>
  <c r="D25" i="11"/>
  <c r="G25" i="11" s="1"/>
  <c r="CJ567" i="1"/>
  <c r="CJ588" i="1"/>
  <c r="CJ589" i="1"/>
  <c r="CJ590" i="1"/>
  <c r="CA591" i="1"/>
  <c r="BK591" i="1"/>
  <c r="CJ579" i="1"/>
  <c r="E25" i="11"/>
  <c r="CK567" i="1"/>
  <c r="CK588" i="1"/>
  <c r="CK590" i="1"/>
  <c r="CK589" i="1"/>
  <c r="CB591" i="1"/>
  <c r="BX591" i="1"/>
  <c r="BP591" i="1"/>
  <c r="CJ581" i="1"/>
  <c r="CK578" i="1"/>
  <c r="CJ582" i="1"/>
  <c r="CJ575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B84" i="5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M89" i="5"/>
  <c r="S75" i="5"/>
  <c r="CJ518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V73" i="5"/>
  <c r="CJ474" i="1"/>
  <c r="CJ495" i="1"/>
  <c r="CJ496" i="1"/>
  <c r="CJ497" i="1"/>
  <c r="V81" i="5"/>
  <c r="V92" i="5"/>
  <c r="M84" i="5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P85" i="5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U72" i="5"/>
  <c r="U74" i="5"/>
  <c r="L82" i="5"/>
  <c r="L76" i="5"/>
  <c r="L86" i="5"/>
  <c r="L80" i="5"/>
  <c r="AA91" i="5"/>
  <c r="AA86" i="5"/>
  <c r="AA74" i="5"/>
  <c r="AA75" i="5"/>
  <c r="AA81" i="5"/>
  <c r="Z76" i="5"/>
  <c r="Z84" i="5"/>
  <c r="Z81" i="5"/>
  <c r="Z86" i="5"/>
  <c r="U90" i="5"/>
  <c r="U77" i="5"/>
  <c r="AA80" i="5"/>
  <c r="N85" i="5"/>
  <c r="L83" i="5"/>
  <c r="N73" i="5"/>
  <c r="U82" i="5"/>
  <c r="L74" i="5"/>
  <c r="L81" i="5"/>
  <c r="L72" i="5"/>
  <c r="L87" i="5"/>
  <c r="L75" i="5"/>
  <c r="AA88" i="5"/>
  <c r="AA90" i="5"/>
  <c r="AA79" i="5"/>
  <c r="AA83" i="5"/>
  <c r="Z72" i="5"/>
  <c r="Z90" i="5"/>
  <c r="Z75" i="5"/>
  <c r="Z91" i="5"/>
  <c r="U86" i="5"/>
  <c r="U73" i="5"/>
  <c r="U75" i="5"/>
  <c r="N81" i="5"/>
  <c r="N76" i="5"/>
  <c r="Z85" i="5"/>
  <c r="U81" i="5"/>
  <c r="L78" i="5"/>
  <c r="L91" i="5"/>
  <c r="L84" i="5"/>
  <c r="L85" i="5"/>
  <c r="Q86" i="5"/>
  <c r="AA89" i="5"/>
  <c r="AA77" i="5"/>
  <c r="AA76" i="5"/>
  <c r="AA85" i="5"/>
  <c r="Z78" i="5"/>
  <c r="Z89" i="5"/>
  <c r="Z73" i="5"/>
  <c r="Z87" i="5"/>
  <c r="Z74" i="5"/>
  <c r="U89" i="5"/>
  <c r="U87" i="5"/>
  <c r="U84" i="5"/>
  <c r="N75" i="5"/>
  <c r="N74" i="5"/>
  <c r="N77" i="5"/>
  <c r="M73" i="5"/>
  <c r="P91" i="5"/>
  <c r="B77" i="5"/>
  <c r="S80" i="5"/>
  <c r="P73" i="5"/>
  <c r="AB61" i="10"/>
  <c r="B72" i="5"/>
  <c r="M77" i="5"/>
  <c r="P76" i="5"/>
  <c r="B87" i="5"/>
  <c r="S82" i="5"/>
  <c r="S77" i="5"/>
  <c r="S87" i="5"/>
  <c r="B89" i="5"/>
  <c r="V86" i="5"/>
  <c r="M76" i="5"/>
  <c r="P92" i="5"/>
  <c r="V75" i="5"/>
  <c r="S81" i="5"/>
  <c r="S72" i="5"/>
  <c r="BY436" i="1"/>
  <c r="H72" i="5"/>
  <c r="BM436" i="1"/>
  <c r="H90" i="5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K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H87" i="5"/>
  <c r="H76" i="5"/>
  <c r="H79" i="5"/>
  <c r="H75" i="5"/>
  <c r="H86" i="5"/>
  <c r="H77" i="5"/>
  <c r="AA84" i="5"/>
  <c r="U79" i="5"/>
  <c r="U76" i="5"/>
  <c r="N82" i="5"/>
  <c r="N79" i="5"/>
  <c r="N91" i="5"/>
  <c r="N87" i="5"/>
  <c r="N89" i="5"/>
  <c r="U78" i="5"/>
  <c r="U85" i="5"/>
  <c r="N72" i="5"/>
  <c r="N88" i="5"/>
  <c r="L77" i="5"/>
  <c r="N83" i="5"/>
  <c r="N86" i="5"/>
  <c r="L90" i="5"/>
  <c r="N92" i="5"/>
  <c r="CJ445" i="1"/>
  <c r="CJ449" i="1"/>
  <c r="CJ453" i="1"/>
  <c r="CJ444" i="1"/>
  <c r="CJ448" i="1"/>
  <c r="CJ452" i="1"/>
  <c r="CJ447" i="1"/>
  <c r="CJ456" i="1"/>
  <c r="CJ458" i="1"/>
  <c r="CJ460" i="1"/>
  <c r="CJ462" i="1"/>
  <c r="CJ450" i="1"/>
  <c r="CJ465" i="1"/>
  <c r="CJ466" i="1"/>
  <c r="CJ446" i="1"/>
  <c r="CJ454" i="1"/>
  <c r="CJ464" i="1"/>
  <c r="CJ443" i="1"/>
  <c r="CJ451" i="1"/>
  <c r="CJ455" i="1"/>
  <c r="CJ457" i="1"/>
  <c r="CJ459" i="1"/>
  <c r="CJ461" i="1"/>
  <c r="CJ463" i="1"/>
  <c r="BT467" i="1"/>
  <c r="BX467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64" i="1"/>
  <c r="CK465" i="1"/>
  <c r="CK466" i="1"/>
  <c r="CK457" i="1"/>
  <c r="CK463" i="1"/>
  <c r="CK456" i="1"/>
  <c r="CK458" i="1"/>
  <c r="CK460" i="1"/>
  <c r="CK462" i="1"/>
  <c r="CK455" i="1"/>
  <c r="CK459" i="1"/>
  <c r="CK461" i="1"/>
  <c r="BP467" i="1"/>
  <c r="CF467" i="1"/>
  <c r="CG467" i="1"/>
  <c r="CC467" i="1"/>
  <c r="BY467" i="1"/>
  <c r="BU467" i="1"/>
  <c r="BQ467" i="1"/>
  <c r="BM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BY374" i="1"/>
  <c r="V91" i="5"/>
  <c r="B75" i="5"/>
  <c r="M91" i="5"/>
  <c r="M82" i="5"/>
  <c r="M90" i="5"/>
  <c r="M80" i="5"/>
  <c r="P82" i="5"/>
  <c r="P89" i="5"/>
  <c r="P87" i="5"/>
  <c r="P79" i="5"/>
  <c r="B88" i="5"/>
  <c r="B91" i="5"/>
  <c r="B85" i="5"/>
  <c r="V82" i="5"/>
  <c r="S85" i="5"/>
  <c r="S73" i="5"/>
  <c r="S86" i="5"/>
  <c r="M74" i="5"/>
  <c r="S79" i="5"/>
  <c r="S78" i="5"/>
  <c r="V79" i="5"/>
  <c r="V78" i="5"/>
  <c r="CJ356" i="1"/>
  <c r="CK354" i="1"/>
  <c r="CK370" i="1"/>
  <c r="CF374" i="1"/>
  <c r="CB374" i="1"/>
  <c r="BX374" i="1"/>
  <c r="BT374" i="1"/>
  <c r="BP374" i="1"/>
  <c r="BL374" i="1"/>
  <c r="CG374" i="1"/>
  <c r="CJ357" i="1"/>
  <c r="CK351" i="1"/>
  <c r="CK367" i="1"/>
  <c r="CI374" i="1"/>
  <c r="CE374" i="1"/>
  <c r="CA374" i="1"/>
  <c r="BW374" i="1"/>
  <c r="BS374" i="1"/>
  <c r="BO374" i="1"/>
  <c r="BK374" i="1"/>
  <c r="CK369" i="1"/>
  <c r="CC374" i="1"/>
  <c r="CJ366" i="1"/>
  <c r="CK360" i="1"/>
  <c r="CK350" i="1"/>
  <c r="CK371" i="1"/>
  <c r="CK372" i="1"/>
  <c r="CK373" i="1"/>
  <c r="V83" i="5"/>
  <c r="V89" i="5"/>
  <c r="B83" i="5"/>
  <c r="M79" i="5"/>
  <c r="M92" i="5"/>
  <c r="M78" i="5"/>
  <c r="P86" i="5"/>
  <c r="P75" i="5"/>
  <c r="P84" i="5"/>
  <c r="P80" i="5"/>
  <c r="P78" i="5"/>
  <c r="B79" i="5"/>
  <c r="B86" i="5"/>
  <c r="B74" i="5"/>
  <c r="V90" i="5"/>
  <c r="V76" i="5"/>
  <c r="V80" i="5"/>
  <c r="S76" i="5"/>
  <c r="S89" i="5"/>
  <c r="V77" i="5"/>
  <c r="S84" i="5"/>
  <c r="M75" i="5"/>
  <c r="M81" i="5"/>
  <c r="M87" i="5"/>
  <c r="S74" i="5"/>
  <c r="B90" i="5"/>
  <c r="P83" i="5"/>
  <c r="CJ360" i="1"/>
  <c r="CK358" i="1"/>
  <c r="CJ355" i="1"/>
  <c r="CJ361" i="1"/>
  <c r="CK355" i="1"/>
  <c r="CJ359" i="1"/>
  <c r="CJ354" i="1"/>
  <c r="CJ370" i="1"/>
  <c r="CK364" i="1"/>
  <c r="CJ350" i="1"/>
  <c r="CJ371" i="1"/>
  <c r="CJ372" i="1"/>
  <c r="CJ373" i="1"/>
  <c r="V87" i="5"/>
  <c r="B78" i="5"/>
  <c r="B81" i="5"/>
  <c r="M86" i="5"/>
  <c r="M83" i="5"/>
  <c r="M72" i="5"/>
  <c r="M88" i="5"/>
  <c r="P74" i="5"/>
  <c r="P72" i="5"/>
  <c r="P81" i="5"/>
  <c r="P77" i="5"/>
  <c r="B92" i="5"/>
  <c r="B80" i="5"/>
  <c r="B82" i="5"/>
  <c r="B76" i="5"/>
  <c r="V85" i="5"/>
  <c r="V88" i="5"/>
  <c r="V72" i="5"/>
  <c r="S92" i="5"/>
  <c r="V84" i="5"/>
  <c r="S90" i="5"/>
  <c r="S91" i="5"/>
  <c r="S88" i="5"/>
  <c r="P90" i="5"/>
  <c r="CJ364" i="1"/>
  <c r="CK362" i="1"/>
  <c r="CK353" i="1"/>
  <c r="BM374" i="1"/>
  <c r="CJ365" i="1"/>
  <c r="CK359" i="1"/>
  <c r="CJ367" i="1"/>
  <c r="BQ374" i="1"/>
  <c r="CJ358" i="1"/>
  <c r="CK352" i="1"/>
  <c r="CK368" i="1"/>
  <c r="CH374" i="1"/>
  <c r="CD374" i="1"/>
  <c r="BZ374" i="1"/>
  <c r="BV374" i="1"/>
  <c r="BR374" i="1"/>
  <c r="BN374" i="1"/>
  <c r="BJ374" i="1"/>
  <c r="BU374" i="1"/>
  <c r="CK365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Z92" i="8"/>
  <c r="Z84" i="8"/>
  <c r="N84" i="8"/>
  <c r="L86" i="8"/>
  <c r="B83" i="8"/>
  <c r="H87" i="9"/>
  <c r="N76" i="8"/>
  <c r="O79" i="8"/>
  <c r="L82" i="8"/>
  <c r="J92" i="8"/>
  <c r="B77" i="8"/>
  <c r="B73" i="8"/>
  <c r="M85" i="8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AC7" i="10"/>
  <c r="X91" i="5"/>
  <c r="J86" i="5"/>
  <c r="CJ320" i="1"/>
  <c r="BM312" i="1"/>
  <c r="CK308" i="1"/>
  <c r="BK312" i="1"/>
  <c r="BS312" i="1"/>
  <c r="CA312" i="1"/>
  <c r="CI312" i="1"/>
  <c r="CK292" i="1"/>
  <c r="G16" i="1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T73" i="5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K73" i="5"/>
  <c r="O80" i="5"/>
  <c r="J72" i="5"/>
  <c r="J75" i="5"/>
  <c r="Y84" i="5"/>
  <c r="X72" i="5"/>
  <c r="X76" i="5"/>
  <c r="X82" i="5"/>
  <c r="X88" i="5"/>
  <c r="Y76" i="5"/>
  <c r="J85" i="9"/>
  <c r="L75" i="9"/>
  <c r="X77" i="5"/>
  <c r="Y88" i="5"/>
  <c r="J81" i="9"/>
  <c r="Y74" i="5"/>
  <c r="AA80" i="9"/>
  <c r="O81" i="5"/>
  <c r="K81" i="5"/>
  <c r="K77" i="5"/>
  <c r="K88" i="5"/>
  <c r="O89" i="5"/>
  <c r="O83" i="5"/>
  <c r="O78" i="5"/>
  <c r="K91" i="5"/>
  <c r="J73" i="5"/>
  <c r="J88" i="5"/>
  <c r="Y82" i="5"/>
  <c r="X85" i="5"/>
  <c r="J77" i="5"/>
  <c r="X87" i="5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K74" i="5"/>
  <c r="O84" i="5"/>
  <c r="J80" i="5"/>
  <c r="Y92" i="5"/>
  <c r="X74" i="5"/>
  <c r="X84" i="5"/>
  <c r="AA72" i="9"/>
  <c r="Y78" i="5"/>
  <c r="C80" i="9"/>
  <c r="X92" i="5"/>
  <c r="Y90" i="5"/>
  <c r="O73" i="5"/>
  <c r="K79" i="5"/>
  <c r="K86" i="5"/>
  <c r="K85" i="5"/>
  <c r="O74" i="5"/>
  <c r="O85" i="5"/>
  <c r="O87" i="5"/>
  <c r="O86" i="5"/>
  <c r="J83" i="5"/>
  <c r="J90" i="5"/>
  <c r="J82" i="5"/>
  <c r="Y87" i="5"/>
  <c r="Y81" i="5"/>
  <c r="J74" i="5"/>
  <c r="J78" i="5"/>
  <c r="J92" i="5"/>
  <c r="J87" i="5"/>
  <c r="X75" i="5"/>
  <c r="CJ268" i="1"/>
  <c r="CK262" i="1"/>
  <c r="CJ261" i="1"/>
  <c r="CJ277" i="1"/>
  <c r="CK271" i="1"/>
  <c r="BQ281" i="1"/>
  <c r="CJ266" i="1"/>
  <c r="CK264" i="1"/>
  <c r="CJ259" i="1"/>
  <c r="CJ275" i="1"/>
  <c r="CK273" i="1"/>
  <c r="K83" i="5"/>
  <c r="K80" i="5"/>
  <c r="O72" i="5"/>
  <c r="J91" i="5"/>
  <c r="Y80" i="5"/>
  <c r="Y85" i="5"/>
  <c r="X78" i="5"/>
  <c r="X89" i="5"/>
  <c r="Z81" i="9"/>
  <c r="X90" i="5"/>
  <c r="Y86" i="5"/>
  <c r="Z85" i="9"/>
  <c r="AA84" i="9"/>
  <c r="Y75" i="5"/>
  <c r="H79" i="9"/>
  <c r="Y83" i="5"/>
  <c r="K87" i="5"/>
  <c r="K72" i="5"/>
  <c r="K82" i="5"/>
  <c r="O79" i="5"/>
  <c r="K78" i="5"/>
  <c r="O75" i="5"/>
  <c r="O76" i="5"/>
  <c r="O77" i="5"/>
  <c r="J89" i="5"/>
  <c r="X83" i="5"/>
  <c r="J76" i="5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Q88" i="5"/>
  <c r="AC31" i="8"/>
  <c r="AC81" i="8" s="1"/>
  <c r="T89" i="5"/>
  <c r="CJ228" i="1"/>
  <c r="CJ244" i="1"/>
  <c r="CJ241" i="1"/>
  <c r="CC250" i="1"/>
  <c r="BU250" i="1"/>
  <c r="BM250" i="1"/>
  <c r="CE250" i="1"/>
  <c r="BO250" i="1"/>
  <c r="CJ242" i="1"/>
  <c r="BX250" i="1"/>
  <c r="P82" i="8"/>
  <c r="CK226" i="1"/>
  <c r="CK247" i="1"/>
  <c r="CK248" i="1"/>
  <c r="CK249" i="1"/>
  <c r="CA250" i="1"/>
  <c r="BS250" i="1"/>
  <c r="CJ237" i="1"/>
  <c r="Q89" i="5"/>
  <c r="T74" i="5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Q73" i="5"/>
  <c r="AB31" i="8"/>
  <c r="AB91" i="8" s="1"/>
  <c r="C87" i="5"/>
  <c r="T75" i="5"/>
  <c r="CJ236" i="1"/>
  <c r="Z83" i="8"/>
  <c r="Z82" i="8"/>
  <c r="Z81" i="8"/>
  <c r="Z77" i="8"/>
  <c r="Z75" i="8"/>
  <c r="Z71" i="8"/>
  <c r="Z85" i="8"/>
  <c r="Z79" i="8"/>
  <c r="Z93" i="8"/>
  <c r="Z91" i="8"/>
  <c r="Z76" i="8"/>
  <c r="Z78" i="8"/>
  <c r="Z73" i="8"/>
  <c r="Z89" i="8"/>
  <c r="Z80" i="8"/>
  <c r="Z94" i="8"/>
  <c r="Z90" i="8"/>
  <c r="Z74" i="8"/>
  <c r="Z87" i="8"/>
  <c r="Z86" i="8"/>
  <c r="Z72" i="8"/>
  <c r="CJ235" i="1"/>
  <c r="CJ233" i="1"/>
  <c r="CG250" i="1"/>
  <c r="I76" i="8"/>
  <c r="I80" i="8"/>
  <c r="I75" i="8"/>
  <c r="I90" i="8"/>
  <c r="I79" i="8"/>
  <c r="I89" i="8"/>
  <c r="I83" i="8"/>
  <c r="I88" i="8"/>
  <c r="I72" i="8"/>
  <c r="I84" i="8"/>
  <c r="I86" i="8"/>
  <c r="I77" i="8"/>
  <c r="I82" i="8"/>
  <c r="I81" i="8"/>
  <c r="I91" i="8"/>
  <c r="CJ239" i="1"/>
  <c r="CJ234" i="1"/>
  <c r="I73" i="8"/>
  <c r="P78" i="8"/>
  <c r="P90" i="8"/>
  <c r="T91" i="5"/>
  <c r="T84" i="5"/>
  <c r="T85" i="5"/>
  <c r="T86" i="5"/>
  <c r="R77" i="5"/>
  <c r="D13" i="11"/>
  <c r="G13" i="11" s="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E83" i="5"/>
  <c r="CK195" i="1"/>
  <c r="CK217" i="1"/>
  <c r="CK218" i="1"/>
  <c r="D91" i="5"/>
  <c r="D79" i="5"/>
  <c r="T79" i="5"/>
  <c r="T80" i="5"/>
  <c r="T87" i="5"/>
  <c r="T78" i="5"/>
  <c r="T92" i="5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G88" i="5"/>
  <c r="I88" i="5"/>
  <c r="F80" i="5"/>
  <c r="T77" i="5"/>
  <c r="T76" i="5"/>
  <c r="T83" i="5"/>
  <c r="F72" i="5"/>
  <c r="T82" i="5"/>
  <c r="T72" i="5"/>
  <c r="T81" i="5"/>
  <c r="T90" i="5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G83" i="5"/>
  <c r="I81" i="5"/>
  <c r="F81" i="5"/>
  <c r="D90" i="5"/>
  <c r="C85" i="5"/>
  <c r="D89" i="5"/>
  <c r="AB24" i="10"/>
  <c r="C84" i="5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R83" i="5"/>
  <c r="G84" i="5"/>
  <c r="I76" i="5"/>
  <c r="F74" i="5"/>
  <c r="C77" i="5"/>
  <c r="D88" i="5"/>
  <c r="R82" i="5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G77" i="5"/>
  <c r="G92" i="5"/>
  <c r="I73" i="5"/>
  <c r="F86" i="5"/>
  <c r="C89" i="5"/>
  <c r="C83" i="5"/>
  <c r="R91" i="5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BT188" i="1"/>
  <c r="CJ170" i="1"/>
  <c r="CA188" i="1"/>
  <c r="BO188" i="1"/>
  <c r="BK188" i="1"/>
  <c r="BP188" i="1"/>
  <c r="BU157" i="1"/>
  <c r="BM157" i="1"/>
  <c r="CB157" i="1"/>
  <c r="D72" i="5"/>
  <c r="W75" i="5"/>
  <c r="R80" i="5"/>
  <c r="G82" i="5"/>
  <c r="G91" i="5"/>
  <c r="G75" i="5"/>
  <c r="G89" i="5"/>
  <c r="G81" i="5"/>
  <c r="I72" i="5"/>
  <c r="I87" i="5"/>
  <c r="I85" i="5"/>
  <c r="I77" i="5"/>
  <c r="F77" i="5"/>
  <c r="F84" i="5"/>
  <c r="F87" i="5"/>
  <c r="F78" i="5"/>
  <c r="D73" i="5"/>
  <c r="C80" i="5"/>
  <c r="C78" i="5"/>
  <c r="C73" i="5"/>
  <c r="D87" i="5"/>
  <c r="C79" i="5"/>
  <c r="D80" i="5"/>
  <c r="G78" i="5"/>
  <c r="D86" i="5"/>
  <c r="R88" i="5"/>
  <c r="R79" i="5"/>
  <c r="R76" i="5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D78" i="5"/>
  <c r="R89" i="5"/>
  <c r="R72" i="5"/>
  <c r="G72" i="5"/>
  <c r="G74" i="5"/>
  <c r="G73" i="5"/>
  <c r="G76" i="5"/>
  <c r="F91" i="5"/>
  <c r="I74" i="5"/>
  <c r="I82" i="5"/>
  <c r="I89" i="5"/>
  <c r="I83" i="5"/>
  <c r="I75" i="5"/>
  <c r="F76" i="5"/>
  <c r="F83" i="5"/>
  <c r="F82" i="5"/>
  <c r="F90" i="5"/>
  <c r="CK133" i="1"/>
  <c r="CK156" i="1"/>
  <c r="CK155" i="1"/>
  <c r="D81" i="5"/>
  <c r="D92" i="5"/>
  <c r="C90" i="5"/>
  <c r="C91" i="5"/>
  <c r="C81" i="5"/>
  <c r="C82" i="5"/>
  <c r="I78" i="5"/>
  <c r="D77" i="5"/>
  <c r="C76" i="5"/>
  <c r="G86" i="5"/>
  <c r="F88" i="5"/>
  <c r="D75" i="5"/>
  <c r="R73" i="5"/>
  <c r="R85" i="5"/>
  <c r="R87" i="5"/>
  <c r="R78" i="5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D84" i="5"/>
  <c r="E87" i="5"/>
  <c r="R81" i="5"/>
  <c r="R84" i="5"/>
  <c r="G79" i="5"/>
  <c r="G80" i="5"/>
  <c r="G90" i="5"/>
  <c r="G85" i="5"/>
  <c r="I86" i="5"/>
  <c r="I80" i="5"/>
  <c r="I79" i="5"/>
  <c r="I90" i="5"/>
  <c r="I84" i="5"/>
  <c r="F79" i="5"/>
  <c r="F75" i="5"/>
  <c r="F92" i="5"/>
  <c r="F89" i="5"/>
  <c r="F73" i="5"/>
  <c r="D83" i="5"/>
  <c r="D82" i="5"/>
  <c r="C88" i="5"/>
  <c r="C92" i="5"/>
  <c r="C86" i="5"/>
  <c r="C72" i="5"/>
  <c r="I92" i="5"/>
  <c r="D76" i="5"/>
  <c r="D74" i="5"/>
  <c r="C74" i="5"/>
  <c r="R74" i="5"/>
  <c r="R86" i="5"/>
  <c r="R90" i="5"/>
  <c r="R75" i="5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Q91" i="5"/>
  <c r="Q77" i="5"/>
  <c r="Q81" i="5"/>
  <c r="Q80" i="5"/>
  <c r="Q83" i="5"/>
  <c r="CJ102" i="1"/>
  <c r="CJ124" i="1"/>
  <c r="CJ123" i="1"/>
  <c r="CJ125" i="1"/>
  <c r="AC28" i="10"/>
  <c r="CJ106" i="1"/>
  <c r="CJ122" i="1"/>
  <c r="CK106" i="1"/>
  <c r="CK122" i="1"/>
  <c r="CH126" i="1"/>
  <c r="CD126" i="1"/>
  <c r="BZ126" i="1"/>
  <c r="BV126" i="1"/>
  <c r="BR126" i="1"/>
  <c r="BN126" i="1"/>
  <c r="BJ126" i="1"/>
  <c r="CK111" i="1"/>
  <c r="CJ116" i="1"/>
  <c r="CJ119" i="1"/>
  <c r="CK120" i="1"/>
  <c r="CJ113" i="1"/>
  <c r="CK105" i="1"/>
  <c r="CK121" i="1"/>
  <c r="CI126" i="1"/>
  <c r="CE126" i="1"/>
  <c r="CA126" i="1"/>
  <c r="BW126" i="1"/>
  <c r="BS126" i="1"/>
  <c r="BO126" i="1"/>
  <c r="BK126" i="1"/>
  <c r="BU126" i="1"/>
  <c r="CJ108" i="1"/>
  <c r="CG126" i="1"/>
  <c r="BM126" i="1"/>
  <c r="Q90" i="5"/>
  <c r="Q76" i="5"/>
  <c r="Q84" i="5"/>
  <c r="Q79" i="5"/>
  <c r="AA31" i="10"/>
  <c r="AA73" i="10" s="1"/>
  <c r="AB18" i="10"/>
  <c r="CJ110" i="1"/>
  <c r="CK123" i="1"/>
  <c r="CK110" i="1"/>
  <c r="CJ103" i="1"/>
  <c r="CK115" i="1"/>
  <c r="BY126" i="1"/>
  <c r="CK104" i="1"/>
  <c r="CF126" i="1"/>
  <c r="CJ117" i="1"/>
  <c r="CJ111" i="1"/>
  <c r="CJ120" i="1"/>
  <c r="BQ126" i="1"/>
  <c r="CK102" i="1"/>
  <c r="CK124" i="1"/>
  <c r="CK125" i="1"/>
  <c r="Q82" i="5"/>
  <c r="Q74" i="5"/>
  <c r="Q75" i="5"/>
  <c r="H85" i="5"/>
  <c r="CJ114" i="1"/>
  <c r="CK114" i="1"/>
  <c r="CJ115" i="1"/>
  <c r="CK119" i="1"/>
  <c r="CJ104" i="1"/>
  <c r="CK116" i="1"/>
  <c r="BL126" i="1"/>
  <c r="CJ105" i="1"/>
  <c r="CJ121" i="1"/>
  <c r="CK113" i="1"/>
  <c r="CK107" i="1"/>
  <c r="CK112" i="1"/>
  <c r="CB126" i="1"/>
  <c r="BT126" i="1"/>
  <c r="BO95" i="1"/>
  <c r="BU95" i="1"/>
  <c r="E92" i="5"/>
  <c r="W80" i="5"/>
  <c r="W83" i="5"/>
  <c r="CJ88" i="1"/>
  <c r="CK86" i="1"/>
  <c r="CJ91" i="1"/>
  <c r="CJ81" i="1"/>
  <c r="CK75" i="1"/>
  <c r="CK91" i="1"/>
  <c r="CK81" i="1"/>
  <c r="CG95" i="1"/>
  <c r="BQ95" i="1"/>
  <c r="CJ86" i="1"/>
  <c r="CK84" i="1"/>
  <c r="BJ95" i="1"/>
  <c r="H89" i="5"/>
  <c r="CE95" i="1"/>
  <c r="BW95" i="1"/>
  <c r="CC95" i="1"/>
  <c r="BM95" i="1"/>
  <c r="E88" i="5"/>
  <c r="W79" i="5"/>
  <c r="W74" i="5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E75" i="5"/>
  <c r="E78" i="5"/>
  <c r="W78" i="5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H78" i="5"/>
  <c r="H92" i="5"/>
  <c r="H82" i="5"/>
  <c r="H80" i="5"/>
  <c r="H91" i="5"/>
  <c r="H74" i="5"/>
  <c r="H88" i="5"/>
  <c r="H84" i="5"/>
  <c r="H83" i="5"/>
  <c r="CK77" i="1"/>
  <c r="H73" i="5"/>
  <c r="T95" i="8"/>
  <c r="D79" i="9"/>
  <c r="U86" i="9"/>
  <c r="E90" i="9"/>
  <c r="W88" i="9"/>
  <c r="T75" i="9"/>
  <c r="W72" i="9"/>
  <c r="X91" i="9"/>
  <c r="O72" i="9"/>
  <c r="O80" i="9"/>
  <c r="R81" i="9"/>
  <c r="AB19" i="10"/>
  <c r="AC19" i="10"/>
  <c r="U31" i="10"/>
  <c r="U92" i="10" s="1"/>
  <c r="R85" i="9"/>
  <c r="O88" i="9"/>
  <c r="AB29" i="10"/>
  <c r="P89" i="9"/>
  <c r="P81" i="9"/>
  <c r="P76" i="9"/>
  <c r="P72" i="9"/>
  <c r="P92" i="9"/>
  <c r="P73" i="9"/>
  <c r="P82" i="9"/>
  <c r="P85" i="9"/>
  <c r="P86" i="9"/>
  <c r="P90" i="9"/>
  <c r="P71" i="9"/>
  <c r="P93" i="9"/>
  <c r="P94" i="9"/>
  <c r="P78" i="9"/>
  <c r="P77" i="9"/>
  <c r="P83" i="9"/>
  <c r="P84" i="9"/>
  <c r="P88" i="9"/>
  <c r="P74" i="9"/>
  <c r="P80" i="9"/>
  <c r="Y78" i="9"/>
  <c r="AC10" i="10"/>
  <c r="P87" i="9"/>
  <c r="F84" i="9"/>
  <c r="F80" i="9"/>
  <c r="F87" i="9"/>
  <c r="F90" i="9"/>
  <c r="F79" i="9"/>
  <c r="F72" i="9"/>
  <c r="F74" i="9"/>
  <c r="F94" i="9"/>
  <c r="F78" i="9"/>
  <c r="F88" i="9"/>
  <c r="F91" i="9"/>
  <c r="F71" i="9"/>
  <c r="F92" i="9"/>
  <c r="F83" i="9"/>
  <c r="F86" i="9"/>
  <c r="F93" i="9"/>
  <c r="F76" i="9"/>
  <c r="F75" i="9"/>
  <c r="F82" i="9"/>
  <c r="E79" i="9"/>
  <c r="E80" i="9"/>
  <c r="E77" i="9"/>
  <c r="E71" i="9"/>
  <c r="E87" i="9"/>
  <c r="E76" i="9"/>
  <c r="E85" i="9"/>
  <c r="E89" i="9"/>
  <c r="E83" i="9"/>
  <c r="E93" i="9"/>
  <c r="E91" i="9"/>
  <c r="E72" i="9"/>
  <c r="E92" i="9"/>
  <c r="E86" i="9"/>
  <c r="E88" i="9"/>
  <c r="E73" i="9"/>
  <c r="E94" i="9"/>
  <c r="E74" i="9"/>
  <c r="E81" i="9"/>
  <c r="E75" i="9"/>
  <c r="E84" i="9"/>
  <c r="T79" i="9"/>
  <c r="N81" i="9"/>
  <c r="Y82" i="9"/>
  <c r="S87" i="9"/>
  <c r="S74" i="9"/>
  <c r="S83" i="9"/>
  <c r="S71" i="9"/>
  <c r="S94" i="9"/>
  <c r="S75" i="9"/>
  <c r="S90" i="9"/>
  <c r="S79" i="9"/>
  <c r="S89" i="9"/>
  <c r="S93" i="9"/>
  <c r="S81" i="9"/>
  <c r="S73" i="9"/>
  <c r="S78" i="9"/>
  <c r="S76" i="9"/>
  <c r="S91" i="9"/>
  <c r="S85" i="9"/>
  <c r="S92" i="9"/>
  <c r="S77" i="9"/>
  <c r="S82" i="9"/>
  <c r="S86" i="9"/>
  <c r="Z77" i="9"/>
  <c r="F89" i="9"/>
  <c r="S84" i="9"/>
  <c r="G74" i="9"/>
  <c r="G82" i="9"/>
  <c r="G73" i="9"/>
  <c r="G79" i="9"/>
  <c r="G94" i="9"/>
  <c r="G90" i="9"/>
  <c r="G87" i="9"/>
  <c r="G86" i="9"/>
  <c r="G92" i="9"/>
  <c r="G91" i="9"/>
  <c r="G89" i="9"/>
  <c r="G78" i="9"/>
  <c r="G85" i="9"/>
  <c r="G75" i="9"/>
  <c r="G83" i="9"/>
  <c r="G93" i="9"/>
  <c r="G81" i="9"/>
  <c r="G71" i="9"/>
  <c r="G77" i="9"/>
  <c r="N73" i="9"/>
  <c r="M74" i="9"/>
  <c r="X75" i="9"/>
  <c r="U78" i="9"/>
  <c r="X79" i="9"/>
  <c r="B84" i="9"/>
  <c r="B88" i="9"/>
  <c r="B77" i="9"/>
  <c r="B89" i="9"/>
  <c r="B82" i="9"/>
  <c r="B93" i="9"/>
  <c r="B74" i="9"/>
  <c r="B92" i="9"/>
  <c r="B87" i="9"/>
  <c r="S88" i="9"/>
  <c r="F77" i="9"/>
  <c r="Y71" i="9"/>
  <c r="Y83" i="9"/>
  <c r="Y85" i="9"/>
  <c r="Y93" i="9"/>
  <c r="Y73" i="9"/>
  <c r="Y76" i="9"/>
  <c r="Y89" i="9"/>
  <c r="Y94" i="9"/>
  <c r="Y87" i="9"/>
  <c r="Y77" i="9"/>
  <c r="Y88" i="9"/>
  <c r="Y92" i="9"/>
  <c r="Y72" i="9"/>
  <c r="Y75" i="9"/>
  <c r="Y79" i="9"/>
  <c r="Y91" i="9"/>
  <c r="Y84" i="9"/>
  <c r="Y90" i="9"/>
  <c r="Y81" i="9"/>
  <c r="Y80" i="9"/>
  <c r="AC11" i="10"/>
  <c r="AC20" i="10"/>
  <c r="W92" i="9"/>
  <c r="W85" i="9"/>
  <c r="W94" i="9"/>
  <c r="W89" i="9"/>
  <c r="W79" i="9"/>
  <c r="W91" i="9"/>
  <c r="W93" i="9"/>
  <c r="W86" i="9"/>
  <c r="W87" i="9"/>
  <c r="W74" i="9"/>
  <c r="W77" i="9"/>
  <c r="W73" i="9"/>
  <c r="W78" i="9"/>
  <c r="W83" i="9"/>
  <c r="W90" i="9"/>
  <c r="W81" i="9"/>
  <c r="W75" i="9"/>
  <c r="W82" i="9"/>
  <c r="W71" i="9"/>
  <c r="R73" i="9"/>
  <c r="Q74" i="9"/>
  <c r="D91" i="9"/>
  <c r="D92" i="9"/>
  <c r="D71" i="9"/>
  <c r="D80" i="9"/>
  <c r="D93" i="9"/>
  <c r="D88" i="9"/>
  <c r="D73" i="9"/>
  <c r="D76" i="9"/>
  <c r="D84" i="9"/>
  <c r="D85" i="9"/>
  <c r="D89" i="9"/>
  <c r="D77" i="9"/>
  <c r="D78" i="9"/>
  <c r="D90" i="9"/>
  <c r="D82" i="9"/>
  <c r="D87" i="9"/>
  <c r="D74" i="9"/>
  <c r="D86" i="9"/>
  <c r="D81" i="9"/>
  <c r="D94" i="9"/>
  <c r="D72" i="9"/>
  <c r="W84" i="9"/>
  <c r="Q90" i="9"/>
  <c r="F85" i="9"/>
  <c r="Q85" i="5"/>
  <c r="Q87" i="5"/>
  <c r="Q92" i="5"/>
  <c r="Q72" i="5"/>
  <c r="C72" i="9"/>
  <c r="J79" i="9"/>
  <c r="J71" i="9"/>
  <c r="J72" i="9"/>
  <c r="J90" i="9"/>
  <c r="J88" i="9"/>
  <c r="J92" i="9"/>
  <c r="J83" i="9"/>
  <c r="J80" i="9"/>
  <c r="J93" i="9"/>
  <c r="J82" i="9"/>
  <c r="J84" i="9"/>
  <c r="J74" i="9"/>
  <c r="J91" i="9"/>
  <c r="J86" i="9"/>
  <c r="J78" i="9"/>
  <c r="J76" i="9"/>
  <c r="J75" i="9"/>
  <c r="J87" i="9"/>
  <c r="J94" i="9"/>
  <c r="L73" i="9"/>
  <c r="L81" i="9"/>
  <c r="L78" i="9"/>
  <c r="L86" i="9"/>
  <c r="L89" i="9"/>
  <c r="L85" i="9"/>
  <c r="L72" i="9"/>
  <c r="L76" i="9"/>
  <c r="L94" i="9"/>
  <c r="L90" i="9"/>
  <c r="L84" i="9"/>
  <c r="L88" i="9"/>
  <c r="L92" i="9"/>
  <c r="L93" i="9"/>
  <c r="L83" i="9"/>
  <c r="L77" i="9"/>
  <c r="L74" i="9"/>
  <c r="L82" i="9"/>
  <c r="L80" i="9"/>
  <c r="L71" i="9"/>
  <c r="P79" i="9"/>
  <c r="AC16" i="10"/>
  <c r="L79" i="9"/>
  <c r="O92" i="9"/>
  <c r="O90" i="9"/>
  <c r="O75" i="9"/>
  <c r="O74" i="9"/>
  <c r="O93" i="9"/>
  <c r="O78" i="9"/>
  <c r="O81" i="9"/>
  <c r="O94" i="9"/>
  <c r="O91" i="9"/>
  <c r="O77" i="9"/>
  <c r="O89" i="9"/>
  <c r="O73" i="9"/>
  <c r="O83" i="9"/>
  <c r="O71" i="9"/>
  <c r="O87" i="9"/>
  <c r="O86" i="9"/>
  <c r="O85" i="9"/>
  <c r="O84" i="9"/>
  <c r="O79" i="9"/>
  <c r="O82" i="9"/>
  <c r="V77" i="9"/>
  <c r="V82" i="9"/>
  <c r="V71" i="9"/>
  <c r="V87" i="9"/>
  <c r="V90" i="9"/>
  <c r="V74" i="9"/>
  <c r="V86" i="9"/>
  <c r="V91" i="9"/>
  <c r="V75" i="9"/>
  <c r="V84" i="9"/>
  <c r="V93" i="9"/>
  <c r="V88" i="9"/>
  <c r="V76" i="9"/>
  <c r="V72" i="9"/>
  <c r="V78" i="9"/>
  <c r="V83" i="9"/>
  <c r="V94" i="9"/>
  <c r="V80" i="9"/>
  <c r="V73" i="9"/>
  <c r="V92" i="9"/>
  <c r="V79" i="9"/>
  <c r="H91" i="9"/>
  <c r="H85" i="9"/>
  <c r="H94" i="9"/>
  <c r="H86" i="9"/>
  <c r="H90" i="9"/>
  <c r="H92" i="9"/>
  <c r="H77" i="9"/>
  <c r="H88" i="9"/>
  <c r="H78" i="9"/>
  <c r="H71" i="9"/>
  <c r="H76" i="9"/>
  <c r="H93" i="9"/>
  <c r="H73" i="9"/>
  <c r="H80" i="9"/>
  <c r="H89" i="9"/>
  <c r="H74" i="9"/>
  <c r="H84" i="9"/>
  <c r="H72" i="9"/>
  <c r="H81" i="9"/>
  <c r="H82" i="9"/>
  <c r="X81" i="9"/>
  <c r="X74" i="9"/>
  <c r="X71" i="9"/>
  <c r="X80" i="9"/>
  <c r="X85" i="9"/>
  <c r="X88" i="9"/>
  <c r="X93" i="9"/>
  <c r="X78" i="9"/>
  <c r="X82" i="9"/>
  <c r="X84" i="9"/>
  <c r="X94" i="9"/>
  <c r="X90" i="9"/>
  <c r="X89" i="9"/>
  <c r="X76" i="9"/>
  <c r="X77" i="9"/>
  <c r="X73" i="9"/>
  <c r="X92" i="9"/>
  <c r="X72" i="9"/>
  <c r="X86" i="9"/>
  <c r="J77" i="9"/>
  <c r="F81" i="9"/>
  <c r="V81" i="9"/>
  <c r="J89" i="9"/>
  <c r="W76" i="9"/>
  <c r="V89" i="9"/>
  <c r="K78" i="9"/>
  <c r="K86" i="9"/>
  <c r="K92" i="9"/>
  <c r="K81" i="9"/>
  <c r="K71" i="9"/>
  <c r="K82" i="9"/>
  <c r="K94" i="9"/>
  <c r="K83" i="9"/>
  <c r="K90" i="9"/>
  <c r="K93" i="9"/>
  <c r="K89" i="9"/>
  <c r="K75" i="9"/>
  <c r="K85" i="9"/>
  <c r="K77" i="9"/>
  <c r="K91" i="9"/>
  <c r="K87" i="9"/>
  <c r="K74" i="9"/>
  <c r="K79" i="9"/>
  <c r="K73" i="9"/>
  <c r="K76" i="9"/>
  <c r="AC31" i="9"/>
  <c r="AC76" i="9" s="1"/>
  <c r="N84" i="9"/>
  <c r="N79" i="9"/>
  <c r="N80" i="9"/>
  <c r="N91" i="9"/>
  <c r="N71" i="9"/>
  <c r="N82" i="9"/>
  <c r="N88" i="9"/>
  <c r="N93" i="9"/>
  <c r="N94" i="9"/>
  <c r="N78" i="9"/>
  <c r="N87" i="9"/>
  <c r="N90" i="9"/>
  <c r="N76" i="9"/>
  <c r="N72" i="9"/>
  <c r="N92" i="9"/>
  <c r="N75" i="9"/>
  <c r="N86" i="9"/>
  <c r="K84" i="9"/>
  <c r="N83" i="9"/>
  <c r="N74" i="9"/>
  <c r="S31" i="10"/>
  <c r="S74" i="10" s="1"/>
  <c r="Q31" i="10"/>
  <c r="Q83" i="10" s="1"/>
  <c r="I31" i="10"/>
  <c r="I74" i="10" s="1"/>
  <c r="AC26" i="10"/>
  <c r="AC14" i="10"/>
  <c r="AB20" i="10"/>
  <c r="AB22" i="10"/>
  <c r="M93" i="9"/>
  <c r="M85" i="9"/>
  <c r="M88" i="9"/>
  <c r="M72" i="9"/>
  <c r="M81" i="9"/>
  <c r="M84" i="9"/>
  <c r="M75" i="9"/>
  <c r="M79" i="9"/>
  <c r="M90" i="9"/>
  <c r="Y74" i="9"/>
  <c r="E79" i="5"/>
  <c r="E74" i="5"/>
  <c r="E86" i="5"/>
  <c r="E76" i="5"/>
  <c r="E72" i="5"/>
  <c r="E81" i="5"/>
  <c r="E90" i="5"/>
  <c r="E89" i="5"/>
  <c r="E80" i="5"/>
  <c r="E82" i="5"/>
  <c r="E91" i="5"/>
  <c r="E85" i="5"/>
  <c r="E77" i="5"/>
  <c r="E84" i="5"/>
  <c r="K72" i="9"/>
  <c r="R71" i="9"/>
  <c r="R87" i="9"/>
  <c r="R91" i="9"/>
  <c r="R82" i="9"/>
  <c r="R86" i="9"/>
  <c r="R90" i="9"/>
  <c r="R93" i="9"/>
  <c r="R88" i="9"/>
  <c r="R74" i="9"/>
  <c r="R84" i="9"/>
  <c r="R92" i="9"/>
  <c r="R83" i="9"/>
  <c r="R72" i="9"/>
  <c r="R79" i="9"/>
  <c r="R80" i="9"/>
  <c r="R94" i="9"/>
  <c r="R75" i="9"/>
  <c r="R76" i="9"/>
  <c r="R78" i="9"/>
  <c r="Q79" i="9"/>
  <c r="Q80" i="9"/>
  <c r="Q91" i="9"/>
  <c r="Q73" i="9"/>
  <c r="Q93" i="9"/>
  <c r="Q85" i="9"/>
  <c r="Q72" i="9"/>
  <c r="Q76" i="9"/>
  <c r="Q83" i="9"/>
  <c r="Q71" i="9"/>
  <c r="Q77" i="9"/>
  <c r="Q89" i="9"/>
  <c r="Q92" i="9"/>
  <c r="Q75" i="9"/>
  <c r="Q84" i="9"/>
  <c r="Q88" i="9"/>
  <c r="Q94" i="9"/>
  <c r="Q87" i="9"/>
  <c r="Q82" i="9"/>
  <c r="Q81" i="9"/>
  <c r="T94" i="9"/>
  <c r="T71" i="9"/>
  <c r="T93" i="9"/>
  <c r="T90" i="9"/>
  <c r="T88" i="9"/>
  <c r="T72" i="9"/>
  <c r="T84" i="9"/>
  <c r="T80" i="9"/>
  <c r="T85" i="9"/>
  <c r="T77" i="9"/>
  <c r="T89" i="9"/>
  <c r="T82" i="9"/>
  <c r="T78" i="9"/>
  <c r="T74" i="9"/>
  <c r="T73" i="9"/>
  <c r="T76" i="9"/>
  <c r="T92" i="9"/>
  <c r="T86" i="9"/>
  <c r="T81" i="9"/>
  <c r="K80" i="9"/>
  <c r="M86" i="9"/>
  <c r="K88" i="9"/>
  <c r="T91" i="9"/>
  <c r="D83" i="9"/>
  <c r="C86" i="9"/>
  <c r="C87" i="9"/>
  <c r="C90" i="9"/>
  <c r="C83" i="9"/>
  <c r="C75" i="9"/>
  <c r="C85" i="9"/>
  <c r="C78" i="9"/>
  <c r="C91" i="9"/>
  <c r="C79" i="9"/>
  <c r="C74" i="9"/>
  <c r="C71" i="9"/>
  <c r="C93" i="9"/>
  <c r="C84" i="9"/>
  <c r="C94" i="9"/>
  <c r="C73" i="9"/>
  <c r="C89" i="9"/>
  <c r="C82" i="9"/>
  <c r="C92" i="9"/>
  <c r="C81" i="9"/>
  <c r="C77" i="9"/>
  <c r="Z92" i="9"/>
  <c r="Z76" i="9"/>
  <c r="Z71" i="9"/>
  <c r="Z94" i="9"/>
  <c r="Z82" i="9"/>
  <c r="Z93" i="9"/>
  <c r="Z91" i="9"/>
  <c r="Z78" i="9"/>
  <c r="Z72" i="9"/>
  <c r="Z73" i="9"/>
  <c r="Z88" i="9"/>
  <c r="Z84" i="9"/>
  <c r="Z74" i="9"/>
  <c r="Z83" i="9"/>
  <c r="Z86" i="9"/>
  <c r="Z87" i="9"/>
  <c r="Z75" i="9"/>
  <c r="Z79" i="9"/>
  <c r="Z90" i="9"/>
  <c r="Z80" i="9"/>
  <c r="W90" i="5"/>
  <c r="W77" i="5"/>
  <c r="W84" i="5"/>
  <c r="W88" i="5"/>
  <c r="W76" i="5"/>
  <c r="W73" i="5"/>
  <c r="W87" i="5"/>
  <c r="W82" i="5"/>
  <c r="W85" i="5"/>
  <c r="W92" i="5"/>
  <c r="W91" i="5"/>
  <c r="W89" i="5"/>
  <c r="W81" i="5"/>
  <c r="W86" i="5"/>
  <c r="AA74" i="9"/>
  <c r="AA94" i="9"/>
  <c r="AA89" i="9"/>
  <c r="AA86" i="9"/>
  <c r="AA92" i="9"/>
  <c r="AA93" i="9"/>
  <c r="AA81" i="9"/>
  <c r="AA78" i="9"/>
  <c r="AA87" i="9"/>
  <c r="AA79" i="9"/>
  <c r="AA83" i="9"/>
  <c r="AA71" i="9"/>
  <c r="AA91" i="9"/>
  <c r="AA77" i="9"/>
  <c r="AA82" i="9"/>
  <c r="AA90" i="9"/>
  <c r="AA73" i="9"/>
  <c r="AA75" i="9"/>
  <c r="AA85" i="9"/>
  <c r="I77" i="9"/>
  <c r="I80" i="9"/>
  <c r="I75" i="9"/>
  <c r="I83" i="9"/>
  <c r="I81" i="9"/>
  <c r="I85" i="9"/>
  <c r="I72" i="9"/>
  <c r="I84" i="9"/>
  <c r="I88" i="9"/>
  <c r="I91" i="9"/>
  <c r="I76" i="9"/>
  <c r="I93" i="9"/>
  <c r="I79" i="9"/>
  <c r="I90" i="9"/>
  <c r="I71" i="9"/>
  <c r="I89" i="9"/>
  <c r="I94" i="9"/>
  <c r="I73" i="9"/>
  <c r="I87" i="9"/>
  <c r="I92" i="9"/>
  <c r="U91" i="9"/>
  <c r="U93" i="9"/>
  <c r="U92" i="9"/>
  <c r="U71" i="9"/>
  <c r="U87" i="9"/>
  <c r="U88" i="9"/>
  <c r="U81" i="9"/>
  <c r="U83" i="9"/>
  <c r="U80" i="9"/>
  <c r="U79" i="9"/>
  <c r="U76" i="9"/>
  <c r="U89" i="9"/>
  <c r="U84" i="9"/>
  <c r="U73" i="9"/>
  <c r="U75" i="9"/>
  <c r="U74" i="9"/>
  <c r="U72" i="9"/>
  <c r="U77" i="9"/>
  <c r="U94" i="9"/>
  <c r="U85" i="9"/>
  <c r="P75" i="9"/>
  <c r="C76" i="9"/>
  <c r="Q86" i="9"/>
  <c r="T87" i="9"/>
  <c r="G88" i="9"/>
  <c r="R89" i="9"/>
  <c r="U90" i="9"/>
  <c r="G80" i="9"/>
  <c r="P91" i="9"/>
  <c r="AC18" i="10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91" i="8"/>
  <c r="E89" i="8"/>
  <c r="E79" i="8"/>
  <c r="E82" i="8"/>
  <c r="E81" i="8"/>
  <c r="E73" i="8"/>
  <c r="E75" i="8"/>
  <c r="E93" i="8"/>
  <c r="E74" i="8"/>
  <c r="E76" i="8"/>
  <c r="E80" i="8"/>
  <c r="E84" i="8"/>
  <c r="E87" i="8"/>
  <c r="C89" i="8"/>
  <c r="C75" i="8"/>
  <c r="C81" i="8"/>
  <c r="C72" i="8"/>
  <c r="C94" i="8"/>
  <c r="C91" i="8"/>
  <c r="C85" i="8"/>
  <c r="C93" i="8"/>
  <c r="C86" i="8"/>
  <c r="C83" i="8"/>
  <c r="C79" i="8"/>
  <c r="C88" i="8"/>
  <c r="C92" i="8"/>
  <c r="C74" i="8"/>
  <c r="C90" i="8"/>
  <c r="C87" i="8"/>
  <c r="C77" i="8"/>
  <c r="C76" i="8"/>
  <c r="C71" i="8"/>
  <c r="C73" i="8"/>
  <c r="C80" i="8"/>
  <c r="C84" i="8"/>
  <c r="E88" i="8"/>
  <c r="D86" i="8"/>
  <c r="D94" i="8"/>
  <c r="D78" i="8"/>
  <c r="D93" i="8"/>
  <c r="D74" i="8"/>
  <c r="D75" i="8"/>
  <c r="D91" i="8"/>
  <c r="D84" i="8"/>
  <c r="D77" i="8"/>
  <c r="D89" i="8"/>
  <c r="D90" i="8"/>
  <c r="D83" i="8"/>
  <c r="D76" i="8"/>
  <c r="D92" i="8"/>
  <c r="D71" i="8"/>
  <c r="D87" i="8"/>
  <c r="D80" i="8"/>
  <c r="D72" i="8"/>
  <c r="D81" i="8"/>
  <c r="D79" i="8"/>
  <c r="D88" i="8"/>
  <c r="D82" i="8"/>
  <c r="B71" i="8"/>
  <c r="E31" i="10"/>
  <c r="E71" i="10" s="1"/>
  <c r="B72" i="8"/>
  <c r="B93" i="8"/>
  <c r="B82" i="8"/>
  <c r="B81" i="8"/>
  <c r="B87" i="8"/>
  <c r="B84" i="8"/>
  <c r="AC17" i="10"/>
  <c r="AC25" i="10"/>
  <c r="AC27" i="10"/>
  <c r="AB12" i="10"/>
  <c r="Y85" i="8"/>
  <c r="Y88" i="8"/>
  <c r="Y92" i="8"/>
  <c r="Y83" i="8"/>
  <c r="Y79" i="8"/>
  <c r="Y89" i="8"/>
  <c r="Y82" i="8"/>
  <c r="Y90" i="8"/>
  <c r="Y71" i="8"/>
  <c r="Y77" i="8"/>
  <c r="Y80" i="8"/>
  <c r="Y84" i="8"/>
  <c r="Y74" i="8"/>
  <c r="Y86" i="8"/>
  <c r="Y94" i="8"/>
  <c r="Y91" i="8"/>
  <c r="Y87" i="8"/>
  <c r="Y81" i="8"/>
  <c r="Y78" i="8"/>
  <c r="Y93" i="8"/>
  <c r="Y75" i="8"/>
  <c r="Y72" i="8"/>
  <c r="Y73" i="8"/>
  <c r="Y76" i="8"/>
  <c r="C82" i="8"/>
  <c r="D85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B92" i="8"/>
  <c r="B74" i="8"/>
  <c r="B85" i="8"/>
  <c r="B75" i="8"/>
  <c r="E7" i="11"/>
  <c r="H93" i="8"/>
  <c r="H86" i="8"/>
  <c r="H76" i="8"/>
  <c r="H74" i="8"/>
  <c r="H71" i="8"/>
  <c r="H85" i="8"/>
  <c r="H94" i="8"/>
  <c r="H72" i="8"/>
  <c r="H92" i="8"/>
  <c r="H87" i="8"/>
  <c r="H80" i="8"/>
  <c r="H91" i="8"/>
  <c r="H81" i="8"/>
  <c r="H77" i="8"/>
  <c r="H79" i="8"/>
  <c r="H78" i="8"/>
  <c r="H82" i="8"/>
  <c r="H89" i="8"/>
  <c r="H88" i="8"/>
  <c r="H90" i="8"/>
  <c r="H83" i="8"/>
  <c r="H75" i="8"/>
  <c r="H84" i="8"/>
  <c r="H73" i="8"/>
  <c r="F90" i="8"/>
  <c r="F71" i="8"/>
  <c r="F73" i="8"/>
  <c r="F82" i="8"/>
  <c r="F78" i="8"/>
  <c r="F93" i="8"/>
  <c r="F77" i="8"/>
  <c r="F94" i="8"/>
  <c r="F75" i="8"/>
  <c r="F76" i="8"/>
  <c r="F87" i="8"/>
  <c r="F88" i="8"/>
  <c r="F81" i="8"/>
  <c r="F74" i="8"/>
  <c r="F84" i="8"/>
  <c r="F86" i="8"/>
  <c r="F72" i="8"/>
  <c r="F83" i="8"/>
  <c r="F85" i="8"/>
  <c r="F92" i="8"/>
  <c r="F80" i="8"/>
  <c r="F89" i="8"/>
  <c r="F91" i="8"/>
  <c r="F79" i="8"/>
  <c r="U84" i="8"/>
  <c r="U77" i="8"/>
  <c r="U90" i="8"/>
  <c r="U82" i="8"/>
  <c r="U92" i="8"/>
  <c r="U83" i="8"/>
  <c r="U75" i="8"/>
  <c r="U80" i="8"/>
  <c r="U94" i="8"/>
  <c r="U87" i="8"/>
  <c r="U88" i="8"/>
  <c r="U73" i="8"/>
  <c r="U79" i="8"/>
  <c r="U85" i="8"/>
  <c r="U74" i="8"/>
  <c r="U93" i="8"/>
  <c r="U81" i="8"/>
  <c r="U76" i="8"/>
  <c r="U91" i="8"/>
  <c r="U71" i="8"/>
  <c r="U86" i="8"/>
  <c r="U89" i="8"/>
  <c r="U72" i="8"/>
  <c r="U78" i="8"/>
  <c r="D29" i="11"/>
  <c r="G29" i="11" s="1"/>
  <c r="D22" i="11"/>
  <c r="G22" i="11" s="1"/>
  <c r="AC15" i="10"/>
  <c r="AC12" i="10"/>
  <c r="W31" i="10"/>
  <c r="AB26" i="10"/>
  <c r="AB16" i="10"/>
  <c r="G36" i="11"/>
  <c r="D11" i="11"/>
  <c r="G11" i="11" s="1"/>
  <c r="AC22" i="10"/>
  <c r="AB31" i="9"/>
  <c r="C31" i="10"/>
  <c r="C79" i="10" s="1"/>
  <c r="E35" i="11"/>
  <c r="AB15" i="10"/>
  <c r="AC23" i="10"/>
  <c r="AB10" i="10"/>
  <c r="AC21" i="10"/>
  <c r="AB28" i="10"/>
  <c r="AC9" i="10"/>
  <c r="AC24" i="10"/>
  <c r="I61" i="10"/>
  <c r="AC29" i="10"/>
  <c r="AC31" i="5"/>
  <c r="AC81" i="5" s="1"/>
  <c r="K31" i="10"/>
  <c r="K87" i="10" s="1"/>
  <c r="E11" i="11"/>
  <c r="E13" i="11"/>
  <c r="D24" i="11"/>
  <c r="G24" i="11" s="1"/>
  <c r="D17" i="11"/>
  <c r="G17" i="11" s="1"/>
  <c r="D32" i="11"/>
  <c r="G32" i="11" s="1"/>
  <c r="AB23" i="10"/>
  <c r="AC61" i="9"/>
  <c r="D9" i="11"/>
  <c r="G9" i="11" s="1"/>
  <c r="D10" i="11"/>
  <c r="G10" i="11" s="1"/>
  <c r="E9" i="11"/>
  <c r="M31" i="10"/>
  <c r="M77" i="10" s="1"/>
  <c r="AC13" i="10"/>
  <c r="AB14" i="10"/>
  <c r="Y31" i="10"/>
  <c r="Y77" i="10" s="1"/>
  <c r="Y61" i="10"/>
  <c r="D28" i="11"/>
  <c r="G28" i="11" s="1"/>
  <c r="J31" i="10"/>
  <c r="P31" i="10"/>
  <c r="P75" i="10" s="1"/>
  <c r="AB25" i="10"/>
  <c r="AB27" i="10"/>
  <c r="N31" i="10"/>
  <c r="N73" i="10" s="1"/>
  <c r="AB11" i="10"/>
  <c r="D31" i="10"/>
  <c r="T31" i="10"/>
  <c r="T91" i="10" s="1"/>
  <c r="AB9" i="10"/>
  <c r="B31" i="10"/>
  <c r="B85" i="10" s="1"/>
  <c r="O31" i="10"/>
  <c r="O72" i="10" s="1"/>
  <c r="G14" i="11"/>
  <c r="AC8" i="10"/>
  <c r="G31" i="10"/>
  <c r="Z31" i="10"/>
  <c r="E15" i="11"/>
  <c r="AB21" i="10"/>
  <c r="D31" i="11"/>
  <c r="G31" i="11" s="1"/>
  <c r="D26" i="11"/>
  <c r="G26" i="11" s="1"/>
  <c r="D23" i="11"/>
  <c r="G23" i="11" s="1"/>
  <c r="E34" i="11"/>
  <c r="G37" i="11"/>
  <c r="D21" i="11"/>
  <c r="G21" i="11" s="1"/>
  <c r="D20" i="11"/>
  <c r="G20" i="11" s="1"/>
  <c r="R31" i="10"/>
  <c r="R89" i="10" s="1"/>
  <c r="H31" i="10"/>
  <c r="H75" i="10" s="1"/>
  <c r="X31" i="10"/>
  <c r="AB13" i="10"/>
  <c r="G15" i="11"/>
  <c r="E17" i="11"/>
  <c r="AB17" i="10"/>
  <c r="E18" i="11"/>
  <c r="AB62" i="10"/>
  <c r="AB31" i="5"/>
  <c r="D12" i="11"/>
  <c r="G12" i="11" s="1"/>
  <c r="D34" i="11"/>
  <c r="G34" i="11" s="1"/>
  <c r="E28" i="11"/>
  <c r="E29" i="11"/>
  <c r="F31" i="10"/>
  <c r="F77" i="10" s="1"/>
  <c r="V31" i="10"/>
  <c r="L31" i="10"/>
  <c r="L91" i="10" s="1"/>
  <c r="E10" i="11"/>
  <c r="E21" i="11"/>
  <c r="AC62" i="10"/>
  <c r="B65" i="5" l="1"/>
  <c r="D48" i="11"/>
  <c r="CK188" i="1"/>
  <c r="CK498" i="1"/>
  <c r="CK529" i="1"/>
  <c r="CK622" i="1"/>
  <c r="K95" i="8"/>
  <c r="AB81" i="8"/>
  <c r="CK777" i="1"/>
  <c r="AC83" i="8"/>
  <c r="CJ591" i="1"/>
  <c r="AB71" i="5"/>
  <c r="CK250" i="1"/>
  <c r="V95" i="8"/>
  <c r="CK64" i="1"/>
  <c r="CJ64" i="1"/>
  <c r="CJ33" i="1"/>
  <c r="CK33" i="1"/>
  <c r="AC76" i="8"/>
  <c r="AC78" i="8"/>
  <c r="X95" i="8"/>
  <c r="O95" i="8"/>
  <c r="J95" i="8"/>
  <c r="AB87" i="8"/>
  <c r="M95" i="8"/>
  <c r="AB77" i="8"/>
  <c r="AB71" i="8"/>
  <c r="AB74" i="8"/>
  <c r="AB79" i="8"/>
  <c r="S95" i="8"/>
  <c r="AB72" i="8"/>
  <c r="AB86" i="8"/>
  <c r="AB82" i="8"/>
  <c r="AB94" i="8"/>
  <c r="AB75" i="8"/>
  <c r="B95" i="5"/>
  <c r="CK963" i="1"/>
  <c r="CJ963" i="1"/>
  <c r="CK932" i="1"/>
  <c r="CJ932" i="1"/>
  <c r="Q95" i="8"/>
  <c r="R95" i="8"/>
  <c r="W95" i="8"/>
  <c r="CK901" i="1"/>
  <c r="CJ901" i="1"/>
  <c r="AC92" i="8"/>
  <c r="P95" i="8"/>
  <c r="G95" i="8"/>
  <c r="AC72" i="8"/>
  <c r="L95" i="8"/>
  <c r="CK870" i="1"/>
  <c r="CJ870" i="1"/>
  <c r="CK839" i="1"/>
  <c r="CJ839" i="1"/>
  <c r="CJ808" i="1"/>
  <c r="CK808" i="1"/>
  <c r="CJ777" i="1"/>
  <c r="CJ746" i="1"/>
  <c r="AC84" i="9"/>
  <c r="CK715" i="1"/>
  <c r="CJ715" i="1"/>
  <c r="AC88" i="8"/>
  <c r="AC80" i="8"/>
  <c r="AC87" i="8"/>
  <c r="AC79" i="8"/>
  <c r="AC94" i="8"/>
  <c r="AC71" i="8"/>
  <c r="AB89" i="8"/>
  <c r="AB83" i="8"/>
  <c r="AB93" i="8"/>
  <c r="AB73" i="8"/>
  <c r="AB78" i="8"/>
  <c r="AB92" i="8"/>
  <c r="CK684" i="1"/>
  <c r="AC93" i="8"/>
  <c r="AC91" i="8"/>
  <c r="AC85" i="8"/>
  <c r="AC89" i="8"/>
  <c r="AC75" i="8"/>
  <c r="AC77" i="8"/>
  <c r="AC84" i="8"/>
  <c r="AC90" i="8"/>
  <c r="AC82" i="8"/>
  <c r="AC86" i="8"/>
  <c r="AC74" i="8"/>
  <c r="AC73" i="8"/>
  <c r="AB85" i="8"/>
  <c r="AB90" i="8"/>
  <c r="AB84" i="8"/>
  <c r="AB88" i="8"/>
  <c r="AB76" i="8"/>
  <c r="AB80" i="8"/>
  <c r="N95" i="8"/>
  <c r="CJ684" i="1"/>
  <c r="CK653" i="1"/>
  <c r="CJ653" i="1"/>
  <c r="CJ622" i="1"/>
  <c r="CK591" i="1"/>
  <c r="CJ560" i="1"/>
  <c r="CK560" i="1"/>
  <c r="Z95" i="5"/>
  <c r="CJ529" i="1"/>
  <c r="CJ498" i="1"/>
  <c r="U93" i="10"/>
  <c r="L95" i="5"/>
  <c r="AA95" i="5"/>
  <c r="CJ436" i="1"/>
  <c r="N95" i="5"/>
  <c r="U95" i="5"/>
  <c r="AA77" i="10"/>
  <c r="V95" i="5"/>
  <c r="CK467" i="1"/>
  <c r="I81" i="10"/>
  <c r="S95" i="5"/>
  <c r="CJ467" i="1"/>
  <c r="I84" i="10"/>
  <c r="P95" i="5"/>
  <c r="M95" i="5"/>
  <c r="CK405" i="1"/>
  <c r="CJ405" i="1"/>
  <c r="CJ374" i="1"/>
  <c r="CK374" i="1"/>
  <c r="CJ343" i="1"/>
  <c r="CK343" i="1"/>
  <c r="B95" i="8"/>
  <c r="B95" i="9"/>
  <c r="I95" i="8"/>
  <c r="J95" i="5"/>
  <c r="U76" i="10"/>
  <c r="U80" i="10"/>
  <c r="CK312" i="1"/>
  <c r="U88" i="10"/>
  <c r="Q78" i="10"/>
  <c r="S92" i="10"/>
  <c r="U84" i="10"/>
  <c r="U71" i="10"/>
  <c r="O95" i="5"/>
  <c r="K95" i="5"/>
  <c r="Y95" i="5"/>
  <c r="X95" i="5"/>
  <c r="CJ312" i="1"/>
  <c r="I91" i="10"/>
  <c r="I78" i="10"/>
  <c r="AA86" i="10"/>
  <c r="AA93" i="10"/>
  <c r="CK281" i="1"/>
  <c r="I82" i="10"/>
  <c r="AA82" i="10"/>
  <c r="AA76" i="10"/>
  <c r="AA88" i="10"/>
  <c r="CJ281" i="1"/>
  <c r="I79" i="10"/>
  <c r="AA74" i="10"/>
  <c r="I90" i="10"/>
  <c r="AA87" i="10"/>
  <c r="AA83" i="10"/>
  <c r="AA71" i="10"/>
  <c r="AA91" i="10"/>
  <c r="AA78" i="10"/>
  <c r="T95" i="5"/>
  <c r="I83" i="10"/>
  <c r="I72" i="10"/>
  <c r="I85" i="10"/>
  <c r="I75" i="10"/>
  <c r="I86" i="10"/>
  <c r="I88" i="10"/>
  <c r="I73" i="10"/>
  <c r="I87" i="10"/>
  <c r="I71" i="10"/>
  <c r="I92" i="10"/>
  <c r="I77" i="10"/>
  <c r="AA90" i="10"/>
  <c r="AA79" i="10"/>
  <c r="AA92" i="10"/>
  <c r="AA89" i="10"/>
  <c r="AA72" i="10"/>
  <c r="AA80" i="10"/>
  <c r="Z95" i="8"/>
  <c r="AA84" i="10"/>
  <c r="I94" i="10"/>
  <c r="I89" i="10"/>
  <c r="I93" i="10"/>
  <c r="I76" i="10"/>
  <c r="I80" i="10"/>
  <c r="AA75" i="10"/>
  <c r="AA81" i="10"/>
  <c r="AA94" i="10"/>
  <c r="AA85" i="10"/>
  <c r="CJ250" i="1"/>
  <c r="CJ219" i="1"/>
  <c r="S83" i="10"/>
  <c r="S94" i="10"/>
  <c r="U91" i="10"/>
  <c r="U83" i="10"/>
  <c r="U72" i="10"/>
  <c r="S84" i="10"/>
  <c r="N89" i="10"/>
  <c r="U90" i="10"/>
  <c r="U86" i="10"/>
  <c r="U78" i="10"/>
  <c r="U75" i="10"/>
  <c r="U74" i="10"/>
  <c r="U85" i="10"/>
  <c r="CK219" i="1"/>
  <c r="U87" i="10"/>
  <c r="U77" i="10"/>
  <c r="U89" i="10"/>
  <c r="S86" i="10"/>
  <c r="S93" i="10"/>
  <c r="E94" i="10"/>
  <c r="U73" i="10"/>
  <c r="U79" i="10"/>
  <c r="U94" i="10"/>
  <c r="U81" i="10"/>
  <c r="U82" i="10"/>
  <c r="R95" i="5"/>
  <c r="C95" i="5"/>
  <c r="Q93" i="10"/>
  <c r="G95" i="5"/>
  <c r="F95" i="5"/>
  <c r="I95" i="5"/>
  <c r="D95" i="5"/>
  <c r="CJ188" i="1"/>
  <c r="Q73" i="10"/>
  <c r="Q80" i="10"/>
  <c r="H95" i="5"/>
  <c r="CK157" i="1"/>
  <c r="CJ157" i="1"/>
  <c r="Q84" i="10"/>
  <c r="Q88" i="10"/>
  <c r="S71" i="10"/>
  <c r="S77" i="10"/>
  <c r="S91" i="10"/>
  <c r="S87" i="10"/>
  <c r="S88" i="10"/>
  <c r="S80" i="10"/>
  <c r="S82" i="10"/>
  <c r="S75" i="10"/>
  <c r="S73" i="10"/>
  <c r="S79" i="10"/>
  <c r="CK126" i="1"/>
  <c r="CJ126" i="1"/>
  <c r="S76" i="10"/>
  <c r="S90" i="10"/>
  <c r="S81" i="10"/>
  <c r="S85" i="10"/>
  <c r="S72" i="10"/>
  <c r="S89" i="10"/>
  <c r="S78" i="10"/>
  <c r="Q94" i="10"/>
  <c r="Q86" i="10"/>
  <c r="E83" i="10"/>
  <c r="Q85" i="10"/>
  <c r="Q79" i="10"/>
  <c r="Q81" i="10"/>
  <c r="Q72" i="10"/>
  <c r="Q87" i="10"/>
  <c r="Q74" i="10"/>
  <c r="E93" i="10"/>
  <c r="E72" i="10"/>
  <c r="W95" i="5"/>
  <c r="CK95" i="1"/>
  <c r="CJ95" i="1"/>
  <c r="Q91" i="10"/>
  <c r="Q90" i="10"/>
  <c r="Q89" i="10"/>
  <c r="Q92" i="10"/>
  <c r="Q82" i="10"/>
  <c r="Q77" i="10"/>
  <c r="Q71" i="10"/>
  <c r="Q75" i="10"/>
  <c r="Q76" i="10"/>
  <c r="E91" i="10"/>
  <c r="E84" i="10"/>
  <c r="AC78" i="9"/>
  <c r="M95" i="9"/>
  <c r="AC82" i="9"/>
  <c r="AC86" i="9"/>
  <c r="Q95" i="5"/>
  <c r="D95" i="9"/>
  <c r="U95" i="9"/>
  <c r="E95" i="5"/>
  <c r="AC72" i="9"/>
  <c r="N95" i="9"/>
  <c r="X95" i="9"/>
  <c r="P95" i="9"/>
  <c r="E74" i="10"/>
  <c r="E85" i="10"/>
  <c r="E75" i="10"/>
  <c r="E89" i="10"/>
  <c r="E92" i="10"/>
  <c r="E80" i="10"/>
  <c r="I95" i="9"/>
  <c r="H95" i="9"/>
  <c r="V95" i="9"/>
  <c r="W95" i="9"/>
  <c r="Y95" i="9"/>
  <c r="G95" i="9"/>
  <c r="F73" i="10"/>
  <c r="E79" i="10"/>
  <c r="E87" i="10"/>
  <c r="E76" i="10"/>
  <c r="E82" i="10"/>
  <c r="E90" i="10"/>
  <c r="Z95" i="9"/>
  <c r="C95" i="9"/>
  <c r="AC79" i="9"/>
  <c r="AC93" i="9"/>
  <c r="AC89" i="9"/>
  <c r="AC85" i="9"/>
  <c r="AC83" i="9"/>
  <c r="AC91" i="9"/>
  <c r="AC73" i="9"/>
  <c r="AC71" i="9"/>
  <c r="AC94" i="9"/>
  <c r="AC92" i="9"/>
  <c r="AC77" i="9"/>
  <c r="AC87" i="9"/>
  <c r="AC80" i="9"/>
  <c r="AC75" i="9"/>
  <c r="AC81" i="9"/>
  <c r="AC88" i="9"/>
  <c r="K95" i="9"/>
  <c r="O95" i="9"/>
  <c r="AC90" i="9"/>
  <c r="S95" i="9"/>
  <c r="F95" i="9"/>
  <c r="J95" i="9"/>
  <c r="E73" i="10"/>
  <c r="E88" i="10"/>
  <c r="E81" i="10"/>
  <c r="E86" i="10"/>
  <c r="E78" i="10"/>
  <c r="E77" i="10"/>
  <c r="C72" i="10"/>
  <c r="AA95" i="9"/>
  <c r="T95" i="9"/>
  <c r="Q95" i="9"/>
  <c r="R95" i="9"/>
  <c r="L95" i="9"/>
  <c r="E95" i="9"/>
  <c r="AC74" i="9"/>
  <c r="H91" i="10"/>
  <c r="Y89" i="10"/>
  <c r="K86" i="10"/>
  <c r="U95" i="8"/>
  <c r="Y95" i="8"/>
  <c r="Y93" i="10"/>
  <c r="AA95" i="8"/>
  <c r="D95" i="8"/>
  <c r="C95" i="8"/>
  <c r="E95" i="8"/>
  <c r="F95" i="8"/>
  <c r="H95" i="8"/>
  <c r="AC83" i="5"/>
  <c r="AC77" i="5"/>
  <c r="AC89" i="5"/>
  <c r="AC75" i="5"/>
  <c r="AC91" i="5"/>
  <c r="AC87" i="5"/>
  <c r="AC94" i="5"/>
  <c r="AC85" i="5"/>
  <c r="AC92" i="5"/>
  <c r="AC73" i="5"/>
  <c r="AC93" i="5"/>
  <c r="AC61" i="10"/>
  <c r="AC79" i="5"/>
  <c r="AB81" i="9"/>
  <c r="AB88" i="9"/>
  <c r="AB91" i="9"/>
  <c r="AB89" i="9"/>
  <c r="AB90" i="9"/>
  <c r="AB85" i="9"/>
  <c r="AB71" i="9"/>
  <c r="AB78" i="9"/>
  <c r="AB79" i="9"/>
  <c r="AB73" i="9"/>
  <c r="AB75" i="9"/>
  <c r="AB80" i="9"/>
  <c r="AB72" i="9"/>
  <c r="AB82" i="9"/>
  <c r="AB93" i="9"/>
  <c r="AB83" i="9"/>
  <c r="AB94" i="9"/>
  <c r="AB84" i="9"/>
  <c r="AB86" i="9"/>
  <c r="AB87" i="9"/>
  <c r="AB74" i="9"/>
  <c r="AB76" i="9"/>
  <c r="AB92" i="9"/>
  <c r="W80" i="10"/>
  <c r="W78" i="10"/>
  <c r="W94" i="10"/>
  <c r="W81" i="10"/>
  <c r="W92" i="10"/>
  <c r="W84" i="10"/>
  <c r="W74" i="10"/>
  <c r="W76" i="10"/>
  <c r="W75" i="10"/>
  <c r="W87" i="10"/>
  <c r="W77" i="10"/>
  <c r="W73" i="10"/>
  <c r="W83" i="10"/>
  <c r="W72" i="10"/>
  <c r="W93" i="10"/>
  <c r="W85" i="10"/>
  <c r="W90" i="10"/>
  <c r="W88" i="10"/>
  <c r="W89" i="10"/>
  <c r="W82" i="10"/>
  <c r="W71" i="10"/>
  <c r="R77" i="10"/>
  <c r="R73" i="10"/>
  <c r="Y91" i="10"/>
  <c r="Y85" i="10"/>
  <c r="Y90" i="10"/>
  <c r="Y74" i="10"/>
  <c r="Y71" i="10"/>
  <c r="Y75" i="10"/>
  <c r="Y87" i="10"/>
  <c r="Y78" i="10"/>
  <c r="Y92" i="10"/>
  <c r="Y86" i="10"/>
  <c r="Y83" i="10"/>
  <c r="Y82" i="10"/>
  <c r="Y73" i="10"/>
  <c r="Y84" i="10"/>
  <c r="Y79" i="10"/>
  <c r="Y80" i="10"/>
  <c r="Y81" i="10"/>
  <c r="Y76" i="10"/>
  <c r="Y94" i="10"/>
  <c r="AC76" i="5"/>
  <c r="K72" i="10"/>
  <c r="AC78" i="5"/>
  <c r="M85" i="10"/>
  <c r="AC72" i="5"/>
  <c r="AB77" i="9"/>
  <c r="W79" i="10"/>
  <c r="AC74" i="5"/>
  <c r="B81" i="10"/>
  <c r="N77" i="10"/>
  <c r="Y72" i="10"/>
  <c r="AC84" i="5"/>
  <c r="K76" i="10"/>
  <c r="K80" i="10"/>
  <c r="K79" i="10"/>
  <c r="K78" i="10"/>
  <c r="K83" i="10"/>
  <c r="K92" i="10"/>
  <c r="K73" i="10"/>
  <c r="K81" i="10"/>
  <c r="K93" i="10"/>
  <c r="K71" i="10"/>
  <c r="K85" i="10"/>
  <c r="K91" i="10"/>
  <c r="K75" i="10"/>
  <c r="K82" i="10"/>
  <c r="K94" i="10"/>
  <c r="K77" i="10"/>
  <c r="K88" i="10"/>
  <c r="K89" i="10"/>
  <c r="K90" i="10"/>
  <c r="K84" i="10"/>
  <c r="K74" i="10"/>
  <c r="AC86" i="5"/>
  <c r="W86" i="10"/>
  <c r="AC80" i="5"/>
  <c r="AC82" i="5"/>
  <c r="W91" i="10"/>
  <c r="M79" i="10"/>
  <c r="M75" i="10"/>
  <c r="M88" i="10"/>
  <c r="M71" i="10"/>
  <c r="M81" i="10"/>
  <c r="M74" i="10"/>
  <c r="M93" i="10"/>
  <c r="M82" i="10"/>
  <c r="M84" i="10"/>
  <c r="M78" i="10"/>
  <c r="M90" i="10"/>
  <c r="M89" i="10"/>
  <c r="M80" i="10"/>
  <c r="M91" i="10"/>
  <c r="M76" i="10"/>
  <c r="M83" i="10"/>
  <c r="M87" i="10"/>
  <c r="M94" i="10"/>
  <c r="M86" i="10"/>
  <c r="M72" i="10"/>
  <c r="M73" i="10"/>
  <c r="M92" i="10"/>
  <c r="AC71" i="5"/>
  <c r="Y88" i="10"/>
  <c r="C81" i="10"/>
  <c r="C89" i="10"/>
  <c r="C85" i="10"/>
  <c r="C92" i="10"/>
  <c r="C83" i="10"/>
  <c r="C78" i="10"/>
  <c r="C71" i="10"/>
  <c r="C75" i="10"/>
  <c r="C88" i="10"/>
  <c r="C77" i="10"/>
  <c r="C73" i="10"/>
  <c r="C84" i="10"/>
  <c r="C91" i="10"/>
  <c r="C90" i="10"/>
  <c r="C87" i="10"/>
  <c r="C76" i="10"/>
  <c r="C74" i="10"/>
  <c r="C80" i="10"/>
  <c r="C94" i="10"/>
  <c r="C82" i="10"/>
  <c r="C93" i="10"/>
  <c r="AC88" i="5"/>
  <c r="C86" i="10"/>
  <c r="AC90" i="5"/>
  <c r="AB87" i="5"/>
  <c r="AB73" i="5"/>
  <c r="AB89" i="5"/>
  <c r="AB79" i="5"/>
  <c r="V76" i="10"/>
  <c r="V92" i="10"/>
  <c r="V93" i="10"/>
  <c r="V91" i="10"/>
  <c r="V78" i="10"/>
  <c r="V83" i="10"/>
  <c r="V86" i="10"/>
  <c r="V80" i="10"/>
  <c r="V87" i="10"/>
  <c r="V72" i="10"/>
  <c r="V81" i="10"/>
  <c r="V88" i="10"/>
  <c r="V84" i="10"/>
  <c r="V71" i="10"/>
  <c r="V75" i="10"/>
  <c r="V90" i="10"/>
  <c r="V74" i="10"/>
  <c r="V82" i="10"/>
  <c r="V79" i="10"/>
  <c r="V94" i="10"/>
  <c r="X87" i="10"/>
  <c r="X85" i="10"/>
  <c r="X74" i="10"/>
  <c r="X78" i="10"/>
  <c r="X80" i="10"/>
  <c r="X94" i="10"/>
  <c r="X92" i="10"/>
  <c r="X89" i="10"/>
  <c r="X72" i="10"/>
  <c r="X84" i="10"/>
  <c r="X83" i="10"/>
  <c r="X88" i="10"/>
  <c r="X86" i="10"/>
  <c r="X79" i="10"/>
  <c r="X77" i="10"/>
  <c r="X93" i="10"/>
  <c r="X81" i="10"/>
  <c r="X71" i="10"/>
  <c r="X73" i="10"/>
  <c r="X90" i="10"/>
  <c r="X82" i="10"/>
  <c r="X76" i="10"/>
  <c r="Z87" i="10"/>
  <c r="Z76" i="10"/>
  <c r="Z72" i="10"/>
  <c r="Z75" i="10"/>
  <c r="Z81" i="10"/>
  <c r="Z85" i="10"/>
  <c r="Z92" i="10"/>
  <c r="Z79" i="10"/>
  <c r="Z90" i="10"/>
  <c r="Z71" i="10"/>
  <c r="Z83" i="10"/>
  <c r="Z78" i="10"/>
  <c r="Z74" i="10"/>
  <c r="Z91" i="10"/>
  <c r="Z94" i="10"/>
  <c r="Z86" i="10"/>
  <c r="Z80" i="10"/>
  <c r="Z88" i="10"/>
  <c r="Z82" i="10"/>
  <c r="Z93" i="10"/>
  <c r="Z84" i="10"/>
  <c r="J75" i="10"/>
  <c r="J82" i="10"/>
  <c r="J74" i="10"/>
  <c r="J71" i="10"/>
  <c r="J84" i="10"/>
  <c r="J88" i="10"/>
  <c r="J72" i="10"/>
  <c r="J80" i="10"/>
  <c r="J81" i="10"/>
  <c r="J93" i="10"/>
  <c r="J86" i="10"/>
  <c r="J76" i="10"/>
  <c r="J85" i="10"/>
  <c r="J91" i="10"/>
  <c r="J90" i="10"/>
  <c r="J94" i="10"/>
  <c r="J92" i="10"/>
  <c r="J78" i="10"/>
  <c r="J79" i="10"/>
  <c r="J87" i="10"/>
  <c r="J83" i="10"/>
  <c r="V77" i="10"/>
  <c r="J77" i="10"/>
  <c r="AB31" i="10"/>
  <c r="AB75" i="10" s="1"/>
  <c r="D89" i="10"/>
  <c r="D87" i="10"/>
  <c r="D71" i="10"/>
  <c r="D88" i="10"/>
  <c r="D92" i="10"/>
  <c r="D76" i="10"/>
  <c r="D73" i="10"/>
  <c r="D94" i="10"/>
  <c r="D78" i="10"/>
  <c r="D77" i="10"/>
  <c r="D93" i="10"/>
  <c r="D80" i="10"/>
  <c r="D72" i="10"/>
  <c r="D83" i="10"/>
  <c r="D82" i="10"/>
  <c r="D74" i="10"/>
  <c r="D79" i="10"/>
  <c r="D84" i="10"/>
  <c r="D86" i="10"/>
  <c r="D85" i="10"/>
  <c r="D81" i="10"/>
  <c r="D90" i="10"/>
  <c r="Z89" i="10"/>
  <c r="AC31" i="10"/>
  <c r="B94" i="10"/>
  <c r="B91" i="10"/>
  <c r="B79" i="10"/>
  <c r="B88" i="10"/>
  <c r="B87" i="10"/>
  <c r="B92" i="10"/>
  <c r="B83" i="10"/>
  <c r="B82" i="10"/>
  <c r="B84" i="10"/>
  <c r="B72" i="10"/>
  <c r="B71" i="10"/>
  <c r="B90" i="10"/>
  <c r="B78" i="10"/>
  <c r="B76" i="10"/>
  <c r="B74" i="10"/>
  <c r="B89" i="10"/>
  <c r="B86" i="10"/>
  <c r="B75" i="10"/>
  <c r="B80" i="10"/>
  <c r="B93" i="10"/>
  <c r="D63" i="11" a="1"/>
  <c r="D63" i="11" s="1"/>
  <c r="D62" i="11" a="1"/>
  <c r="D62" i="11" s="1"/>
  <c r="D61" i="11" a="1"/>
  <c r="D61" i="11" s="1"/>
  <c r="D60" i="11" a="1"/>
  <c r="D60" i="11" s="1"/>
  <c r="D41" i="11"/>
  <c r="D38" i="11"/>
  <c r="P93" i="10"/>
  <c r="P89" i="10"/>
  <c r="P90" i="10"/>
  <c r="P79" i="10"/>
  <c r="P78" i="10"/>
  <c r="P77" i="10"/>
  <c r="P72" i="10"/>
  <c r="P82" i="10"/>
  <c r="P84" i="10"/>
  <c r="P88" i="10"/>
  <c r="P92" i="10"/>
  <c r="P71" i="10"/>
  <c r="P81" i="10"/>
  <c r="P74" i="10"/>
  <c r="P73" i="10"/>
  <c r="P76" i="10"/>
  <c r="P85" i="10"/>
  <c r="P86" i="10"/>
  <c r="P80" i="10"/>
  <c r="P94" i="10"/>
  <c r="P87" i="10"/>
  <c r="P83" i="10"/>
  <c r="L92" i="10"/>
  <c r="L94" i="10"/>
  <c r="L73" i="10"/>
  <c r="L87" i="10"/>
  <c r="L88" i="10"/>
  <c r="L71" i="10"/>
  <c r="L80" i="10"/>
  <c r="L79" i="10"/>
  <c r="L90" i="10"/>
  <c r="L84" i="10"/>
  <c r="L81" i="10"/>
  <c r="L74" i="10"/>
  <c r="L76" i="10"/>
  <c r="L93" i="10"/>
  <c r="L78" i="10"/>
  <c r="L82" i="10"/>
  <c r="L89" i="10"/>
  <c r="L86" i="10"/>
  <c r="L85" i="10"/>
  <c r="L72" i="10"/>
  <c r="L77" i="10"/>
  <c r="L83" i="10"/>
  <c r="V89" i="10"/>
  <c r="L75" i="10"/>
  <c r="AB76" i="5"/>
  <c r="AB90" i="5"/>
  <c r="AB94" i="5"/>
  <c r="AB80" i="5"/>
  <c r="AB85" i="5"/>
  <c r="AB92" i="5"/>
  <c r="AB88" i="5"/>
  <c r="AB84" i="5"/>
  <c r="AB82" i="5"/>
  <c r="AB93" i="5"/>
  <c r="AB86" i="5"/>
  <c r="AB78" i="5"/>
  <c r="AB72" i="5"/>
  <c r="AB77" i="5"/>
  <c r="AB74" i="5"/>
  <c r="E41" i="11"/>
  <c r="E60" i="11" a="1"/>
  <c r="E60" i="11" s="1"/>
  <c r="E59" i="11" a="1"/>
  <c r="E59" i="11" s="1"/>
  <c r="E61" i="11" a="1"/>
  <c r="E61" i="11" s="1"/>
  <c r="E62" i="11" a="1"/>
  <c r="E62" i="11" s="1"/>
  <c r="E38" i="11"/>
  <c r="E63" i="11" a="1"/>
  <c r="E63" i="11" s="1"/>
  <c r="D59" i="11"/>
  <c r="AB81" i="5"/>
  <c r="G80" i="10"/>
  <c r="G74" i="10"/>
  <c r="G77" i="10"/>
  <c r="G79" i="10"/>
  <c r="G92" i="10"/>
  <c r="G75" i="10"/>
  <c r="G85" i="10"/>
  <c r="G86" i="10"/>
  <c r="G89" i="10"/>
  <c r="G82" i="10"/>
  <c r="G71" i="10"/>
  <c r="G81" i="10"/>
  <c r="G91" i="10"/>
  <c r="G78" i="10"/>
  <c r="G73" i="10"/>
  <c r="G90" i="10"/>
  <c r="G93" i="10"/>
  <c r="G84" i="10"/>
  <c r="G87" i="10"/>
  <c r="G88" i="10"/>
  <c r="G83" i="10"/>
  <c r="G76" i="10"/>
  <c r="G94" i="10"/>
  <c r="O90" i="10"/>
  <c r="O83" i="10"/>
  <c r="O92" i="10"/>
  <c r="O88" i="10"/>
  <c r="O71" i="10"/>
  <c r="O76" i="10"/>
  <c r="O75" i="10"/>
  <c r="O82" i="10"/>
  <c r="O93" i="10"/>
  <c r="O81" i="10"/>
  <c r="O79" i="10"/>
  <c r="O89" i="10"/>
  <c r="O73" i="10"/>
  <c r="O85" i="10"/>
  <c r="O94" i="10"/>
  <c r="O86" i="10"/>
  <c r="O91" i="10"/>
  <c r="O74" i="10"/>
  <c r="O77" i="10"/>
  <c r="O80" i="10"/>
  <c r="O78" i="10"/>
  <c r="O84" i="10"/>
  <c r="O87" i="10"/>
  <c r="B73" i="10"/>
  <c r="T86" i="10"/>
  <c r="T92" i="10"/>
  <c r="T77" i="10"/>
  <c r="T90" i="10"/>
  <c r="T83" i="10"/>
  <c r="T73" i="10"/>
  <c r="T76" i="10"/>
  <c r="T94" i="10"/>
  <c r="T80" i="10"/>
  <c r="T71" i="10"/>
  <c r="T72" i="10"/>
  <c r="T78" i="10"/>
  <c r="T74" i="10"/>
  <c r="T85" i="10"/>
  <c r="T82" i="10"/>
  <c r="T84" i="10"/>
  <c r="T88" i="10"/>
  <c r="T79" i="10"/>
  <c r="T81" i="10"/>
  <c r="T87" i="10"/>
  <c r="T89" i="10"/>
  <c r="T93" i="10"/>
  <c r="N79" i="10"/>
  <c r="N84" i="10"/>
  <c r="N76" i="10"/>
  <c r="N83" i="10"/>
  <c r="N81" i="10"/>
  <c r="N88" i="10"/>
  <c r="N82" i="10"/>
  <c r="N71" i="10"/>
  <c r="N92" i="10"/>
  <c r="N85" i="10"/>
  <c r="N93" i="10"/>
  <c r="N74" i="10"/>
  <c r="N78" i="10"/>
  <c r="N94" i="10"/>
  <c r="N86" i="10"/>
  <c r="N75" i="10"/>
  <c r="N91" i="10"/>
  <c r="N87" i="10"/>
  <c r="N80" i="10"/>
  <c r="N90" i="10"/>
  <c r="N72" i="10"/>
  <c r="AB83" i="5"/>
  <c r="Z77" i="10"/>
  <c r="V73" i="10"/>
  <c r="P91" i="10"/>
  <c r="X75" i="10"/>
  <c r="F85" i="10"/>
  <c r="F88" i="10"/>
  <c r="F75" i="10"/>
  <c r="F89" i="10"/>
  <c r="F76" i="10"/>
  <c r="F87" i="10"/>
  <c r="F92" i="10"/>
  <c r="F93" i="10"/>
  <c r="F71" i="10"/>
  <c r="F79" i="10"/>
  <c r="F86" i="10"/>
  <c r="F91" i="10"/>
  <c r="F72" i="10"/>
  <c r="F74" i="10"/>
  <c r="F84" i="10"/>
  <c r="F83" i="10"/>
  <c r="F81" i="10"/>
  <c r="F80" i="10"/>
  <c r="F78" i="10"/>
  <c r="F90" i="10"/>
  <c r="F82" i="10"/>
  <c r="F94" i="10"/>
  <c r="X91" i="10"/>
  <c r="B77" i="10"/>
  <c r="H85" i="10"/>
  <c r="H86" i="10"/>
  <c r="H83" i="10"/>
  <c r="H89" i="10"/>
  <c r="H79" i="10"/>
  <c r="H84" i="10"/>
  <c r="H90" i="10"/>
  <c r="H74" i="10"/>
  <c r="H73" i="10"/>
  <c r="H72" i="10"/>
  <c r="H76" i="10"/>
  <c r="H71" i="10"/>
  <c r="H82" i="10"/>
  <c r="H81" i="10"/>
  <c r="H92" i="10"/>
  <c r="H87" i="10"/>
  <c r="H93" i="10"/>
  <c r="H88" i="10"/>
  <c r="H94" i="10"/>
  <c r="H78" i="10"/>
  <c r="H77" i="10"/>
  <c r="H80" i="10"/>
  <c r="R71" i="10"/>
  <c r="R92" i="10"/>
  <c r="R74" i="10"/>
  <c r="R76" i="10"/>
  <c r="R81" i="10"/>
  <c r="R78" i="10"/>
  <c r="R72" i="10"/>
  <c r="R82" i="10"/>
  <c r="R93" i="10"/>
  <c r="R83" i="10"/>
  <c r="R85" i="10"/>
  <c r="R87" i="10"/>
  <c r="R86" i="10"/>
  <c r="R90" i="10"/>
  <c r="R80" i="10"/>
  <c r="R75" i="10"/>
  <c r="R88" i="10"/>
  <c r="R79" i="10"/>
  <c r="R84" i="10"/>
  <c r="R94" i="10"/>
  <c r="R91" i="10"/>
  <c r="AB75" i="5"/>
  <c r="Z73" i="10"/>
  <c r="G72" i="10"/>
  <c r="AB91" i="5"/>
  <c r="V85" i="10"/>
  <c r="T75" i="10"/>
  <c r="D75" i="10"/>
  <c r="D91" i="10"/>
  <c r="J89" i="10"/>
  <c r="J73" i="10"/>
  <c r="D42" i="11" l="1"/>
  <c r="D49" i="11"/>
  <c r="D51" i="11"/>
  <c r="D47" i="11"/>
  <c r="E51" i="11"/>
  <c r="E49" i="11"/>
  <c r="E47" i="11"/>
  <c r="AB73" i="10"/>
  <c r="AB32" i="5"/>
  <c r="D44" i="11"/>
  <c r="AB32" i="10" s="1"/>
  <c r="AC95" i="8"/>
  <c r="AB95" i="8"/>
  <c r="AA95" i="10"/>
  <c r="I95" i="10"/>
  <c r="U95" i="10"/>
  <c r="S95" i="10"/>
  <c r="E95" i="10"/>
  <c r="G95" i="10"/>
  <c r="Z95" i="10"/>
  <c r="W95" i="10"/>
  <c r="R95" i="10"/>
  <c r="N95" i="10"/>
  <c r="J95" i="10"/>
  <c r="M95" i="10"/>
  <c r="K95" i="10"/>
  <c r="Y95" i="10"/>
  <c r="H95" i="10"/>
  <c r="O95" i="10"/>
  <c r="F95" i="10"/>
  <c r="T95" i="10"/>
  <c r="L95" i="10"/>
  <c r="P95" i="10"/>
  <c r="B95" i="10"/>
  <c r="D95" i="10"/>
  <c r="X95" i="10"/>
  <c r="V95" i="10"/>
  <c r="C95" i="10"/>
  <c r="Q95" i="10"/>
  <c r="AB95" i="9"/>
  <c r="AC95" i="9"/>
  <c r="AC95" i="5"/>
  <c r="AB95" i="5"/>
  <c r="AB91" i="10"/>
  <c r="AB85" i="10"/>
  <c r="AB81" i="10"/>
  <c r="AB89" i="10"/>
  <c r="AB77" i="10"/>
  <c r="AC32" i="5"/>
  <c r="E43" i="11"/>
  <c r="E42" i="11"/>
  <c r="E45" i="11"/>
  <c r="AB32" i="9"/>
  <c r="E48" i="11"/>
  <c r="AC32" i="9" s="1"/>
  <c r="D64" i="11"/>
  <c r="B65" i="9"/>
  <c r="E44" i="11"/>
  <c r="E46" i="11"/>
  <c r="E65" i="11"/>
  <c r="B65" i="8"/>
  <c r="D65" i="11"/>
  <c r="E64" i="11"/>
  <c r="B65" i="10"/>
  <c r="AB63" i="10" s="1"/>
  <c r="AB63" i="5"/>
  <c r="D46" i="11"/>
  <c r="AB87" i="10"/>
  <c r="AB72" i="10"/>
  <c r="AB71" i="10"/>
  <c r="AB90" i="10"/>
  <c r="AB74" i="10"/>
  <c r="AB84" i="10"/>
  <c r="AB76" i="10"/>
  <c r="AB79" i="10"/>
  <c r="AB92" i="10"/>
  <c r="AB93" i="10"/>
  <c r="AB88" i="10"/>
  <c r="AB83" i="10"/>
  <c r="AB80" i="10"/>
  <c r="AB78" i="10"/>
  <c r="AB82" i="10"/>
  <c r="AB86" i="10"/>
  <c r="AB94" i="10"/>
  <c r="AC92" i="10"/>
  <c r="AC73" i="10"/>
  <c r="AC91" i="10"/>
  <c r="AC85" i="10"/>
  <c r="AC80" i="10"/>
  <c r="AC90" i="10"/>
  <c r="AC81" i="10"/>
  <c r="AC84" i="10"/>
  <c r="AC74" i="10"/>
  <c r="AC93" i="10"/>
  <c r="AC71" i="10"/>
  <c r="AC78" i="10"/>
  <c r="AC76" i="10"/>
  <c r="AC77" i="10"/>
  <c r="AC82" i="10"/>
  <c r="AC88" i="10"/>
  <c r="AC86" i="10"/>
  <c r="AC89" i="10"/>
  <c r="AC87" i="10"/>
  <c r="AC79" i="10"/>
  <c r="AC75" i="10"/>
  <c r="AC83" i="10"/>
  <c r="AC94" i="10"/>
  <c r="D45" i="11"/>
  <c r="D43" i="11"/>
  <c r="AC72" i="10"/>
  <c r="AC95" i="10" l="1"/>
  <c r="AB95" i="10"/>
  <c r="E52" i="11"/>
  <c r="E53" i="11" s="1"/>
  <c r="AC32" i="10"/>
  <c r="M58" i="8"/>
  <c r="V55" i="8"/>
  <c r="C57" i="8"/>
  <c r="F54" i="8"/>
  <c r="S55" i="8"/>
  <c r="V52" i="8"/>
  <c r="B48" i="8"/>
  <c r="G58" i="8"/>
  <c r="Y46" i="8"/>
  <c r="V53" i="8"/>
  <c r="W52" i="8"/>
  <c r="Y45" i="8"/>
  <c r="C48" i="8"/>
  <c r="P39" i="8"/>
  <c r="P43" i="8"/>
  <c r="J54" i="8"/>
  <c r="L57" i="8"/>
  <c r="O57" i="8"/>
  <c r="P51" i="8"/>
  <c r="T43" i="8"/>
  <c r="U48" i="8"/>
  <c r="J51" i="8"/>
  <c r="G44" i="8"/>
  <c r="T44" i="8"/>
  <c r="E56" i="8"/>
  <c r="X39" i="8"/>
  <c r="Q48" i="8"/>
  <c r="B59" i="8"/>
  <c r="E57" i="8"/>
  <c r="S52" i="8"/>
  <c r="N43" i="8"/>
  <c r="J46" i="8"/>
  <c r="H45" i="8"/>
  <c r="AA53" i="8"/>
  <c r="E44" i="8"/>
  <c r="H48" i="8"/>
  <c r="I47" i="8"/>
  <c r="R53" i="8"/>
  <c r="J45" i="8"/>
  <c r="I57" i="8"/>
  <c r="C44" i="8"/>
  <c r="T46" i="8"/>
  <c r="S47" i="8"/>
  <c r="G54" i="8"/>
  <c r="G48" i="8"/>
  <c r="K55" i="8"/>
  <c r="M56" i="8"/>
  <c r="Y56" i="8"/>
  <c r="Z58" i="8"/>
  <c r="C53" i="8"/>
  <c r="D50" i="8"/>
  <c r="K48" i="8"/>
  <c r="P58" i="8"/>
  <c r="H39" i="8"/>
  <c r="Y44" i="8"/>
  <c r="R43" i="8"/>
  <c r="G50" i="8"/>
  <c r="N51" i="8"/>
  <c r="J48" i="8"/>
  <c r="K53" i="8"/>
  <c r="M40" i="8"/>
  <c r="M53" i="8"/>
  <c r="F51" i="8"/>
  <c r="P59" i="8"/>
  <c r="K58" i="8"/>
  <c r="V41" i="8"/>
  <c r="N45" i="8"/>
  <c r="D54" i="8"/>
  <c r="L59" i="8"/>
  <c r="X59" i="8"/>
  <c r="I56" i="8"/>
  <c r="N56" i="8"/>
  <c r="G51" i="8"/>
  <c r="R47" i="8"/>
  <c r="M43" i="8"/>
  <c r="R42" i="8"/>
  <c r="E59" i="8"/>
  <c r="I44" i="8"/>
  <c r="F41" i="8"/>
  <c r="U47" i="8"/>
  <c r="P46" i="8"/>
  <c r="D47" i="8"/>
  <c r="U52" i="8"/>
  <c r="W39" i="8"/>
  <c r="AA50" i="8"/>
  <c r="T48" i="8"/>
  <c r="D57" i="8"/>
  <c r="AA46" i="8"/>
  <c r="Y55" i="8"/>
  <c r="P40" i="8"/>
  <c r="H44" i="8"/>
  <c r="P57" i="8"/>
  <c r="R58" i="8"/>
  <c r="T59" i="8"/>
  <c r="L51" i="8"/>
  <c r="Q50" i="8"/>
  <c r="L46" i="8"/>
  <c r="J59" i="8"/>
  <c r="V40" i="8"/>
  <c r="Y57" i="8"/>
  <c r="C43" i="8"/>
  <c r="Z39" i="8"/>
  <c r="I45" i="8"/>
  <c r="W56" i="8"/>
  <c r="N46" i="8"/>
  <c r="E52" i="8"/>
  <c r="L58" i="8"/>
  <c r="U49" i="8"/>
  <c r="H46" i="8"/>
  <c r="P47" i="8"/>
  <c r="C42" i="8"/>
  <c r="S50" i="8"/>
  <c r="M49" i="8"/>
  <c r="J39" i="8"/>
  <c r="B58" i="8"/>
  <c r="T42" i="8"/>
  <c r="M42" i="8"/>
  <c r="X45" i="8"/>
  <c r="J41" i="8"/>
  <c r="O44" i="8"/>
  <c r="R57" i="8"/>
  <c r="P54" i="8"/>
  <c r="C50" i="8"/>
  <c r="W47" i="8"/>
  <c r="F40" i="8"/>
  <c r="R45" i="8"/>
  <c r="L39" i="8"/>
  <c r="F44" i="8"/>
  <c r="L48" i="8"/>
  <c r="D42" i="8"/>
  <c r="I48" i="8"/>
  <c r="S57" i="8"/>
  <c r="P52" i="8"/>
  <c r="O45" i="8"/>
  <c r="F50" i="8"/>
  <c r="X56" i="8"/>
  <c r="L50" i="8"/>
  <c r="AA55" i="8"/>
  <c r="H59" i="8"/>
  <c r="X57" i="8"/>
  <c r="P45" i="8"/>
  <c r="M44" i="8"/>
  <c r="Y47" i="8"/>
  <c r="V47" i="8"/>
  <c r="X55" i="8"/>
  <c r="H51" i="8"/>
  <c r="D59" i="8"/>
  <c r="B40" i="8"/>
  <c r="F45" i="8"/>
  <c r="Z59" i="8"/>
  <c r="S56" i="8"/>
  <c r="H52" i="8"/>
  <c r="W42" i="8"/>
  <c r="AA57" i="8"/>
  <c r="O51" i="8"/>
  <c r="J43" i="8"/>
  <c r="V43" i="8"/>
  <c r="M46" i="8"/>
  <c r="U45" i="8"/>
  <c r="M54" i="8"/>
  <c r="J56" i="8"/>
  <c r="H57" i="8"/>
  <c r="E48" i="8"/>
  <c r="J58" i="8"/>
  <c r="U54" i="8"/>
  <c r="AA54" i="8"/>
  <c r="G46" i="8"/>
  <c r="I50" i="8"/>
  <c r="C46" i="8"/>
  <c r="T45" i="8"/>
  <c r="Q39" i="8"/>
  <c r="H58" i="8"/>
  <c r="R56" i="8"/>
  <c r="O47" i="8"/>
  <c r="P42" i="8"/>
  <c r="E54" i="8"/>
  <c r="Q40" i="8"/>
  <c r="H54" i="8"/>
  <c r="B44" i="8"/>
  <c r="Z51" i="8"/>
  <c r="D52" i="8"/>
  <c r="F43" i="8"/>
  <c r="E39" i="8"/>
  <c r="B57" i="8"/>
  <c r="X58" i="8"/>
  <c r="I46" i="8"/>
  <c r="D40" i="8"/>
  <c r="Y52" i="8"/>
  <c r="AA39" i="8"/>
  <c r="J49" i="8"/>
  <c r="L43" i="8"/>
  <c r="T50" i="8"/>
  <c r="H42" i="8"/>
  <c r="Z45" i="8"/>
  <c r="D48" i="8"/>
  <c r="N58" i="8"/>
  <c r="Y50" i="8"/>
  <c r="E53" i="8"/>
  <c r="X47" i="8"/>
  <c r="N49" i="8"/>
  <c r="B50" i="8"/>
  <c r="D53" i="8"/>
  <c r="T51" i="8"/>
  <c r="J50" i="8"/>
  <c r="I54" i="8"/>
  <c r="X48" i="8"/>
  <c r="X54" i="8"/>
  <c r="G57" i="8"/>
  <c r="T56" i="8"/>
  <c r="N48" i="8"/>
  <c r="S45" i="8"/>
  <c r="I53" i="8"/>
  <c r="V50" i="8"/>
  <c r="E46" i="8"/>
  <c r="I51" i="8"/>
  <c r="Y41" i="8"/>
  <c r="V42" i="8"/>
  <c r="S41" i="8"/>
  <c r="K42" i="8"/>
  <c r="AA44" i="8"/>
  <c r="K44" i="8"/>
  <c r="J55" i="8"/>
  <c r="R55" i="8"/>
  <c r="F56" i="8"/>
  <c r="L47" i="8"/>
  <c r="N41" i="8"/>
  <c r="Z49" i="8"/>
  <c r="W41" i="8"/>
  <c r="D58" i="8"/>
  <c r="R44" i="8"/>
  <c r="L54" i="8"/>
  <c r="T58" i="8"/>
  <c r="B53" i="8"/>
  <c r="M51" i="8"/>
  <c r="I43" i="8"/>
  <c r="P55" i="8"/>
  <c r="F46" i="8"/>
  <c r="H40" i="8"/>
  <c r="D56" i="8"/>
  <c r="U53" i="8"/>
  <c r="K57" i="8"/>
  <c r="S49" i="8"/>
  <c r="W44" i="8"/>
  <c r="H43" i="8"/>
  <c r="Q41" i="8"/>
  <c r="M57" i="8"/>
  <c r="F59" i="8"/>
  <c r="Z44" i="8"/>
  <c r="I55" i="8"/>
  <c r="H53" i="8"/>
  <c r="O52" i="8"/>
  <c r="N54" i="8"/>
  <c r="M48" i="8"/>
  <c r="Q43" i="8"/>
  <c r="L41" i="8"/>
  <c r="T40" i="8"/>
  <c r="O46" i="8"/>
  <c r="L52" i="8"/>
  <c r="Q59" i="8"/>
  <c r="Z46" i="8"/>
  <c r="J44" i="8"/>
  <c r="X46" i="8"/>
  <c r="D44" i="8"/>
  <c r="F58" i="8"/>
  <c r="R50" i="8"/>
  <c r="V56" i="8"/>
  <c r="H49" i="8"/>
  <c r="L55" i="8"/>
  <c r="G59" i="8"/>
  <c r="D43" i="8"/>
  <c r="W51" i="8"/>
  <c r="AA41" i="8"/>
  <c r="Z43" i="8"/>
  <c r="AA42" i="8"/>
  <c r="B45" i="8"/>
  <c r="M47" i="8"/>
  <c r="R48" i="8"/>
  <c r="V58" i="8"/>
  <c r="Y58" i="8"/>
  <c r="Z52" i="8"/>
  <c r="B56" i="8"/>
  <c r="X53" i="8"/>
  <c r="U55" i="8"/>
  <c r="Q42" i="8"/>
  <c r="U57" i="8"/>
  <c r="AA40" i="8"/>
  <c r="K52" i="8"/>
  <c r="L45" i="8"/>
  <c r="O53" i="8"/>
  <c r="S43" i="8"/>
  <c r="J47" i="8"/>
  <c r="K46" i="8"/>
  <c r="V51" i="8"/>
  <c r="R41" i="8"/>
  <c r="D55" i="8"/>
  <c r="J40" i="8"/>
  <c r="C49" i="8"/>
  <c r="G39" i="8"/>
  <c r="AA58" i="8"/>
  <c r="O54" i="8"/>
  <c r="F47" i="8"/>
  <c r="B52" i="8"/>
  <c r="X52" i="8"/>
  <c r="G53" i="8"/>
  <c r="P50" i="8"/>
  <c r="K54" i="8"/>
  <c r="Q44" i="8"/>
  <c r="B49" i="8"/>
  <c r="T53" i="8"/>
  <c r="V54" i="8"/>
  <c r="L56" i="8"/>
  <c r="N42" i="8"/>
  <c r="W43" i="8"/>
  <c r="Q51" i="8"/>
  <c r="V39" i="8"/>
  <c r="H47" i="8"/>
  <c r="S51" i="8"/>
  <c r="P56" i="8"/>
  <c r="W48" i="8"/>
  <c r="L44" i="8"/>
  <c r="X43" i="8"/>
  <c r="P41" i="8"/>
  <c r="G47" i="8"/>
  <c r="B47" i="8"/>
  <c r="Y39" i="8"/>
  <c r="O50" i="8"/>
  <c r="W53" i="8"/>
  <c r="U43" i="8"/>
  <c r="M39" i="8"/>
  <c r="Z53" i="8"/>
  <c r="X50" i="8"/>
  <c r="N52" i="8"/>
  <c r="P53" i="8"/>
  <c r="B54" i="8"/>
  <c r="X41" i="8"/>
  <c r="G43" i="8"/>
  <c r="E49" i="8"/>
  <c r="AA52" i="8"/>
  <c r="R46" i="8"/>
  <c r="M50" i="8"/>
  <c r="T54" i="8"/>
  <c r="Q47" i="8"/>
  <c r="N39" i="8"/>
  <c r="B42" i="8"/>
  <c r="Z40" i="8"/>
  <c r="AA45" i="8"/>
  <c r="V45" i="8"/>
  <c r="S58" i="8"/>
  <c r="S40" i="8"/>
  <c r="K51" i="8"/>
  <c r="C56" i="8"/>
  <c r="C55" i="8"/>
  <c r="Q53" i="8"/>
  <c r="I49" i="8"/>
  <c r="X51" i="8"/>
  <c r="J52" i="8"/>
  <c r="L53" i="8"/>
  <c r="H41" i="8"/>
  <c r="K41" i="8"/>
  <c r="S46" i="8"/>
  <c r="E43" i="8"/>
  <c r="V44" i="8"/>
  <c r="W49" i="8"/>
  <c r="N53" i="8"/>
  <c r="E45" i="8"/>
  <c r="J53" i="8"/>
  <c r="U59" i="8"/>
  <c r="T39" i="8"/>
  <c r="K45" i="8"/>
  <c r="P44" i="8"/>
  <c r="C52" i="8"/>
  <c r="F55" i="8"/>
  <c r="Y48" i="8"/>
  <c r="U50" i="8"/>
  <c r="Q52" i="8"/>
  <c r="O58" i="8"/>
  <c r="S48" i="8"/>
  <c r="Z48" i="8"/>
  <c r="Q58" i="8"/>
  <c r="K40" i="8"/>
  <c r="Z55" i="8"/>
  <c r="Y53" i="8"/>
  <c r="Z54" i="8"/>
  <c r="C45" i="8"/>
  <c r="I52" i="8"/>
  <c r="F48" i="8"/>
  <c r="E41" i="8"/>
  <c r="B41" i="8"/>
  <c r="D51" i="8"/>
  <c r="M45" i="8"/>
  <c r="B51" i="8"/>
  <c r="D39" i="8"/>
  <c r="H50" i="8"/>
  <c r="AA51" i="8"/>
  <c r="U56" i="8"/>
  <c r="W59" i="8"/>
  <c r="E55" i="8"/>
  <c r="C41" i="8"/>
  <c r="B43" i="8"/>
  <c r="T55" i="8"/>
  <c r="O59" i="8"/>
  <c r="Z57" i="8"/>
  <c r="H55" i="8"/>
  <c r="J57" i="8"/>
  <c r="R40" i="8"/>
  <c r="K49" i="8"/>
  <c r="O39" i="8"/>
  <c r="B39" i="8"/>
  <c r="G56" i="8"/>
  <c r="P49" i="8"/>
  <c r="B46" i="8"/>
  <c r="N59" i="8"/>
  <c r="X49" i="8"/>
  <c r="R54" i="8"/>
  <c r="M52" i="8"/>
  <c r="K50" i="8"/>
  <c r="D45" i="8"/>
  <c r="C51" i="8"/>
  <c r="L42" i="8"/>
  <c r="Z41" i="8"/>
  <c r="T47" i="8"/>
  <c r="Q46" i="8"/>
  <c r="E58" i="8"/>
  <c r="R49" i="8"/>
  <c r="W55" i="8"/>
  <c r="V46" i="8"/>
  <c r="R59" i="8"/>
  <c r="N47" i="8"/>
  <c r="J42" i="8"/>
  <c r="G41" i="8"/>
  <c r="M41" i="8"/>
  <c r="I41" i="8"/>
  <c r="Q5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T52" i="8"/>
  <c r="U44" i="8"/>
  <c r="Q56" i="8"/>
  <c r="N40" i="8"/>
  <c r="S54" i="8"/>
  <c r="Q45" i="8"/>
  <c r="L49" i="8"/>
  <c r="E40" i="8"/>
  <c r="AA47" i="8"/>
  <c r="T57" i="8"/>
  <c r="G45" i="8"/>
  <c r="O40" i="8"/>
  <c r="P48" i="8"/>
  <c r="W54" i="8"/>
  <c r="D49" i="8"/>
  <c r="Y59" i="8"/>
  <c r="Z47" i="8"/>
  <c r="O48" i="8"/>
  <c r="F52" i="8"/>
  <c r="AA43" i="8"/>
  <c r="S53" i="8"/>
  <c r="R51" i="8"/>
  <c r="S44" i="8"/>
  <c r="K43" i="8"/>
  <c r="S59" i="8"/>
  <c r="M59" i="8"/>
  <c r="Z42" i="8"/>
  <c r="C58" i="8"/>
  <c r="X40" i="8"/>
  <c r="W45" i="8"/>
  <c r="V48" i="8"/>
  <c r="F57" i="8"/>
  <c r="K47" i="8"/>
  <c r="V59" i="8"/>
  <c r="G42" i="8"/>
  <c r="U42" i="8"/>
  <c r="K59" i="8"/>
  <c r="I39" i="8"/>
  <c r="D46" i="8"/>
  <c r="G55" i="8"/>
  <c r="Y49" i="8"/>
  <c r="E42" i="8"/>
  <c r="E51" i="8"/>
  <c r="C54" i="8"/>
  <c r="H56" i="8"/>
  <c r="G49" i="8"/>
  <c r="Q49" i="8"/>
  <c r="U58" i="8"/>
  <c r="X44" i="8"/>
  <c r="C40" i="8"/>
  <c r="F39" i="8"/>
  <c r="E47" i="8"/>
  <c r="AA59" i="8"/>
  <c r="K56" i="8"/>
  <c r="C47" i="8"/>
  <c r="O42" i="8"/>
  <c r="I42" i="8"/>
  <c r="Z56" i="8"/>
  <c r="K39" i="8"/>
  <c r="Y43" i="8"/>
  <c r="N57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U40" i="8"/>
  <c r="O55" i="8"/>
  <c r="E50" i="8"/>
  <c r="W50" i="8"/>
  <c r="Q54" i="8"/>
  <c r="S39" i="8"/>
  <c r="R45" i="5"/>
  <c r="H42" i="5"/>
  <c r="B48" i="5"/>
  <c r="Y43" i="5"/>
  <c r="M45" i="5"/>
  <c r="E47" i="5"/>
  <c r="L53" i="5"/>
  <c r="O59" i="5"/>
  <c r="U50" i="5"/>
  <c r="O43" i="5"/>
  <c r="Z56" i="5"/>
  <c r="S49" i="5"/>
  <c r="D43" i="5"/>
  <c r="B41" i="5"/>
  <c r="G51" i="5"/>
  <c r="N46" i="5"/>
  <c r="T43" i="5"/>
  <c r="Q45" i="5"/>
  <c r="G45" i="5"/>
  <c r="I59" i="5"/>
  <c r="L51" i="5"/>
  <c r="F45" i="5"/>
  <c r="V43" i="5"/>
  <c r="M49" i="5"/>
  <c r="R56" i="5"/>
  <c r="U52" i="5"/>
  <c r="B52" i="5"/>
  <c r="T48" i="5"/>
  <c r="D41" i="5"/>
  <c r="J44" i="5"/>
  <c r="D60" i="5"/>
  <c r="F43" i="5"/>
  <c r="F59" i="5"/>
  <c r="P54" i="5"/>
  <c r="I40" i="5"/>
  <c r="V52" i="5"/>
  <c r="N56" i="5"/>
  <c r="Y40" i="5"/>
  <c r="J59" i="5"/>
  <c r="G49" i="5"/>
  <c r="T47" i="5"/>
  <c r="F47" i="5"/>
  <c r="H50" i="5"/>
  <c r="O41" i="5"/>
  <c r="M59" i="5"/>
  <c r="W52" i="5"/>
  <c r="E56" i="5"/>
  <c r="H44" i="5"/>
  <c r="J55" i="5"/>
  <c r="X46" i="5"/>
  <c r="Z60" i="5"/>
  <c r="N50" i="5"/>
  <c r="H43" i="5"/>
  <c r="S56" i="5"/>
  <c r="D49" i="5"/>
  <c r="S47" i="5"/>
  <c r="Q59" i="5"/>
  <c r="O48" i="5"/>
  <c r="Y57" i="5"/>
  <c r="S58" i="5"/>
  <c r="Q44" i="5"/>
  <c r="U54" i="5"/>
  <c r="O44" i="5"/>
  <c r="S53" i="5"/>
  <c r="M43" i="5"/>
  <c r="U57" i="5"/>
  <c r="O47" i="5"/>
  <c r="H57" i="5"/>
  <c r="AA46" i="5"/>
  <c r="F57" i="5"/>
  <c r="Y46" i="5"/>
  <c r="R58" i="5"/>
  <c r="L48" i="5"/>
  <c r="K40" i="5"/>
  <c r="N52" i="5"/>
  <c r="Y41" i="5"/>
  <c r="K55" i="5"/>
  <c r="S44" i="5"/>
  <c r="K50" i="5"/>
  <c r="Q60" i="5"/>
  <c r="U45" i="5"/>
  <c r="AA55" i="5"/>
  <c r="Y51" i="5"/>
  <c r="Z47" i="5"/>
  <c r="Z42" i="5"/>
  <c r="C57" i="5"/>
  <c r="N57" i="5"/>
  <c r="S45" i="5"/>
  <c r="Q43" i="5"/>
  <c r="Z58" i="5"/>
  <c r="E58" i="5"/>
  <c r="V56" i="5"/>
  <c r="S57" i="5"/>
  <c r="Y54" i="5"/>
  <c r="G58" i="5"/>
  <c r="N58" i="5"/>
  <c r="O50" i="5"/>
  <c r="O55" i="5"/>
  <c r="Z51" i="5"/>
  <c r="W42" i="5"/>
  <c r="W58" i="5"/>
  <c r="K59" i="5"/>
  <c r="F55" i="5"/>
  <c r="AA43" i="5"/>
  <c r="B44" i="5"/>
  <c r="K42" i="5"/>
  <c r="U60" i="5"/>
  <c r="Z52" i="5"/>
  <c r="N42" i="5"/>
  <c r="B49" i="5"/>
  <c r="D48" i="5"/>
  <c r="J58" i="5"/>
  <c r="C44" i="5"/>
  <c r="I54" i="5"/>
  <c r="E44" i="5"/>
  <c r="K54" i="5"/>
  <c r="R44" i="5"/>
  <c r="X54" i="5"/>
  <c r="U43" i="5"/>
  <c r="X51" i="5"/>
  <c r="Y60" i="5"/>
  <c r="C45" i="5"/>
  <c r="Y42" i="5"/>
  <c r="Y44" i="5"/>
  <c r="Y55" i="5"/>
  <c r="F53" i="5"/>
  <c r="Q52" i="5"/>
  <c r="O49" i="5"/>
  <c r="U59" i="5"/>
  <c r="J49" i="5"/>
  <c r="AA42" i="5"/>
  <c r="D57" i="5"/>
  <c r="Q40" i="5"/>
  <c r="H51" i="5"/>
  <c r="N41" i="5"/>
  <c r="J51" i="5"/>
  <c r="X52" i="5"/>
  <c r="W51" i="5"/>
  <c r="J40" i="5"/>
  <c r="Z55" i="5"/>
  <c r="V60" i="5"/>
  <c r="P47" i="5"/>
  <c r="L54" i="5"/>
  <c r="W48" i="5"/>
  <c r="C49" i="5"/>
  <c r="K60" i="5"/>
  <c r="Y48" i="5"/>
  <c r="J53" i="5"/>
  <c r="Q55" i="5"/>
  <c r="T45" i="5"/>
  <c r="AA48" i="5"/>
  <c r="B55" i="5"/>
  <c r="E54" i="5"/>
  <c r="F41" i="5"/>
  <c r="Y50" i="5"/>
  <c r="C53" i="5"/>
  <c r="G54" i="5"/>
  <c r="K45" i="5"/>
  <c r="Z57" i="5"/>
  <c r="M40" i="5"/>
  <c r="O58" i="5"/>
  <c r="H40" i="5"/>
  <c r="M46" i="5"/>
  <c r="P53" i="5"/>
  <c r="R53" i="5"/>
  <c r="D54" i="5"/>
  <c r="W54" i="5"/>
  <c r="G52" i="5"/>
  <c r="E51" i="5"/>
  <c r="G55" i="5"/>
  <c r="S54" i="5"/>
  <c r="Q54" i="5"/>
  <c r="D56" i="5"/>
  <c r="Y49" i="5"/>
  <c r="G59" i="5"/>
  <c r="Y52" i="5"/>
  <c r="P58" i="5"/>
  <c r="L50" i="5"/>
  <c r="E42" i="5"/>
  <c r="AA56" i="5"/>
  <c r="U42" i="5"/>
  <c r="L43" i="5"/>
  <c r="N47" i="5"/>
  <c r="W40" i="5"/>
  <c r="V40" i="5"/>
  <c r="R55" i="5"/>
  <c r="E43" i="5"/>
  <c r="F56" i="5"/>
  <c r="L49" i="5"/>
  <c r="X60" i="5"/>
  <c r="W56" i="5"/>
  <c r="Y56" i="5"/>
  <c r="M57" i="5"/>
  <c r="T58" i="5"/>
  <c r="Z49" i="5"/>
  <c r="R57" i="5"/>
  <c r="D52" i="5"/>
  <c r="O52" i="5"/>
  <c r="I60" i="5"/>
  <c r="V53" i="5"/>
  <c r="S55" i="5"/>
  <c r="P60" i="5"/>
  <c r="H46" i="5"/>
  <c r="T56" i="5"/>
  <c r="U47" i="5"/>
  <c r="T46" i="5"/>
  <c r="F54" i="5"/>
  <c r="Q41" i="5"/>
  <c r="J50" i="5"/>
  <c r="R46" i="5"/>
  <c r="U40" i="5"/>
  <c r="L46" i="5"/>
  <c r="U51" i="5"/>
  <c r="M60" i="5"/>
  <c r="Z53" i="5"/>
  <c r="K51" i="5"/>
  <c r="K46" i="5"/>
  <c r="S59" i="5"/>
  <c r="V49" i="5"/>
  <c r="C47" i="5"/>
  <c r="P51" i="5"/>
  <c r="I57" i="5"/>
  <c r="B46" i="5"/>
  <c r="W43" i="5"/>
  <c r="T50" i="5"/>
  <c r="J54" i="5"/>
  <c r="O60" i="5"/>
  <c r="T54" i="5"/>
  <c r="E55" i="5"/>
  <c r="C42" i="5"/>
  <c r="Z41" i="5"/>
  <c r="X40" i="5"/>
  <c r="Z44" i="5"/>
  <c r="M44" i="5"/>
  <c r="K44" i="5"/>
  <c r="W45" i="5"/>
  <c r="F60" i="5"/>
  <c r="E45" i="5"/>
  <c r="W57" i="5"/>
  <c r="B43" i="5"/>
  <c r="J48" i="5"/>
  <c r="H60" i="5"/>
  <c r="F46" i="5"/>
  <c r="G42" i="5"/>
  <c r="V46" i="5"/>
  <c r="U44" i="5"/>
  <c r="J46" i="5"/>
  <c r="S60" i="5"/>
  <c r="K43" i="5"/>
  <c r="I56" i="5"/>
  <c r="K52" i="5"/>
  <c r="C46" i="5"/>
  <c r="F50" i="5"/>
  <c r="N48" i="5"/>
  <c r="K58" i="5"/>
  <c r="T42" i="5"/>
  <c r="Q47" i="5"/>
  <c r="R50" i="5"/>
  <c r="Q46" i="5"/>
  <c r="S46" i="5"/>
  <c r="G47" i="5"/>
  <c r="X48" i="5"/>
  <c r="G60" i="5"/>
  <c r="H48" i="5"/>
  <c r="S50" i="5"/>
  <c r="E59" i="5"/>
  <c r="T57" i="5"/>
  <c r="B54" i="5"/>
  <c r="W46" i="5"/>
  <c r="P43" i="5"/>
  <c r="R43" i="5"/>
  <c r="X53" i="5"/>
  <c r="I49" i="5"/>
  <c r="Q51" i="5"/>
  <c r="D59" i="5"/>
  <c r="X42" i="5"/>
  <c r="B53" i="5"/>
  <c r="X58" i="5"/>
  <c r="E40" i="5"/>
  <c r="D46" i="5"/>
  <c r="K57" i="5"/>
  <c r="Q58" i="5"/>
  <c r="P50" i="5"/>
  <c r="D40" i="5"/>
  <c r="AA57" i="5"/>
  <c r="H55" i="5"/>
  <c r="F44" i="5"/>
  <c r="H58" i="5"/>
  <c r="V54" i="5"/>
  <c r="X55" i="5"/>
  <c r="B59" i="5"/>
  <c r="H52" i="5"/>
  <c r="AA44" i="5"/>
  <c r="I48" i="5"/>
  <c r="S52" i="5"/>
  <c r="X57" i="5"/>
  <c r="V45" i="5"/>
  <c r="M58" i="5"/>
  <c r="U41" i="5"/>
  <c r="L55" i="5"/>
  <c r="V57" i="5"/>
  <c r="W50" i="5"/>
  <c r="C59" i="5"/>
  <c r="X45" i="5"/>
  <c r="G50" i="5"/>
  <c r="C43" i="5"/>
  <c r="F42" i="5"/>
  <c r="L41" i="5"/>
  <c r="F48" i="5"/>
  <c r="Y47" i="5"/>
  <c r="H59" i="5"/>
  <c r="B45" i="5"/>
  <c r="F58" i="5"/>
  <c r="C56" i="5"/>
  <c r="Z59" i="5"/>
  <c r="C40" i="5"/>
  <c r="W49" i="5"/>
  <c r="X43" i="5"/>
  <c r="J43" i="5"/>
  <c r="O51" i="5"/>
  <c r="I45" i="5"/>
  <c r="N40" i="5"/>
  <c r="Y53" i="5"/>
  <c r="D44" i="5"/>
  <c r="O57" i="5"/>
  <c r="I50" i="5"/>
  <c r="B57" i="5"/>
  <c r="L57" i="5"/>
  <c r="N60" i="5"/>
  <c r="H41" i="5"/>
  <c r="J42" i="5"/>
  <c r="Q49" i="5"/>
  <c r="R51" i="5"/>
  <c r="X59" i="5"/>
  <c r="R49" i="5"/>
  <c r="V58" i="5"/>
  <c r="P48" i="5"/>
  <c r="O40" i="5"/>
  <c r="R52" i="5"/>
  <c r="L42" i="5"/>
  <c r="E52" i="5"/>
  <c r="X41" i="5"/>
  <c r="C52" i="5"/>
  <c r="V41" i="5"/>
  <c r="O53" i="5"/>
  <c r="I43" i="5"/>
  <c r="Q57" i="5"/>
  <c r="K47" i="5"/>
  <c r="Z48" i="5"/>
  <c r="M47" i="5"/>
  <c r="H45" i="5"/>
  <c r="N55" i="5"/>
  <c r="R40" i="5"/>
  <c r="X50" i="5"/>
  <c r="B56" i="5"/>
  <c r="J45" i="5"/>
  <c r="U46" i="5"/>
  <c r="K49" i="5"/>
  <c r="Z45" i="5"/>
  <c r="F51" i="5"/>
  <c r="S40" i="5"/>
  <c r="AA49" i="5"/>
  <c r="X47" i="5"/>
  <c r="M52" i="5"/>
  <c r="T41" i="5"/>
  <c r="H47" i="5"/>
  <c r="N43" i="5"/>
  <c r="H54" i="5"/>
  <c r="C60" i="5"/>
  <c r="B47" i="5"/>
  <c r="K53" i="5"/>
  <c r="P55" i="5"/>
  <c r="X49" i="5"/>
  <c r="P46" i="5"/>
  <c r="R41" i="5"/>
  <c r="E60" i="5"/>
  <c r="Q53" i="5"/>
  <c r="V50" i="5"/>
  <c r="T53" i="5"/>
  <c r="Y45" i="5"/>
  <c r="AA59" i="5"/>
  <c r="I55" i="5"/>
  <c r="R59" i="5"/>
  <c r="G53" i="5"/>
  <c r="B50" i="5"/>
  <c r="F49" i="5"/>
  <c r="L59" i="5"/>
  <c r="H49" i="5"/>
  <c r="N59" i="5"/>
  <c r="U49" i="5"/>
  <c r="R60" i="5"/>
  <c r="AA53" i="5"/>
  <c r="P45" i="5"/>
  <c r="B60" i="5"/>
  <c r="M51" i="5"/>
  <c r="D55" i="5"/>
  <c r="V55" i="5"/>
  <c r="G44" i="5"/>
  <c r="I44" i="5"/>
  <c r="L44" i="5"/>
  <c r="R54" i="5"/>
  <c r="I42" i="5"/>
  <c r="T55" i="5"/>
  <c r="C50" i="5"/>
  <c r="B51" i="5"/>
  <c r="E46" i="5"/>
  <c r="K56" i="5"/>
  <c r="G46" i="5"/>
  <c r="M56" i="5"/>
  <c r="R42" i="5"/>
  <c r="I46" i="5"/>
  <c r="R48" i="5"/>
  <c r="J56" i="5"/>
  <c r="W55" i="5"/>
  <c r="AA40" i="5"/>
  <c r="E50" i="5"/>
  <c r="E53" i="5"/>
  <c r="M42" i="5"/>
  <c r="Z40" i="5"/>
  <c r="U53" i="5"/>
  <c r="P44" i="5"/>
  <c r="B42" i="5"/>
  <c r="O42" i="5"/>
  <c r="AA47" i="5"/>
  <c r="K41" i="5"/>
  <c r="Y59" i="5"/>
  <c r="R47" i="5"/>
  <c r="AA41" i="5"/>
  <c r="M55" i="5"/>
  <c r="G48" i="5"/>
  <c r="L58" i="5"/>
  <c r="O56" i="5"/>
  <c r="E41" i="5"/>
  <c r="AA50" i="5"/>
  <c r="D45" i="5"/>
  <c r="I53" i="5"/>
  <c r="I52" i="5"/>
  <c r="AA60" i="5"/>
  <c r="Q56" i="5"/>
  <c r="V42" i="5"/>
  <c r="I51" i="5"/>
  <c r="C54" i="5"/>
  <c r="V48" i="5"/>
  <c r="L52" i="5"/>
  <c r="U56" i="5"/>
  <c r="AA51" i="5"/>
  <c r="X56" i="5"/>
  <c r="O46" i="5"/>
  <c r="T44" i="5"/>
  <c r="Q42" i="5"/>
  <c r="S42" i="5"/>
  <c r="I41" i="5"/>
  <c r="AA54" i="5"/>
  <c r="Z54" i="5"/>
  <c r="K48" i="5"/>
  <c r="T49" i="5"/>
  <c r="W59" i="5"/>
  <c r="N51" i="5"/>
  <c r="S43" i="5"/>
  <c r="E57" i="5"/>
  <c r="I47" i="5"/>
  <c r="T60" i="5"/>
  <c r="N53" i="5"/>
  <c r="Z43" i="5"/>
  <c r="P42" i="5"/>
  <c r="S41" i="5"/>
  <c r="J47" i="5"/>
  <c r="B40" i="5"/>
  <c r="N44" i="5"/>
  <c r="M48" i="5"/>
  <c r="J57" i="5"/>
  <c r="D47" i="5"/>
  <c r="H56" i="5"/>
  <c r="AA45" i="5"/>
  <c r="J60" i="5"/>
  <c r="D50" i="5"/>
  <c r="V59" i="5"/>
  <c r="P49" i="5"/>
  <c r="T59" i="5"/>
  <c r="N49" i="5"/>
  <c r="B58" i="5"/>
  <c r="Z50" i="5"/>
  <c r="T40" i="5"/>
  <c r="C55" i="5"/>
  <c r="V44" i="5"/>
  <c r="F52" i="5"/>
  <c r="L56" i="5"/>
  <c r="V47" i="5"/>
  <c r="C58" i="5"/>
  <c r="G43" i="5"/>
  <c r="M53" i="5"/>
  <c r="X44" i="5"/>
  <c r="G56" i="5"/>
  <c r="L40" i="5"/>
  <c r="P52" i="5"/>
  <c r="D51" i="5"/>
  <c r="C51" i="5"/>
  <c r="C41" i="5"/>
  <c r="W53" i="5"/>
  <c r="AA52" i="5"/>
  <c r="M41" i="5"/>
  <c r="N54" i="5"/>
  <c r="M50" i="5"/>
  <c r="Q48" i="5"/>
  <c r="G41" i="5"/>
  <c r="L45" i="5"/>
  <c r="W47" i="5"/>
  <c r="L47" i="5"/>
  <c r="U58" i="5"/>
  <c r="D53" i="5"/>
  <c r="S51" i="5"/>
  <c r="I58" i="5"/>
  <c r="F40" i="5"/>
  <c r="D58" i="5"/>
  <c r="M54" i="5"/>
  <c r="P57" i="5"/>
  <c r="E49" i="5"/>
  <c r="G40" i="5"/>
  <c r="Q50" i="5"/>
  <c r="O45" i="5"/>
  <c r="U55" i="5"/>
  <c r="T51" i="5"/>
  <c r="P41" i="5"/>
  <c r="V51" i="5"/>
  <c r="D42" i="5"/>
  <c r="J52" i="5"/>
  <c r="P40" i="5"/>
  <c r="W44" i="5"/>
  <c r="O54" i="5"/>
  <c r="W41" i="5"/>
  <c r="P56" i="5"/>
  <c r="W60" i="5"/>
  <c r="T52" i="5"/>
  <c r="C48" i="5"/>
  <c r="E48" i="5"/>
  <c r="Z46" i="5"/>
  <c r="G57" i="5"/>
  <c r="N45" i="5"/>
  <c r="P59" i="5"/>
  <c r="H53" i="5"/>
  <c r="L60" i="5"/>
  <c r="S48" i="5"/>
  <c r="Y58" i="5"/>
  <c r="U48" i="5"/>
  <c r="AA58" i="5"/>
  <c r="J41" i="5"/>
  <c r="L41" i="10"/>
  <c r="B42" i="10"/>
  <c r="D42" i="10"/>
  <c r="H40" i="10"/>
  <c r="J40" i="10"/>
  <c r="Q40" i="10"/>
  <c r="X40" i="10"/>
  <c r="Z40" i="10"/>
  <c r="N43" i="10"/>
  <c r="D45" i="10"/>
  <c r="T45" i="10"/>
  <c r="D40" i="10"/>
  <c r="F40" i="10"/>
  <c r="K40" i="10"/>
  <c r="M40" i="10"/>
  <c r="T40" i="10"/>
  <c r="V40" i="10"/>
  <c r="AA40" i="10"/>
  <c r="D41" i="10"/>
  <c r="O41" i="10"/>
  <c r="Q41" i="10"/>
  <c r="T41" i="10"/>
  <c r="J43" i="10"/>
  <c r="Z43" i="10"/>
  <c r="B44" i="10"/>
  <c r="D44" i="10"/>
  <c r="F44" i="10"/>
  <c r="H44" i="10"/>
  <c r="J44" i="10"/>
  <c r="L44" i="10"/>
  <c r="N44" i="10"/>
  <c r="P44" i="10"/>
  <c r="R44" i="10"/>
  <c r="T44" i="10"/>
  <c r="V44" i="10"/>
  <c r="X44" i="10"/>
  <c r="Z44" i="10"/>
  <c r="P45" i="10"/>
  <c r="B40" i="10"/>
  <c r="E40" i="10"/>
  <c r="L40" i="10"/>
  <c r="R40" i="10"/>
  <c r="U40" i="10"/>
  <c r="M41" i="10"/>
  <c r="P41" i="10"/>
  <c r="L42" i="10"/>
  <c r="T42" i="10"/>
  <c r="B43" i="10"/>
  <c r="O43" i="10"/>
  <c r="R43" i="10"/>
  <c r="C45" i="10"/>
  <c r="L45" i="10"/>
  <c r="S45" i="10"/>
  <c r="B46" i="10"/>
  <c r="J46" i="10"/>
  <c r="R46" i="10"/>
  <c r="Z46" i="10"/>
  <c r="F47" i="10"/>
  <c r="P47" i="10"/>
  <c r="V47" i="10"/>
  <c r="B48" i="10"/>
  <c r="J48" i="10"/>
  <c r="R48" i="10"/>
  <c r="Z48" i="10"/>
  <c r="J49" i="10"/>
  <c r="P49" i="10"/>
  <c r="Z49" i="10"/>
  <c r="H50" i="10"/>
  <c r="P50" i="10"/>
  <c r="X50" i="10"/>
  <c r="D51" i="10"/>
  <c r="J51" i="10"/>
  <c r="T51" i="10"/>
  <c r="Z51" i="10"/>
  <c r="H52" i="10"/>
  <c r="P52" i="10"/>
  <c r="X52" i="10"/>
  <c r="D53" i="10"/>
  <c r="N53" i="10"/>
  <c r="X53" i="10"/>
  <c r="L55" i="10"/>
  <c r="N55" i="10"/>
  <c r="B57" i="10"/>
  <c r="D57" i="10"/>
  <c r="T57" i="10"/>
  <c r="J59" i="10"/>
  <c r="Z59" i="10"/>
  <c r="B60" i="10"/>
  <c r="D60" i="10"/>
  <c r="F60" i="10"/>
  <c r="H60" i="10"/>
  <c r="J60" i="10"/>
  <c r="L60" i="10"/>
  <c r="N60" i="10"/>
  <c r="P60" i="10"/>
  <c r="R60" i="10"/>
  <c r="T60" i="10"/>
  <c r="V60" i="10"/>
  <c r="X60" i="10"/>
  <c r="Z60" i="10"/>
  <c r="AA39" i="10"/>
  <c r="Y39" i="10"/>
  <c r="W39" i="10"/>
  <c r="U39" i="10"/>
  <c r="S39" i="10"/>
  <c r="Q39" i="10"/>
  <c r="O39" i="10"/>
  <c r="C40" i="10"/>
  <c r="I40" i="10"/>
  <c r="P40" i="10"/>
  <c r="S40" i="10"/>
  <c r="Y40" i="10"/>
  <c r="K41" i="10"/>
  <c r="X41" i="10"/>
  <c r="J42" i="10"/>
  <c r="R42" i="10"/>
  <c r="Z42" i="10"/>
  <c r="F43" i="10"/>
  <c r="M43" i="10"/>
  <c r="V43" i="10"/>
  <c r="E44" i="10"/>
  <c r="M44" i="10"/>
  <c r="U44" i="10"/>
  <c r="H46" i="10"/>
  <c r="P46" i="10"/>
  <c r="X46" i="10"/>
  <c r="D47" i="10"/>
  <c r="J47" i="10"/>
  <c r="T47" i="10"/>
  <c r="Z47" i="10"/>
  <c r="H48" i="10"/>
  <c r="P48" i="10"/>
  <c r="X48" i="10"/>
  <c r="D49" i="10"/>
  <c r="N49" i="10"/>
  <c r="T49" i="10"/>
  <c r="F50" i="10"/>
  <c r="N50" i="10"/>
  <c r="V50" i="10"/>
  <c r="H51" i="10"/>
  <c r="N51" i="10"/>
  <c r="X51" i="10"/>
  <c r="F52" i="10"/>
  <c r="N52" i="10"/>
  <c r="V52" i="10"/>
  <c r="H53" i="10"/>
  <c r="R53" i="10"/>
  <c r="T53" i="10"/>
  <c r="AA53" i="10"/>
  <c r="C54" i="10"/>
  <c r="E54" i="10"/>
  <c r="G54" i="10"/>
  <c r="I54" i="10"/>
  <c r="K54" i="10"/>
  <c r="M54" i="10"/>
  <c r="O54" i="10"/>
  <c r="Q54" i="10"/>
  <c r="S54" i="10"/>
  <c r="U54" i="10"/>
  <c r="W54" i="10"/>
  <c r="Y54" i="10"/>
  <c r="AA54" i="10"/>
  <c r="C55" i="10"/>
  <c r="H55" i="10"/>
  <c r="J55" i="10"/>
  <c r="Q55" i="10"/>
  <c r="S55" i="10"/>
  <c r="X55" i="10"/>
  <c r="Z55" i="10"/>
  <c r="B56" i="10"/>
  <c r="D56" i="10"/>
  <c r="F56" i="10"/>
  <c r="H56" i="10"/>
  <c r="J56" i="10"/>
  <c r="L56" i="10"/>
  <c r="N56" i="10"/>
  <c r="P56" i="10"/>
  <c r="R56" i="10"/>
  <c r="T56" i="10"/>
  <c r="V56" i="10"/>
  <c r="X56" i="10"/>
  <c r="Z56" i="10"/>
  <c r="G57" i="10"/>
  <c r="I57" i="10"/>
  <c r="P57" i="10"/>
  <c r="W57" i="10"/>
  <c r="Y57" i="10"/>
  <c r="F59" i="10"/>
  <c r="M59" i="10"/>
  <c r="O59" i="10"/>
  <c r="V59" i="10"/>
  <c r="W40" i="10"/>
  <c r="H41" i="10"/>
  <c r="H42" i="10"/>
  <c r="P42" i="10"/>
  <c r="X42" i="10"/>
  <c r="F46" i="10"/>
  <c r="N46" i="10"/>
  <c r="V46" i="10"/>
  <c r="H47" i="10"/>
  <c r="N47" i="10"/>
  <c r="X47" i="10"/>
  <c r="F48" i="10"/>
  <c r="N48" i="10"/>
  <c r="V48" i="10"/>
  <c r="H49" i="10"/>
  <c r="R49" i="10"/>
  <c r="X49" i="10"/>
  <c r="D50" i="10"/>
  <c r="L50" i="10"/>
  <c r="T50" i="10"/>
  <c r="B51" i="10"/>
  <c r="L51" i="10"/>
  <c r="R51" i="10"/>
  <c r="D52" i="10"/>
  <c r="L52" i="10"/>
  <c r="T52" i="10"/>
  <c r="F53" i="10"/>
  <c r="L53" i="10"/>
  <c r="D55" i="10"/>
  <c r="F55" i="10"/>
  <c r="T55" i="10"/>
  <c r="V55" i="10"/>
  <c r="L57" i="10"/>
  <c r="B58" i="10"/>
  <c r="D58" i="10"/>
  <c r="F58" i="10"/>
  <c r="H58" i="10"/>
  <c r="J58" i="10"/>
  <c r="L58" i="10"/>
  <c r="N58" i="10"/>
  <c r="P58" i="10"/>
  <c r="R58" i="10"/>
  <c r="T58" i="10"/>
  <c r="V58" i="10"/>
  <c r="X58" i="10"/>
  <c r="Z58" i="10"/>
  <c r="B59" i="10"/>
  <c r="R59" i="10"/>
  <c r="C42" i="10"/>
  <c r="F42" i="10"/>
  <c r="K43" i="10"/>
  <c r="Y44" i="10"/>
  <c r="X45" i="10"/>
  <c r="T46" i="10"/>
  <c r="T48" i="10"/>
  <c r="J50" i="10"/>
  <c r="F51" i="10"/>
  <c r="P51" i="10"/>
  <c r="B52" i="10"/>
  <c r="S53" i="10"/>
  <c r="F54" i="10"/>
  <c r="N54" i="10"/>
  <c r="V54" i="10"/>
  <c r="E56" i="10"/>
  <c r="M56" i="10"/>
  <c r="U56" i="10"/>
  <c r="H57" i="10"/>
  <c r="X57" i="10"/>
  <c r="E59" i="10"/>
  <c r="U59" i="10"/>
  <c r="N42" i="10"/>
  <c r="AA43" i="10"/>
  <c r="H45" i="10"/>
  <c r="U45" i="10"/>
  <c r="B47" i="10"/>
  <c r="L47" i="10"/>
  <c r="L49" i="10"/>
  <c r="V49" i="10"/>
  <c r="R50" i="10"/>
  <c r="J52" i="10"/>
  <c r="P53" i="10"/>
  <c r="D54" i="10"/>
  <c r="L54" i="10"/>
  <c r="T54" i="10"/>
  <c r="B55" i="10"/>
  <c r="R55" i="10"/>
  <c r="C56" i="10"/>
  <c r="K56" i="10"/>
  <c r="S56" i="10"/>
  <c r="AA56" i="10"/>
  <c r="F57" i="10"/>
  <c r="Q57" i="10"/>
  <c r="V42" i="10"/>
  <c r="I44" i="10"/>
  <c r="E45" i="10"/>
  <c r="D46" i="10"/>
  <c r="D48" i="10"/>
  <c r="Z50" i="10"/>
  <c r="V51" i="10"/>
  <c r="R52" i="10"/>
  <c r="B54" i="10"/>
  <c r="J54" i="10"/>
  <c r="R54" i="10"/>
  <c r="Z54" i="10"/>
  <c r="K55" i="10"/>
  <c r="P55" i="10"/>
  <c r="AA55" i="10"/>
  <c r="I56" i="10"/>
  <c r="Q56" i="10"/>
  <c r="Y56" i="10"/>
  <c r="O57" i="10"/>
  <c r="N59" i="10"/>
  <c r="R47" i="10"/>
  <c r="B50" i="10"/>
  <c r="X54" i="10"/>
  <c r="G56" i="10"/>
  <c r="Q44" i="10"/>
  <c r="U53" i="10"/>
  <c r="Z53" i="10"/>
  <c r="O56" i="10"/>
  <c r="G59" i="10"/>
  <c r="N40" i="10"/>
  <c r="O45" i="10"/>
  <c r="F49" i="10"/>
  <c r="H54" i="10"/>
  <c r="I55" i="10"/>
  <c r="W56" i="10"/>
  <c r="L46" i="10"/>
  <c r="Y55" i="10"/>
  <c r="Z52" i="10"/>
  <c r="J53" i="10"/>
  <c r="P54" i="10"/>
  <c r="L48" i="10"/>
  <c r="W59" i="10"/>
  <c r="I39" i="10"/>
  <c r="U43" i="10"/>
  <c r="S51" i="10"/>
  <c r="W46" i="10"/>
  <c r="S41" i="10"/>
  <c r="N39" i="10"/>
  <c r="Y60" i="10"/>
  <c r="I60" i="10"/>
  <c r="K59" i="10"/>
  <c r="Q58" i="10"/>
  <c r="AA57" i="10"/>
  <c r="Y53" i="10"/>
  <c r="I49" i="10"/>
  <c r="AA44" i="10"/>
  <c r="C39" i="10"/>
  <c r="O55" i="10"/>
  <c r="C51" i="10"/>
  <c r="W44" i="10"/>
  <c r="AA41" i="10"/>
  <c r="L39" i="10"/>
  <c r="AA60" i="10"/>
  <c r="K60" i="10"/>
  <c r="Q59" i="10"/>
  <c r="S58" i="10"/>
  <c r="C58" i="10"/>
  <c r="W53" i="10"/>
  <c r="Y49" i="10"/>
  <c r="O44" i="10"/>
  <c r="W52" i="10"/>
  <c r="O51" i="10"/>
  <c r="G50" i="10"/>
  <c r="Y48" i="10"/>
  <c r="U47" i="10"/>
  <c r="Q46" i="10"/>
  <c r="W43" i="10"/>
  <c r="S42" i="10"/>
  <c r="Y52" i="10"/>
  <c r="U51" i="10"/>
  <c r="Q50" i="10"/>
  <c r="K49" i="10"/>
  <c r="C48" i="10"/>
  <c r="AA46" i="10"/>
  <c r="W45" i="10"/>
  <c r="C43" i="10"/>
  <c r="U41" i="10"/>
  <c r="S52" i="10"/>
  <c r="Q51" i="10"/>
  <c r="K50" i="10"/>
  <c r="G49" i="10"/>
  <c r="S47" i="10"/>
  <c r="M46" i="10"/>
  <c r="W42" i="10"/>
  <c r="C41" i="10"/>
  <c r="E52" i="10"/>
  <c r="J39" i="10"/>
  <c r="M60" i="10"/>
  <c r="U58" i="10"/>
  <c r="S49" i="10"/>
  <c r="W55" i="10"/>
  <c r="Q45" i="10"/>
  <c r="E39" i="10"/>
  <c r="G44" i="10"/>
  <c r="B39" i="10"/>
  <c r="R39" i="10"/>
  <c r="U60" i="10"/>
  <c r="E60" i="10"/>
  <c r="C59" i="10"/>
  <c r="M58" i="10"/>
  <c r="S57" i="10"/>
  <c r="M53" i="10"/>
  <c r="O48" i="10"/>
  <c r="Y43" i="10"/>
  <c r="G39" i="10"/>
  <c r="G55" i="10"/>
  <c r="G48" i="10"/>
  <c r="S44" i="10"/>
  <c r="P39" i="10"/>
  <c r="W60" i="10"/>
  <c r="G60" i="10"/>
  <c r="I59" i="10"/>
  <c r="O58" i="10"/>
  <c r="U57" i="10"/>
  <c r="G53" i="10"/>
  <c r="C49" i="10"/>
  <c r="K44" i="10"/>
  <c r="O52" i="10"/>
  <c r="I51" i="10"/>
  <c r="U49" i="10"/>
  <c r="Q48" i="10"/>
  <c r="K47" i="10"/>
  <c r="I46" i="10"/>
  <c r="Q43" i="10"/>
  <c r="K42" i="10"/>
  <c r="Q52" i="10"/>
  <c r="K51" i="10"/>
  <c r="I50" i="10"/>
  <c r="AA48" i="10"/>
  <c r="W47" i="10"/>
  <c r="S46" i="10"/>
  <c r="M45" i="10"/>
  <c r="U42" i="10"/>
  <c r="Q53" i="10"/>
  <c r="K52" i="10"/>
  <c r="G51" i="10"/>
  <c r="C50" i="10"/>
  <c r="U48" i="10"/>
  <c r="M47" i="10"/>
  <c r="E46" i="10"/>
  <c r="O42" i="10"/>
  <c r="M50" i="10"/>
  <c r="I42" i="10"/>
  <c r="S59" i="10"/>
  <c r="C57" i="10"/>
  <c r="W41" i="10"/>
  <c r="Y42" i="10"/>
  <c r="H39" i="10"/>
  <c r="O60" i="10"/>
  <c r="Y59" i="10"/>
  <c r="G58" i="10"/>
  <c r="U50" i="10"/>
  <c r="I41" i="10"/>
  <c r="Y51" i="10"/>
  <c r="E49" i="10"/>
  <c r="Y46" i="10"/>
  <c r="E41" i="10"/>
  <c r="AA51" i="10"/>
  <c r="Q49" i="10"/>
  <c r="G47" i="10"/>
  <c r="S43" i="10"/>
  <c r="W51" i="10"/>
  <c r="S50" i="10"/>
  <c r="E48" i="10"/>
  <c r="I45" i="10"/>
  <c r="M39" i="10"/>
  <c r="U55" i="10"/>
  <c r="E55" i="10"/>
  <c r="C44" i="10"/>
  <c r="M55" i="10"/>
  <c r="F39" i="10"/>
  <c r="V39" i="10"/>
  <c r="Q60" i="10"/>
  <c r="AA59" i="10"/>
  <c r="Y58" i="10"/>
  <c r="I58" i="10"/>
  <c r="K57" i="10"/>
  <c r="E50" i="10"/>
  <c r="I47" i="10"/>
  <c r="E43" i="10"/>
  <c r="K39" i="10"/>
  <c r="U52" i="10"/>
  <c r="G46" i="10"/>
  <c r="I43" i="10"/>
  <c r="D39" i="10"/>
  <c r="T39" i="10"/>
  <c r="S60" i="10"/>
  <c r="C60" i="10"/>
  <c r="AA58" i="10"/>
  <c r="K58" i="10"/>
  <c r="M57" i="10"/>
  <c r="M52" i="10"/>
  <c r="Y47" i="10"/>
  <c r="Q42" i="10"/>
  <c r="I53" i="10"/>
  <c r="G52" i="10"/>
  <c r="W50" i="10"/>
  <c r="O49" i="10"/>
  <c r="I48" i="10"/>
  <c r="E47" i="10"/>
  <c r="AA45" i="10"/>
  <c r="G43" i="10"/>
  <c r="Y41" i="10"/>
  <c r="O53" i="10"/>
  <c r="I52" i="10"/>
  <c r="E51" i="10"/>
  <c r="AA49" i="10"/>
  <c r="S48" i="10"/>
  <c r="Q47" i="10"/>
  <c r="K46" i="10"/>
  <c r="G45" i="10"/>
  <c r="M42" i="10"/>
  <c r="K53" i="10"/>
  <c r="C52" i="10"/>
  <c r="AA50" i="10"/>
  <c r="W49" i="10"/>
  <c r="M48" i="10"/>
  <c r="C47" i="10"/>
  <c r="Y45" i="10"/>
  <c r="G42" i="10"/>
  <c r="W48" i="10"/>
  <c r="Z39" i="10"/>
  <c r="E58" i="10"/>
  <c r="O46" i="10"/>
  <c r="M51" i="10"/>
  <c r="X39" i="10"/>
  <c r="W58" i="10"/>
  <c r="E57" i="10"/>
  <c r="O47" i="10"/>
  <c r="C53" i="10"/>
  <c r="O50" i="10"/>
  <c r="AA47" i="10"/>
  <c r="K45" i="10"/>
  <c r="AA42" i="10"/>
  <c r="E53" i="10"/>
  <c r="Y50" i="10"/>
  <c r="K48" i="10"/>
  <c r="C46" i="10"/>
  <c r="E42" i="10"/>
  <c r="AA52" i="10"/>
  <c r="M49" i="10"/>
  <c r="U46" i="10"/>
  <c r="G41" i="10"/>
  <c r="Z45" i="10"/>
  <c r="N41" i="10"/>
  <c r="B41" i="10"/>
  <c r="O40" i="10"/>
  <c r="R57" i="10"/>
  <c r="B53" i="10"/>
  <c r="R45" i="10"/>
  <c r="L43" i="10"/>
  <c r="F41" i="10"/>
  <c r="X59" i="10"/>
  <c r="P43" i="10"/>
  <c r="Z57" i="10"/>
  <c r="J45" i="10"/>
  <c r="X43" i="10"/>
  <c r="V57" i="10"/>
  <c r="P59" i="10"/>
  <c r="B49" i="10"/>
  <c r="V41" i="10"/>
  <c r="V45" i="10"/>
  <c r="H43" i="10"/>
  <c r="B45" i="10"/>
  <c r="D59" i="10"/>
  <c r="D43" i="10"/>
  <c r="L59" i="10"/>
  <c r="R41" i="10"/>
  <c r="H59" i="10"/>
  <c r="F45" i="10"/>
  <c r="J41" i="10"/>
  <c r="J57" i="10"/>
  <c r="T59" i="10"/>
  <c r="N45" i="10"/>
  <c r="G40" i="10"/>
  <c r="Z41" i="10"/>
  <c r="T43" i="10"/>
  <c r="V53" i="10"/>
  <c r="N57" i="10"/>
  <c r="Z58" i="9"/>
  <c r="V58" i="9"/>
  <c r="R58" i="9"/>
  <c r="N58" i="9"/>
  <c r="J58" i="9"/>
  <c r="F58" i="9"/>
  <c r="B58" i="9"/>
  <c r="Z59" i="9"/>
  <c r="U59" i="9"/>
  <c r="O59" i="9"/>
  <c r="J59" i="9"/>
  <c r="E59" i="9"/>
  <c r="T58" i="9"/>
  <c r="O58" i="9"/>
  <c r="D58" i="9"/>
  <c r="Y57" i="9"/>
  <c r="S57" i="9"/>
  <c r="I57" i="9"/>
  <c r="C57" i="9"/>
  <c r="X56" i="9"/>
  <c r="M56" i="9"/>
  <c r="I56" i="9"/>
  <c r="E56" i="9"/>
  <c r="AA55" i="9"/>
  <c r="W55" i="9"/>
  <c r="S55" i="9"/>
  <c r="O55" i="9"/>
  <c r="K55" i="9"/>
  <c r="G55" i="9"/>
  <c r="C55" i="9"/>
  <c r="AA53" i="9"/>
  <c r="W53" i="9"/>
  <c r="S53" i="9"/>
  <c r="O53" i="9"/>
  <c r="K53" i="9"/>
  <c r="G53" i="9"/>
  <c r="C53" i="9"/>
  <c r="Y52" i="9"/>
  <c r="U52" i="9"/>
  <c r="Q52" i="9"/>
  <c r="M52" i="9"/>
  <c r="W59" i="9"/>
  <c r="Q59" i="9"/>
  <c r="I59" i="9"/>
  <c r="B59" i="9"/>
  <c r="G58" i="9"/>
  <c r="K57" i="9"/>
  <c r="E57" i="9"/>
  <c r="P56" i="9"/>
  <c r="J56" i="9"/>
  <c r="D56" i="9"/>
  <c r="Y55" i="9"/>
  <c r="N55" i="9"/>
  <c r="I55" i="9"/>
  <c r="X54" i="9"/>
  <c r="S54" i="9"/>
  <c r="N54" i="9"/>
  <c r="H54" i="9"/>
  <c r="C54" i="9"/>
  <c r="X53" i="9"/>
  <c r="M53" i="9"/>
  <c r="H53" i="9"/>
  <c r="R52" i="9"/>
  <c r="L52" i="9"/>
  <c r="H52" i="9"/>
  <c r="D52" i="9"/>
  <c r="Z51" i="9"/>
  <c r="V51" i="9"/>
  <c r="R51" i="9"/>
  <c r="N51" i="9"/>
  <c r="J51" i="9"/>
  <c r="F51" i="9"/>
  <c r="B51" i="9"/>
  <c r="X50" i="9"/>
  <c r="T50" i="9"/>
  <c r="P50" i="9"/>
  <c r="L50" i="9"/>
  <c r="H50" i="9"/>
  <c r="D50" i="9"/>
  <c r="X48" i="9"/>
  <c r="T48" i="9"/>
  <c r="P48" i="9"/>
  <c r="L48" i="9"/>
  <c r="H48" i="9"/>
  <c r="D48" i="9"/>
  <c r="Z47" i="9"/>
  <c r="V47" i="9"/>
  <c r="R47" i="9"/>
  <c r="N47" i="9"/>
  <c r="J47" i="9"/>
  <c r="F47" i="9"/>
  <c r="B47" i="9"/>
  <c r="X46" i="9"/>
  <c r="T46" i="9"/>
  <c r="P46" i="9"/>
  <c r="L46" i="9"/>
  <c r="H46" i="9"/>
  <c r="D46" i="9"/>
  <c r="X44" i="9"/>
  <c r="T44" i="9"/>
  <c r="P44" i="9"/>
  <c r="L44" i="9"/>
  <c r="H44" i="9"/>
  <c r="D44" i="9"/>
  <c r="Z43" i="9"/>
  <c r="V43" i="9"/>
  <c r="R43" i="9"/>
  <c r="N43" i="9"/>
  <c r="J43" i="9"/>
  <c r="F43" i="9"/>
  <c r="B43" i="9"/>
  <c r="X42" i="9"/>
  <c r="T42" i="9"/>
  <c r="P42" i="9"/>
  <c r="L42" i="9"/>
  <c r="H42" i="9"/>
  <c r="D42" i="9"/>
  <c r="X40" i="9"/>
  <c r="T40" i="9"/>
  <c r="P40" i="9"/>
  <c r="L40" i="9"/>
  <c r="H40" i="9"/>
  <c r="D40" i="9"/>
  <c r="Z39" i="9"/>
  <c r="V39" i="9"/>
  <c r="R39" i="9"/>
  <c r="N39" i="9"/>
  <c r="J39" i="9"/>
  <c r="F39" i="9"/>
  <c r="B39" i="9"/>
  <c r="AA59" i="9"/>
  <c r="S59" i="9"/>
  <c r="M59" i="9"/>
  <c r="F59" i="9"/>
  <c r="X58" i="9"/>
  <c r="K58" i="9"/>
  <c r="C58" i="9"/>
  <c r="O57" i="9"/>
  <c r="G57" i="9"/>
  <c r="T56" i="9"/>
  <c r="L56" i="9"/>
  <c r="B56" i="9"/>
  <c r="V55" i="9"/>
  <c r="Q55" i="9"/>
  <c r="F55" i="9"/>
  <c r="AA54" i="9"/>
  <c r="V54" i="9"/>
  <c r="P54" i="9"/>
  <c r="K54" i="9"/>
  <c r="F54" i="9"/>
  <c r="U53" i="9"/>
  <c r="P53" i="9"/>
  <c r="E53" i="9"/>
  <c r="Z52" i="9"/>
  <c r="T52" i="9"/>
  <c r="J52" i="9"/>
  <c r="F52" i="9"/>
  <c r="B52" i="9"/>
  <c r="Z50" i="9"/>
  <c r="V50" i="9"/>
  <c r="R50" i="9"/>
  <c r="N50" i="9"/>
  <c r="J50" i="9"/>
  <c r="F50" i="9"/>
  <c r="B50" i="9"/>
  <c r="X49" i="9"/>
  <c r="T49" i="9"/>
  <c r="P49" i="9"/>
  <c r="L49" i="9"/>
  <c r="H49" i="9"/>
  <c r="D49" i="9"/>
  <c r="Z48" i="9"/>
  <c r="V48" i="9"/>
  <c r="R48" i="9"/>
  <c r="N48" i="9"/>
  <c r="J48" i="9"/>
  <c r="F48" i="9"/>
  <c r="B48" i="9"/>
  <c r="Z46" i="9"/>
  <c r="V46" i="9"/>
  <c r="R46" i="9"/>
  <c r="N46" i="9"/>
  <c r="J46" i="9"/>
  <c r="F46" i="9"/>
  <c r="B46" i="9"/>
  <c r="X45" i="9"/>
  <c r="T45" i="9"/>
  <c r="P45" i="9"/>
  <c r="L45" i="9"/>
  <c r="H45" i="9"/>
  <c r="D45" i="9"/>
  <c r="Z44" i="9"/>
  <c r="V44" i="9"/>
  <c r="R44" i="9"/>
  <c r="N44" i="9"/>
  <c r="J44" i="9"/>
  <c r="F44" i="9"/>
  <c r="B44" i="9"/>
  <c r="Z42" i="9"/>
  <c r="V42" i="9"/>
  <c r="R42" i="9"/>
  <c r="N42" i="9"/>
  <c r="J42" i="9"/>
  <c r="F42" i="9"/>
  <c r="B42" i="9"/>
  <c r="X41" i="9"/>
  <c r="T41" i="9"/>
  <c r="P41" i="9"/>
  <c r="L41" i="9"/>
  <c r="H41" i="9"/>
  <c r="D41" i="9"/>
  <c r="Z40" i="9"/>
  <c r="V40" i="9"/>
  <c r="R40" i="9"/>
  <c r="N40" i="9"/>
  <c r="J40" i="9"/>
  <c r="F40" i="9"/>
  <c r="B40" i="9"/>
  <c r="R59" i="9"/>
  <c r="C59" i="9"/>
  <c r="P58" i="9"/>
  <c r="AA57" i="9"/>
  <c r="M57" i="9"/>
  <c r="Y56" i="9"/>
  <c r="Z55" i="9"/>
  <c r="E55" i="9"/>
  <c r="T54" i="9"/>
  <c r="J54" i="9"/>
  <c r="Y53" i="9"/>
  <c r="D53" i="9"/>
  <c r="I52" i="9"/>
  <c r="AA51" i="9"/>
  <c r="S51" i="9"/>
  <c r="K51" i="9"/>
  <c r="C51" i="9"/>
  <c r="W49" i="9"/>
  <c r="O49" i="9"/>
  <c r="G49" i="9"/>
  <c r="Y48" i="9"/>
  <c r="Q48" i="9"/>
  <c r="I48" i="9"/>
  <c r="AA47" i="9"/>
  <c r="S47" i="9"/>
  <c r="K47" i="9"/>
  <c r="C47" i="9"/>
  <c r="W45" i="9"/>
  <c r="O45" i="9"/>
  <c r="G45" i="9"/>
  <c r="Y44" i="9"/>
  <c r="Q44" i="9"/>
  <c r="I44" i="9"/>
  <c r="AA43" i="9"/>
  <c r="S43" i="9"/>
  <c r="K43" i="9"/>
  <c r="C43" i="9"/>
  <c r="W41" i="9"/>
  <c r="O41" i="9"/>
  <c r="G41" i="9"/>
  <c r="Y40" i="9"/>
  <c r="Q40" i="9"/>
  <c r="I40" i="9"/>
  <c r="AA39" i="9"/>
  <c r="S39" i="9"/>
  <c r="K39" i="9"/>
  <c r="C39" i="9"/>
  <c r="V59" i="9"/>
  <c r="AA58" i="9"/>
  <c r="H58" i="9"/>
  <c r="Q57" i="9"/>
  <c r="U56" i="9"/>
  <c r="F56" i="9"/>
  <c r="R55" i="9"/>
  <c r="B55" i="9"/>
  <c r="O54" i="9"/>
  <c r="B54" i="9"/>
  <c r="L53" i="9"/>
  <c r="X52" i="9"/>
  <c r="Y51" i="9"/>
  <c r="O51" i="9"/>
  <c r="E51" i="9"/>
  <c r="S50" i="9"/>
  <c r="Y49" i="9"/>
  <c r="M49" i="9"/>
  <c r="C49" i="9"/>
  <c r="W47" i="9"/>
  <c r="M47" i="9"/>
  <c r="AA46" i="9"/>
  <c r="G46" i="9"/>
  <c r="U45" i="9"/>
  <c r="K45" i="9"/>
  <c r="E44" i="9"/>
  <c r="U43" i="9"/>
  <c r="I43" i="9"/>
  <c r="O42" i="9"/>
  <c r="C42" i="9"/>
  <c r="S41" i="9"/>
  <c r="I41" i="9"/>
  <c r="M40" i="9"/>
  <c r="C40" i="9"/>
  <c r="Q39" i="9"/>
  <c r="G39" i="9"/>
  <c r="N59" i="9"/>
  <c r="W58" i="9"/>
  <c r="Q56" i="9"/>
  <c r="M55" i="9"/>
  <c r="Z54" i="9"/>
  <c r="L54" i="9"/>
  <c r="I53" i="9"/>
  <c r="V52" i="9"/>
  <c r="W51" i="9"/>
  <c r="M51" i="9"/>
  <c r="AA50" i="9"/>
  <c r="G50" i="9"/>
  <c r="U49" i="9"/>
  <c r="K49" i="9"/>
  <c r="E48" i="9"/>
  <c r="U47" i="9"/>
  <c r="I47" i="9"/>
  <c r="O46" i="9"/>
  <c r="C46" i="9"/>
  <c r="S45" i="9"/>
  <c r="I45" i="9"/>
  <c r="M44" i="9"/>
  <c r="Q43" i="9"/>
  <c r="G43" i="9"/>
  <c r="W42" i="9"/>
  <c r="K42" i="9"/>
  <c r="AA41" i="9"/>
  <c r="Q41" i="9"/>
  <c r="E41" i="9"/>
  <c r="U40" i="9"/>
  <c r="Y39" i="9"/>
  <c r="O39" i="9"/>
  <c r="E39" i="9"/>
  <c r="G59" i="9"/>
  <c r="U57" i="9"/>
  <c r="H56" i="9"/>
  <c r="H55" i="9"/>
  <c r="D54" i="9"/>
  <c r="AA52" i="9"/>
  <c r="C52" i="9"/>
  <c r="G51" i="9"/>
  <c r="K50" i="9"/>
  <c r="Q49" i="9"/>
  <c r="U48" i="9"/>
  <c r="Y47" i="9"/>
  <c r="E47" i="9"/>
  <c r="I46" i="9"/>
  <c r="M45" i="9"/>
  <c r="S44" i="9"/>
  <c r="W43" i="9"/>
  <c r="AA42" i="9"/>
  <c r="G42" i="9"/>
  <c r="K41" i="9"/>
  <c r="O40" i="9"/>
  <c r="U39" i="9"/>
  <c r="S58" i="9"/>
  <c r="F57" i="9"/>
  <c r="X55" i="9"/>
  <c r="W54" i="9"/>
  <c r="T53" i="9"/>
  <c r="P52" i="9"/>
  <c r="U51" i="9"/>
  <c r="Y50" i="9"/>
  <c r="C50" i="9"/>
  <c r="I49" i="9"/>
  <c r="M48" i="9"/>
  <c r="Q47" i="9"/>
  <c r="W46" i="9"/>
  <c r="AA45" i="9"/>
  <c r="E45" i="9"/>
  <c r="K44" i="9"/>
  <c r="O43" i="9"/>
  <c r="S42" i="9"/>
  <c r="Y41" i="9"/>
  <c r="C41" i="9"/>
  <c r="G40" i="9"/>
  <c r="M39" i="9"/>
  <c r="Y59" i="9"/>
  <c r="L58" i="9"/>
  <c r="U55" i="9"/>
  <c r="R54" i="9"/>
  <c r="Q53" i="9"/>
  <c r="N52" i="9"/>
  <c r="Q51" i="9"/>
  <c r="W50" i="9"/>
  <c r="AA49" i="9"/>
  <c r="E49" i="9"/>
  <c r="K48" i="9"/>
  <c r="O47" i="9"/>
  <c r="S46" i="9"/>
  <c r="Y45" i="9"/>
  <c r="C45" i="9"/>
  <c r="G44" i="9"/>
  <c r="M43" i="9"/>
  <c r="Q42" i="9"/>
  <c r="U41" i="9"/>
  <c r="AA40" i="9"/>
  <c r="E40" i="9"/>
  <c r="I39" i="9"/>
  <c r="W57" i="9"/>
  <c r="F53" i="9"/>
  <c r="S49" i="9"/>
  <c r="K46" i="9"/>
  <c r="E43" i="9"/>
  <c r="W39" i="9"/>
  <c r="O56" i="9"/>
  <c r="E52" i="9"/>
  <c r="W48" i="9"/>
  <c r="Q45" i="9"/>
  <c r="I42" i="9"/>
  <c r="J55" i="9"/>
  <c r="I51" i="9"/>
  <c r="C48" i="9"/>
  <c r="U44" i="9"/>
  <c r="M41" i="9"/>
  <c r="O50" i="9"/>
  <c r="G47" i="9"/>
  <c r="K59" i="9"/>
  <c r="Y43" i="9"/>
  <c r="G54" i="9"/>
  <c r="S40" i="9"/>
  <c r="B49" i="9"/>
  <c r="X59" i="9"/>
  <c r="P59" i="9"/>
  <c r="H59" i="9"/>
  <c r="Y58" i="9"/>
  <c r="I58" i="9"/>
  <c r="V57" i="9"/>
  <c r="N57" i="9"/>
  <c r="C56" i="9"/>
  <c r="Q50" i="9"/>
  <c r="O48" i="9"/>
  <c r="AA44" i="9"/>
  <c r="Y42" i="9"/>
  <c r="K40" i="9"/>
  <c r="S56" i="9"/>
  <c r="P55" i="9"/>
  <c r="U54" i="9"/>
  <c r="E54" i="9"/>
  <c r="J53" i="9"/>
  <c r="X51" i="9"/>
  <c r="H51" i="9"/>
  <c r="E50" i="9"/>
  <c r="N49" i="9"/>
  <c r="T47" i="9"/>
  <c r="D47" i="9"/>
  <c r="Z45" i="9"/>
  <c r="J45" i="9"/>
  <c r="P43" i="9"/>
  <c r="U42" i="9"/>
  <c r="V41" i="9"/>
  <c r="F41" i="9"/>
  <c r="T39" i="9"/>
  <c r="D39" i="9"/>
  <c r="R56" i="9"/>
  <c r="P57" i="9"/>
  <c r="B57" i="9"/>
  <c r="U58" i="9"/>
  <c r="E58" i="9"/>
  <c r="V53" i="9"/>
  <c r="I50" i="9"/>
  <c r="G48" i="9"/>
  <c r="W44" i="9"/>
  <c r="W40" i="9"/>
  <c r="K56" i="9"/>
  <c r="L55" i="9"/>
  <c r="Q54" i="9"/>
  <c r="Z53" i="9"/>
  <c r="W52" i="9"/>
  <c r="T51" i="9"/>
  <c r="D51" i="9"/>
  <c r="Z49" i="9"/>
  <c r="J49" i="9"/>
  <c r="P47" i="9"/>
  <c r="U46" i="9"/>
  <c r="V45" i="9"/>
  <c r="F45" i="9"/>
  <c r="L43" i="9"/>
  <c r="M42" i="9"/>
  <c r="R41" i="9"/>
  <c r="P39" i="9"/>
  <c r="N56" i="9"/>
  <c r="L57" i="9"/>
  <c r="Z56" i="9"/>
  <c r="X57" i="9"/>
  <c r="H57" i="9"/>
  <c r="M58" i="9"/>
  <c r="G52" i="9"/>
  <c r="S48" i="9"/>
  <c r="C44" i="9"/>
  <c r="X47" i="9"/>
  <c r="T43" i="9"/>
  <c r="J41" i="9"/>
  <c r="H39" i="9"/>
  <c r="B53" i="9"/>
  <c r="B45" i="9"/>
  <c r="T59" i="9"/>
  <c r="L59" i="9"/>
  <c r="D59" i="9"/>
  <c r="Q58" i="9"/>
  <c r="Z57" i="9"/>
  <c r="R57" i="9"/>
  <c r="J57" i="9"/>
  <c r="K52" i="9"/>
  <c r="AA48" i="9"/>
  <c r="Y46" i="9"/>
  <c r="O44" i="9"/>
  <c r="AA56" i="9"/>
  <c r="G56" i="9"/>
  <c r="D55" i="9"/>
  <c r="M54" i="9"/>
  <c r="R53" i="9"/>
  <c r="S52" i="9"/>
  <c r="P51" i="9"/>
  <c r="U50" i="9"/>
  <c r="V49" i="9"/>
  <c r="F49" i="9"/>
  <c r="L47" i="9"/>
  <c r="M46" i="9"/>
  <c r="R45" i="9"/>
  <c r="X43" i="9"/>
  <c r="H43" i="9"/>
  <c r="E42" i="9"/>
  <c r="N41" i="9"/>
  <c r="L39" i="9"/>
  <c r="B41" i="9"/>
  <c r="Q46" i="9"/>
  <c r="W56" i="9"/>
  <c r="T55" i="9"/>
  <c r="Y54" i="9"/>
  <c r="I54" i="9"/>
  <c r="N53" i="9"/>
  <c r="O52" i="9"/>
  <c r="L51" i="9"/>
  <c r="M50" i="9"/>
  <c r="R49" i="9"/>
  <c r="H47" i="9"/>
  <c r="E46" i="9"/>
  <c r="N45" i="9"/>
  <c r="D43" i="9"/>
  <c r="Z41" i="9"/>
  <c r="X39" i="9"/>
  <c r="V56" i="9"/>
  <c r="T57" i="9"/>
  <c r="D57" i="9"/>
  <c r="E50" i="11"/>
  <c r="AC32" i="8"/>
  <c r="D50" i="11"/>
  <c r="AB32" i="8"/>
  <c r="D52" i="11"/>
  <c r="D53" i="11" s="1"/>
  <c r="X63" i="9" l="1"/>
  <c r="K63" i="8"/>
  <c r="F63" i="8"/>
  <c r="O63" i="8"/>
  <c r="F63" i="5"/>
  <c r="D63" i="10"/>
  <c r="K63" i="10"/>
  <c r="P63" i="10"/>
  <c r="G63" i="10"/>
  <c r="E63" i="10"/>
  <c r="I63" i="10"/>
  <c r="Q63" i="10"/>
  <c r="Y63" i="10"/>
  <c r="V63" i="10"/>
  <c r="H63" i="10"/>
  <c r="R63" i="10"/>
  <c r="L63" i="10"/>
  <c r="S63" i="10"/>
  <c r="AA63" i="10"/>
  <c r="F63" i="10"/>
  <c r="J63" i="10"/>
  <c r="U63" i="10"/>
  <c r="X63" i="10"/>
  <c r="Z63" i="10"/>
  <c r="T63" i="10"/>
  <c r="M63" i="10"/>
  <c r="N63" i="10"/>
  <c r="O63" i="10"/>
  <c r="W63" i="10"/>
  <c r="S63" i="5"/>
  <c r="H63" i="9"/>
  <c r="S63" i="9"/>
  <c r="P63" i="9"/>
  <c r="W63" i="9"/>
  <c r="M63" i="9"/>
  <c r="E63" i="9"/>
  <c r="AA63" i="9"/>
  <c r="R63" i="9"/>
  <c r="N63" i="9"/>
  <c r="L63" i="9"/>
  <c r="T63" i="9"/>
  <c r="O63" i="9"/>
  <c r="G63" i="9"/>
  <c r="F63" i="9"/>
  <c r="V63" i="9"/>
  <c r="D63" i="9"/>
  <c r="I63" i="9"/>
  <c r="U63" i="9"/>
  <c r="Y63" i="9"/>
  <c r="Q63" i="9"/>
  <c r="K63" i="9"/>
  <c r="J63" i="9"/>
  <c r="Z63" i="9"/>
  <c r="L63" i="8"/>
  <c r="D63" i="5"/>
  <c r="X63" i="5"/>
  <c r="W63" i="5"/>
  <c r="M63" i="5"/>
  <c r="S63" i="8"/>
  <c r="I63" i="8"/>
  <c r="R63" i="8"/>
  <c r="G63" i="8"/>
  <c r="J63" i="8"/>
  <c r="Z63" i="8"/>
  <c r="H63" i="8"/>
  <c r="X63" i="8"/>
  <c r="P63" i="8"/>
  <c r="R63" i="5"/>
  <c r="V63" i="5"/>
  <c r="N63" i="8"/>
  <c r="V63" i="8"/>
  <c r="P63" i="5"/>
  <c r="T63" i="5"/>
  <c r="Z63" i="5"/>
  <c r="AA63" i="5"/>
  <c r="E63" i="5"/>
  <c r="U63" i="5"/>
  <c r="J63" i="5"/>
  <c r="I63" i="5"/>
  <c r="M63" i="8"/>
  <c r="Y63" i="8"/>
  <c r="AA63" i="8"/>
  <c r="Q63" i="5"/>
  <c r="E63" i="8"/>
  <c r="Q63" i="8"/>
  <c r="G63" i="5"/>
  <c r="L63" i="5"/>
  <c r="O63" i="5"/>
  <c r="N63" i="5"/>
  <c r="H63" i="5"/>
  <c r="K63" i="5"/>
  <c r="Y63" i="5"/>
  <c r="U63" i="8"/>
  <c r="D63" i="8"/>
  <c r="T63" i="8"/>
  <c r="W63" i="8"/>
  <c r="AB53" i="9"/>
  <c r="AC59" i="9"/>
  <c r="AC59" i="10"/>
  <c r="AB55" i="10"/>
  <c r="AC48" i="5"/>
  <c r="AC54" i="5"/>
  <c r="AB42" i="5"/>
  <c r="AB47" i="5"/>
  <c r="AC56" i="5"/>
  <c r="AC54" i="8"/>
  <c r="AC45" i="8"/>
  <c r="AC41" i="9"/>
  <c r="AC49" i="9"/>
  <c r="AC42" i="10"/>
  <c r="AC40" i="10"/>
  <c r="AB43" i="10"/>
  <c r="AC45" i="5"/>
  <c r="AC57" i="5"/>
  <c r="AB39" i="8"/>
  <c r="B63" i="8"/>
  <c r="AB41" i="8"/>
  <c r="AC55" i="8"/>
  <c r="AB49" i="8"/>
  <c r="AB57" i="8"/>
  <c r="AB40" i="8"/>
  <c r="AB41" i="9"/>
  <c r="AC44" i="9"/>
  <c r="AC56" i="9"/>
  <c r="AB49" i="9"/>
  <c r="AC40" i="9"/>
  <c r="AC42" i="9"/>
  <c r="AB54" i="9"/>
  <c r="AC43" i="9"/>
  <c r="AC51" i="9"/>
  <c r="AB43" i="9"/>
  <c r="AC54" i="9"/>
  <c r="AC57" i="9"/>
  <c r="AB58" i="9"/>
  <c r="AB41" i="10"/>
  <c r="AC46" i="10"/>
  <c r="AC53" i="10"/>
  <c r="AC47" i="10"/>
  <c r="AC52" i="10"/>
  <c r="AC55" i="10"/>
  <c r="AB57" i="10"/>
  <c r="AC45" i="10"/>
  <c r="AB40" i="10"/>
  <c r="AC51" i="5"/>
  <c r="AC58" i="5"/>
  <c r="AB58" i="5"/>
  <c r="AB51" i="5"/>
  <c r="AB50" i="5"/>
  <c r="AC60" i="5"/>
  <c r="AB53" i="5"/>
  <c r="AC49" i="5"/>
  <c r="AC44" i="5"/>
  <c r="AB44" i="5"/>
  <c r="C63" i="8"/>
  <c r="AC39" i="8"/>
  <c r="AC47" i="8"/>
  <c r="AB46" i="8"/>
  <c r="AB43" i="8"/>
  <c r="AB51" i="8"/>
  <c r="AC52" i="8"/>
  <c r="AC56" i="8"/>
  <c r="AB45" i="8"/>
  <c r="AB44" i="8"/>
  <c r="AC50" i="8"/>
  <c r="AB58" i="8"/>
  <c r="AC42" i="8"/>
  <c r="AB48" i="8"/>
  <c r="AC57" i="8"/>
  <c r="AC46" i="9"/>
  <c r="C63" i="10"/>
  <c r="AC39" i="10"/>
  <c r="AB54" i="10"/>
  <c r="AB51" i="10"/>
  <c r="AC41" i="5"/>
  <c r="AB57" i="9"/>
  <c r="AC48" i="9"/>
  <c r="AB40" i="9"/>
  <c r="AB44" i="9"/>
  <c r="AB48" i="9"/>
  <c r="AB52" i="9"/>
  <c r="AB56" i="9"/>
  <c r="B63" i="9"/>
  <c r="AB39" i="9"/>
  <c r="AC55" i="9"/>
  <c r="AB53" i="10"/>
  <c r="AC44" i="10"/>
  <c r="AC57" i="10"/>
  <c r="AC50" i="10"/>
  <c r="AC41" i="10"/>
  <c r="AC48" i="10"/>
  <c r="AC58" i="10"/>
  <c r="AC51" i="10"/>
  <c r="AC56" i="10"/>
  <c r="AB47" i="10"/>
  <c r="AB52" i="10"/>
  <c r="AB59" i="10"/>
  <c r="AB56" i="10"/>
  <c r="AC54" i="10"/>
  <c r="AB46" i="10"/>
  <c r="AB42" i="10"/>
  <c r="AC55" i="5"/>
  <c r="B63" i="5"/>
  <c r="AB40" i="5"/>
  <c r="AC50" i="5"/>
  <c r="AC40" i="5"/>
  <c r="C63" i="5"/>
  <c r="AB45" i="5"/>
  <c r="AB54" i="5"/>
  <c r="AC46" i="5"/>
  <c r="AB43" i="5"/>
  <c r="AC47" i="5"/>
  <c r="AC53" i="5"/>
  <c r="AB55" i="5"/>
  <c r="AC40" i="8"/>
  <c r="AC59" i="8"/>
  <c r="AC51" i="8"/>
  <c r="AC41" i="8"/>
  <c r="AB54" i="8"/>
  <c r="AB52" i="8"/>
  <c r="AC53" i="8"/>
  <c r="AB47" i="9"/>
  <c r="B63" i="10"/>
  <c r="AB39" i="10"/>
  <c r="AB60" i="10"/>
  <c r="AB60" i="5"/>
  <c r="AC43" i="5"/>
  <c r="AC42" i="5"/>
  <c r="AB49" i="5"/>
  <c r="AB41" i="5"/>
  <c r="AC58" i="8"/>
  <c r="AB42" i="8"/>
  <c r="AB47" i="8"/>
  <c r="AB59" i="8"/>
  <c r="AB45" i="9"/>
  <c r="AC45" i="9"/>
  <c r="AC50" i="9"/>
  <c r="AC52" i="9"/>
  <c r="AB55" i="9"/>
  <c r="AC39" i="9"/>
  <c r="C63" i="9"/>
  <c r="AC47" i="9"/>
  <c r="AB42" i="9"/>
  <c r="AB46" i="9"/>
  <c r="AB50" i="9"/>
  <c r="AC58" i="9"/>
  <c r="AB51" i="9"/>
  <c r="AB59" i="9"/>
  <c r="AC53" i="9"/>
  <c r="AB45" i="10"/>
  <c r="AB49" i="10"/>
  <c r="AC60" i="10"/>
  <c r="AC49" i="10"/>
  <c r="AC43" i="10"/>
  <c r="AB50" i="10"/>
  <c r="AB58" i="10"/>
  <c r="AB48" i="10"/>
  <c r="AB44" i="10"/>
  <c r="AB56" i="5"/>
  <c r="AC52" i="5"/>
  <c r="AB57" i="5"/>
  <c r="AC59" i="5"/>
  <c r="AB59" i="5"/>
  <c r="AB46" i="5"/>
  <c r="AB52" i="5"/>
  <c r="AB48" i="5"/>
  <c r="AB55" i="8"/>
  <c r="AC49" i="8"/>
  <c r="AB56" i="8"/>
  <c r="AB53" i="8"/>
  <c r="AB50" i="8"/>
  <c r="AC46" i="8"/>
  <c r="AC43" i="8"/>
  <c r="AC44" i="8"/>
  <c r="AC48" i="8"/>
  <c r="AB64" i="10" l="1"/>
  <c r="AC63" i="10"/>
  <c r="AC64" i="10" s="1"/>
  <c r="AC63" i="9"/>
  <c r="AC64" i="9" s="1"/>
  <c r="AB63" i="9"/>
  <c r="AB64" i="9" s="1"/>
  <c r="AC63" i="5"/>
  <c r="AC64" i="5" s="1"/>
  <c r="AB64" i="5"/>
  <c r="AC63" i="8"/>
  <c r="AC64" i="8" s="1"/>
  <c r="AB63" i="8"/>
  <c r="AB64" i="8" s="1"/>
</calcChain>
</file>

<file path=xl/sharedStrings.xml><?xml version="1.0" encoding="utf-8"?>
<sst xmlns="http://schemas.openxmlformats.org/spreadsheetml/2006/main" count="7879" uniqueCount="89">
  <si>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</si>
  <si>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</si>
  <si>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</si>
  <si>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</si>
  <si>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</si>
  <si>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</si>
  <si>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</si>
  <si>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</si>
  <si>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</si>
  <si>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</si>
  <si>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</si>
  <si>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</si>
  <si>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</si>
  <si>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</si>
  <si>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</si>
  <si>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</si>
  <si>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</si>
  <si>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</si>
  <si>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</si>
  <si>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</si>
  <si>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</si>
  <si>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</si>
  <si>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</si>
  <si>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</si>
  <si>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</si>
  <si>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</si>
  <si>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</si>
  <si>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</si>
  <si>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</si>
  <si>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</si>
  <si>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</si>
  <si>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</si>
  <si>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</si>
  <si>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</si>
  <si>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</si>
  <si>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</si>
  <si>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</si>
  <si>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</si>
  <si>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</si>
  <si>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</si>
  <si>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>Taft</t>
  </si>
  <si>
    <t>Total</t>
  </si>
  <si>
    <t>DOTC-MRT3 HOURLY RIDERSHIP REPORT (SUNDAYS)</t>
  </si>
  <si>
    <t>DOTC-MRT3 HOURLY RIDERSHIP REPORT (SUNDAYS)</t>
    <phoneticPr fontId="11" type="noConversion"/>
  </si>
  <si>
    <t>DOTC-MRT3 HOURLY RIDERSHIP REPORT (SATURDAYS)</t>
  </si>
  <si>
    <t>DOTC-MRT3 HOURLY RIDERSHIP REPORT (WEEKDAYS)</t>
  </si>
  <si>
    <t xml:space="preserve">MONTHLY TOTAL </t>
  </si>
  <si>
    <t>AVERAGE</t>
  </si>
  <si>
    <t>SATURDAY AVERAGE</t>
  </si>
  <si>
    <t>SUNDAY AVERAGE</t>
  </si>
  <si>
    <t>MONTHLY PERCENTAGE</t>
  </si>
  <si>
    <t>PERCENTAGE</t>
  </si>
  <si>
    <t>WEEKDAY PERCENTAGE</t>
  </si>
  <si>
    <t>SUNDAY PERCENTAGE</t>
  </si>
  <si>
    <t>SATURDAY PERCENTAGE</t>
  </si>
  <si>
    <t>DAILY AVERAGE</t>
  </si>
  <si>
    <t>DOTC-MRT3 HOURLY RIDERSHIP REPORT</t>
  </si>
  <si>
    <t>RIDERSHIP REPORT</t>
  </si>
  <si>
    <t>Dates</t>
  </si>
  <si>
    <t>Total Entry</t>
  </si>
  <si>
    <t>Total Exit</t>
  </si>
  <si>
    <t>Note: These data are based from system-generated reports.</t>
  </si>
  <si>
    <t>Date</t>
  </si>
  <si>
    <t>Daily Ridership Average</t>
  </si>
  <si>
    <t>Highest Ridership</t>
  </si>
  <si>
    <t>Weekday  Average</t>
  </si>
  <si>
    <t>Saturday Total</t>
  </si>
  <si>
    <t>Saturday Average</t>
  </si>
  <si>
    <t>Weekday  Total</t>
  </si>
  <si>
    <t>Weekend Average</t>
  </si>
  <si>
    <t>Weekend Total</t>
  </si>
  <si>
    <t>Sunday &amp; Holiday  Ave.</t>
  </si>
  <si>
    <t>Sunday &amp; Holiday Total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</si>
  <si>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</si>
  <si>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</si>
  <si>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</si>
  <si>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</si>
  <si>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</si>
  <si>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</si>
  <si>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</si>
  <si>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</si>
  <si>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WEEKDAY=1/ SAT=2/ SUN&amp;HOL.=3</t>
  </si>
  <si>
    <t>No. of Days</t>
  </si>
  <si>
    <t>DOTr-MRT3</t>
  </si>
  <si>
    <t>AM PEAK</t>
  </si>
  <si>
    <t>PM PEAK</t>
  </si>
  <si>
    <t>WEEKDAY AVERAGE</t>
  </si>
  <si>
    <t>H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</si>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</sst>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_(* #,##0.00_);_(* \(#,##0.00\);_(* &quot;-&quot;??_);_(@_)"/>
    <numFmt numFmtId="165" formatCode="[$-F800]dddd\,\ mmmm\ dd\,\ yyyy"/>
    <numFmt numFmtId="166" formatCode="_(* #,##0_);_(* \(#,##0\);_(* &quot;-&quot;??_);_(@_)"/>
    <numFmt numFmtId="167" formatCode="#,##0.0000"/>
    <numFmt numFmtId="168" formatCode="0.00000"/>
    <numFmt numFmtId="169" formatCode="0.000%"/>
    <numFmt numFmtId="170" formatCode="mmmm\ yyyy"/>
    <numFmt numFmtId="171" formatCode="[$-409]ddd\,dd\ mmm\ yy"/>
    <numFmt numFmtId="172" formatCode="[$-F400]h:mm:ss\ AM/PM"/>
  </numFmts>
  <fonts count="2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8"/>
      <name val="Bookman Old Style"/>
      <family val="1"/>
    </font>
    <font>
      <sz val="10"/>
      <name val="Bookman Old Style"/>
      <family val="1"/>
    </font>
    <font>
      <sz val="12"/>
      <name val="Arial"/>
      <family val="2"/>
    </font>
    <font>
      <sz val="9"/>
      <name val="Arial"/>
      <family val="2"/>
    </font>
    <font>
      <sz val="10"/>
      <name val="Calibri"/>
      <family val="2"/>
    </font>
    <font>
      <b/>
      <sz val="14"/>
      <name val="Calibri"/>
      <family val="2"/>
    </font>
    <font>
      <b/>
      <sz val="10"/>
      <name val="Calibri"/>
      <family val="2"/>
    </font>
    <font>
      <b/>
      <sz val="11"/>
      <name val="Calibri"/>
      <family val="2"/>
    </font>
    <font>
      <sz val="14"/>
      <name val="Calibri"/>
      <family val="2"/>
    </font>
    <font>
      <b/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2"/>
      <name val="Calibri"/>
      <family val="2"/>
    </font>
    <font>
      <sz val="12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59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/>
      <diagonal/>
    </border>
  </borders>
  <cellStyleXfs count="8">
    <xf numFmtId="0" fontId="0" fillId="0" borderId="0"/>
    <xf numFmtId="164" fontId="3" fillId="0" borderId="0" applyFont="0" applyFill="0" applyBorder="0" applyAlignment="0" applyProtection="0"/>
    <xf numFmtId="164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2" fillId="0" borderId="0"/>
    <xf numFmtId="0" fontId="1" fillId="0" borderId="0"/>
    <xf numFmtId="164" fontId="1" fillId="0" borderId="0" applyFont="0" applyFill="0" applyBorder="0" applyAlignment="0" applyProtection="0"/>
  </cellStyleXfs>
  <cellXfs count="324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Border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3" fontId="12" fillId="0" borderId="0" xfId="0" applyNumberFormat="1" applyFont="1"/>
    <xf numFmtId="167" fontId="0" fillId="0" borderId="0" xfId="0" applyNumberFormat="1"/>
    <xf numFmtId="166" fontId="8" fillId="0" borderId="9" xfId="1" applyNumberFormat="1" applyFont="1" applyBorder="1" applyAlignment="1">
      <alignment horizontal="right"/>
    </xf>
    <xf numFmtId="3" fontId="8" fillId="0" borderId="28" xfId="0" applyNumberFormat="1" applyFont="1" applyFill="1" applyBorder="1" applyAlignment="1">
      <alignment horizontal="right"/>
    </xf>
    <xf numFmtId="3" fontId="8" fillId="0" borderId="15" xfId="0" applyNumberFormat="1" applyFont="1" applyFill="1" applyBorder="1" applyAlignment="1">
      <alignment horizontal="right"/>
    </xf>
    <xf numFmtId="3" fontId="8" fillId="0" borderId="3" xfId="0" applyNumberFormat="1" applyFont="1" applyFill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Fill="1" applyBorder="1"/>
    <xf numFmtId="3" fontId="6" fillId="0" borderId="35" xfId="0" applyNumberFormat="1" applyFont="1" applyFill="1" applyBorder="1"/>
    <xf numFmtId="3" fontId="6" fillId="0" borderId="28" xfId="0" applyNumberFormat="1" applyFont="1" applyFill="1" applyBorder="1"/>
    <xf numFmtId="3" fontId="6" fillId="0" borderId="23" xfId="0" applyNumberFormat="1" applyFont="1" applyFill="1" applyBorder="1"/>
    <xf numFmtId="3" fontId="6" fillId="0" borderId="29" xfId="0" applyNumberFormat="1" applyFont="1" applyFill="1" applyBorder="1"/>
    <xf numFmtId="3" fontId="6" fillId="0" borderId="15" xfId="0" applyNumberFormat="1" applyFont="1" applyFill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Fill="1" applyBorder="1" applyAlignment="1">
      <alignment horizontal="center"/>
    </xf>
    <xf numFmtId="0" fontId="6" fillId="0" borderId="38" xfId="0" applyFont="1" applyFill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40" xfId="0" applyFont="1" applyFill="1" applyBorder="1" applyAlignment="1">
      <alignment horizontal="center"/>
    </xf>
    <xf numFmtId="3" fontId="7" fillId="0" borderId="41" xfId="0" applyNumberFormat="1" applyFont="1" applyBorder="1" applyAlignment="1">
      <alignment horizontal="right"/>
    </xf>
    <xf numFmtId="3" fontId="7" fillId="0" borderId="42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3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4" xfId="0" applyFont="1" applyFill="1" applyBorder="1" applyAlignment="1">
      <alignment horizontal="center"/>
    </xf>
    <xf numFmtId="166" fontId="8" fillId="0" borderId="43" xfId="1" applyNumberFormat="1" applyFont="1" applyBorder="1" applyAlignment="1">
      <alignment horizontal="right"/>
    </xf>
    <xf numFmtId="166" fontId="8" fillId="0" borderId="15" xfId="1" applyNumberFormat="1" applyFont="1" applyBorder="1" applyAlignment="1">
      <alignment horizontal="right"/>
    </xf>
    <xf numFmtId="0" fontId="6" fillId="0" borderId="3" xfId="0" applyFont="1" applyFill="1" applyBorder="1" applyAlignment="1">
      <alignment horizontal="center"/>
    </xf>
    <xf numFmtId="0" fontId="6" fillId="0" borderId="28" xfId="0" applyFont="1" applyFill="1" applyBorder="1" applyAlignment="1">
      <alignment horizontal="center"/>
    </xf>
    <xf numFmtId="0" fontId="6" fillId="0" borderId="23" xfId="0" applyFont="1" applyFill="1" applyBorder="1" applyAlignment="1">
      <alignment horizontal="center"/>
    </xf>
    <xf numFmtId="166" fontId="8" fillId="0" borderId="28" xfId="1" applyNumberFormat="1" applyFont="1" applyBorder="1" applyAlignment="1">
      <alignment horizontal="right"/>
    </xf>
    <xf numFmtId="166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5" xfId="0" applyNumberFormat="1" applyFont="1" applyBorder="1" applyAlignment="1">
      <alignment horizontal="right"/>
    </xf>
    <xf numFmtId="166" fontId="7" fillId="0" borderId="4" xfId="1" applyNumberFormat="1" applyFont="1" applyFill="1" applyBorder="1" applyAlignment="1">
      <alignment horizontal="right"/>
    </xf>
    <xf numFmtId="166" fontId="7" fillId="0" borderId="5" xfId="1" applyNumberFormat="1" applyFont="1" applyFill="1" applyBorder="1" applyAlignment="1">
      <alignment horizontal="right"/>
    </xf>
    <xf numFmtId="166" fontId="7" fillId="0" borderId="0" xfId="1" applyNumberFormat="1" applyFont="1" applyFill="1" applyBorder="1" applyAlignment="1">
      <alignment horizontal="right"/>
    </xf>
    <xf numFmtId="166" fontId="7" fillId="0" borderId="10" xfId="1" applyNumberFormat="1" applyFont="1" applyFill="1" applyBorder="1" applyAlignment="1">
      <alignment horizontal="right"/>
    </xf>
    <xf numFmtId="0" fontId="9" fillId="0" borderId="0" xfId="0" applyFont="1" applyAlignment="1">
      <alignment horizontal="center"/>
    </xf>
    <xf numFmtId="169" fontId="7" fillId="0" borderId="19" xfId="0" applyNumberFormat="1" applyFont="1" applyBorder="1" applyAlignment="1">
      <alignment horizontal="right"/>
    </xf>
    <xf numFmtId="169" fontId="7" fillId="0" borderId="41" xfId="0" applyNumberFormat="1" applyFont="1" applyBorder="1" applyAlignment="1">
      <alignment horizontal="right"/>
    </xf>
    <xf numFmtId="3" fontId="6" fillId="0" borderId="3" xfId="0" applyNumberFormat="1" applyFont="1" applyFill="1" applyBorder="1" applyAlignment="1">
      <alignment horizontal="center"/>
    </xf>
    <xf numFmtId="3" fontId="6" fillId="0" borderId="35" xfId="0" applyNumberFormat="1" applyFont="1" applyFill="1" applyBorder="1" applyAlignment="1">
      <alignment horizontal="center"/>
    </xf>
    <xf numFmtId="3" fontId="6" fillId="0" borderId="28" xfId="0" applyNumberFormat="1" applyFont="1" applyFill="1" applyBorder="1" applyAlignment="1">
      <alignment horizontal="center"/>
    </xf>
    <xf numFmtId="3" fontId="6" fillId="0" borderId="23" xfId="0" applyNumberFormat="1" applyFont="1" applyFill="1" applyBorder="1" applyAlignment="1">
      <alignment horizontal="center"/>
    </xf>
    <xf numFmtId="3" fontId="6" fillId="0" borderId="29" xfId="0" applyNumberFormat="1" applyFont="1" applyFill="1" applyBorder="1" applyAlignment="1">
      <alignment horizontal="center"/>
    </xf>
    <xf numFmtId="3" fontId="6" fillId="0" borderId="15" xfId="0" applyNumberFormat="1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0" fontId="13" fillId="0" borderId="27" xfId="0" applyFont="1" applyBorder="1" applyAlignment="1">
      <alignment horizontal="right"/>
    </xf>
    <xf numFmtId="3" fontId="13" fillId="0" borderId="27" xfId="0" applyNumberFormat="1" applyFont="1" applyBorder="1" applyAlignment="1">
      <alignment horizontal="center"/>
    </xf>
    <xf numFmtId="0" fontId="13" fillId="0" borderId="0" xfId="0" applyFont="1" applyBorder="1"/>
    <xf numFmtId="3" fontId="0" fillId="0" borderId="0" xfId="0" applyNumberFormat="1" applyAlignment="1">
      <alignment vertical="center"/>
    </xf>
    <xf numFmtId="3" fontId="6" fillId="0" borderId="3" xfId="0" applyNumberFormat="1" applyFont="1" applyFill="1" applyBorder="1" applyAlignment="1">
      <alignment horizontal="center" vertical="center"/>
    </xf>
    <xf numFmtId="3" fontId="6" fillId="0" borderId="35" xfId="0" applyNumberFormat="1" applyFont="1" applyFill="1" applyBorder="1" applyAlignment="1">
      <alignment horizontal="center" vertical="center"/>
    </xf>
    <xf numFmtId="3" fontId="6" fillId="0" borderId="28" xfId="0" applyNumberFormat="1" applyFont="1" applyFill="1" applyBorder="1" applyAlignment="1">
      <alignment horizontal="center" vertical="center"/>
    </xf>
    <xf numFmtId="3" fontId="6" fillId="0" borderId="23" xfId="0" applyNumberFormat="1" applyFont="1" applyFill="1" applyBorder="1" applyAlignment="1">
      <alignment horizontal="center" vertical="center"/>
    </xf>
    <xf numFmtId="3" fontId="6" fillId="0" borderId="29" xfId="0" applyNumberFormat="1" applyFont="1" applyFill="1" applyBorder="1" applyAlignment="1">
      <alignment horizontal="center" vertical="center"/>
    </xf>
    <xf numFmtId="3" fontId="6" fillId="0" borderId="15" xfId="0" applyNumberFormat="1" applyFont="1" applyFill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3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9" fontId="7" fillId="0" borderId="6" xfId="0" applyNumberFormat="1" applyFont="1" applyBorder="1" applyAlignment="1">
      <alignment horizontal="right"/>
    </xf>
    <xf numFmtId="169" fontId="7" fillId="0" borderId="37" xfId="0" applyNumberFormat="1" applyFont="1" applyBorder="1" applyAlignment="1">
      <alignment horizontal="right"/>
    </xf>
    <xf numFmtId="169" fontId="7" fillId="0" borderId="25" xfId="0" applyNumberFormat="1" applyFont="1" applyBorder="1" applyAlignment="1">
      <alignment horizontal="right"/>
    </xf>
    <xf numFmtId="169" fontId="7" fillId="0" borderId="42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Fill="1" applyBorder="1" applyAlignment="1">
      <alignment horizontal="center"/>
    </xf>
    <xf numFmtId="0" fontId="6" fillId="0" borderId="48" xfId="0" applyFont="1" applyFill="1" applyBorder="1" applyAlignment="1">
      <alignment horizontal="center"/>
    </xf>
    <xf numFmtId="0" fontId="6" fillId="0" borderId="49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9" fontId="8" fillId="0" borderId="19" xfId="0" applyNumberFormat="1" applyFont="1" applyBorder="1" applyAlignment="1">
      <alignment horizontal="right"/>
    </xf>
    <xf numFmtId="169" fontId="8" fillId="0" borderId="22" xfId="0" applyNumberFormat="1" applyFont="1" applyBorder="1" applyAlignment="1">
      <alignment horizontal="right"/>
    </xf>
    <xf numFmtId="169" fontId="8" fillId="0" borderId="6" xfId="0" applyNumberFormat="1" applyFont="1" applyBorder="1" applyAlignment="1">
      <alignment horizontal="right"/>
    </xf>
    <xf numFmtId="169" fontId="8" fillId="0" borderId="9" xfId="0" applyNumberFormat="1" applyFont="1" applyBorder="1" applyAlignment="1">
      <alignment horizontal="right"/>
    </xf>
    <xf numFmtId="169" fontId="8" fillId="0" borderId="25" xfId="0" applyNumberFormat="1" applyFont="1" applyBorder="1" applyAlignment="1">
      <alignment horizontal="right"/>
    </xf>
    <xf numFmtId="169" fontId="8" fillId="0" borderId="26" xfId="0" applyNumberFormat="1" applyFont="1" applyBorder="1" applyAlignment="1">
      <alignment horizontal="right"/>
    </xf>
    <xf numFmtId="3" fontId="8" fillId="0" borderId="4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166" fontId="8" fillId="0" borderId="19" xfId="1" applyNumberFormat="1" applyFont="1" applyBorder="1" applyAlignment="1">
      <alignment horizontal="right"/>
    </xf>
    <xf numFmtId="166" fontId="8" fillId="0" borderId="22" xfId="1" applyNumberFormat="1" applyFont="1" applyBorder="1" applyAlignment="1">
      <alignment horizontal="right"/>
    </xf>
    <xf numFmtId="166" fontId="8" fillId="0" borderId="6" xfId="1" applyNumberFormat="1" applyFont="1" applyBorder="1" applyAlignment="1">
      <alignment horizontal="right"/>
    </xf>
    <xf numFmtId="166" fontId="8" fillId="0" borderId="31" xfId="1" applyNumberFormat="1" applyFont="1" applyBorder="1" applyAlignment="1">
      <alignment horizontal="right"/>
    </xf>
    <xf numFmtId="166" fontId="8" fillId="0" borderId="32" xfId="1" applyNumberFormat="1" applyFont="1" applyBorder="1" applyAlignment="1">
      <alignment horizontal="right"/>
    </xf>
    <xf numFmtId="0" fontId="6" fillId="0" borderId="51" xfId="0" applyFont="1" applyFill="1" applyBorder="1"/>
    <xf numFmtId="0" fontId="6" fillId="0" borderId="35" xfId="0" applyFont="1" applyFill="1" applyBorder="1"/>
    <xf numFmtId="0" fontId="6" fillId="0" borderId="28" xfId="0" applyFont="1" applyFill="1" applyBorder="1"/>
    <xf numFmtId="0" fontId="6" fillId="0" borderId="52" xfId="0" applyFont="1" applyFill="1" applyBorder="1"/>
    <xf numFmtId="0" fontId="6" fillId="0" borderId="53" xfId="0" applyFont="1" applyFill="1" applyBorder="1"/>
    <xf numFmtId="0" fontId="6" fillId="0" borderId="15" xfId="0" applyFont="1" applyFill="1" applyBorder="1"/>
    <xf numFmtId="3" fontId="6" fillId="0" borderId="51" xfId="0" applyNumberFormat="1" applyFont="1" applyFill="1" applyBorder="1"/>
    <xf numFmtId="166" fontId="8" fillId="0" borderId="0" xfId="1" applyNumberFormat="1" applyFont="1" applyFill="1" applyBorder="1" applyAlignment="1">
      <alignment horizontal="right"/>
    </xf>
    <xf numFmtId="3" fontId="0" fillId="0" borderId="0" xfId="0" applyNumberFormat="1" applyFill="1"/>
    <xf numFmtId="0" fontId="7" fillId="0" borderId="17" xfId="0" applyFont="1" applyFill="1" applyBorder="1" applyAlignment="1">
      <alignment horizontal="center"/>
    </xf>
    <xf numFmtId="0" fontId="7" fillId="0" borderId="18" xfId="0" applyFont="1" applyFill="1" applyBorder="1" applyAlignment="1">
      <alignment horizontal="right"/>
    </xf>
    <xf numFmtId="0" fontId="7" fillId="0" borderId="33" xfId="0" applyFont="1" applyFill="1" applyBorder="1" applyAlignment="1">
      <alignment horizontal="right"/>
    </xf>
    <xf numFmtId="0" fontId="7" fillId="0" borderId="50" xfId="0" applyFont="1" applyFill="1" applyBorder="1" applyAlignment="1">
      <alignment horizontal="right"/>
    </xf>
    <xf numFmtId="169" fontId="7" fillId="0" borderId="18" xfId="3" applyNumberFormat="1" applyFont="1" applyFill="1" applyBorder="1" applyAlignment="1">
      <alignment horizontal="right"/>
    </xf>
    <xf numFmtId="169" fontId="7" fillId="0" borderId="50" xfId="3" applyNumberFormat="1" applyFont="1" applyFill="1" applyBorder="1" applyAlignment="1">
      <alignment horizontal="right"/>
    </xf>
    <xf numFmtId="169" fontId="7" fillId="0" borderId="33" xfId="3" applyNumberFormat="1" applyFont="1" applyFill="1" applyBorder="1" applyAlignment="1">
      <alignment horizontal="right"/>
    </xf>
    <xf numFmtId="169" fontId="7" fillId="0" borderId="20" xfId="3" applyNumberFormat="1" applyFont="1" applyFill="1" applyBorder="1" applyAlignment="1">
      <alignment horizontal="right"/>
    </xf>
    <xf numFmtId="169" fontId="7" fillId="0" borderId="21" xfId="3" applyNumberFormat="1" applyFont="1" applyFill="1" applyBorder="1" applyAlignment="1">
      <alignment horizontal="right"/>
    </xf>
    <xf numFmtId="169" fontId="7" fillId="0" borderId="34" xfId="3" applyNumberFormat="1" applyFont="1" applyFill="1" applyBorder="1" applyAlignment="1">
      <alignment horizontal="right"/>
    </xf>
    <xf numFmtId="169" fontId="8" fillId="0" borderId="21" xfId="3" applyNumberFormat="1" applyFont="1" applyFill="1" applyBorder="1" applyAlignment="1">
      <alignment horizontal="right"/>
    </xf>
    <xf numFmtId="169" fontId="8" fillId="0" borderId="34" xfId="3" applyNumberFormat="1" applyFont="1" applyFill="1" applyBorder="1" applyAlignment="1">
      <alignment horizontal="right"/>
    </xf>
    <xf numFmtId="0" fontId="7" fillId="0" borderId="2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right"/>
    </xf>
    <xf numFmtId="0" fontId="7" fillId="0" borderId="11" xfId="0" applyFont="1" applyFill="1" applyBorder="1" applyAlignment="1">
      <alignment horizontal="right"/>
    </xf>
    <xf numFmtId="0" fontId="7" fillId="0" borderId="12" xfId="0" applyFont="1" applyFill="1" applyBorder="1" applyAlignment="1">
      <alignment horizontal="right"/>
    </xf>
    <xf numFmtId="0" fontId="7" fillId="0" borderId="10" xfId="0" applyFont="1" applyFill="1" applyBorder="1" applyAlignment="1">
      <alignment horizontal="right"/>
    </xf>
    <xf numFmtId="0" fontId="7" fillId="0" borderId="13" xfId="0" applyFont="1" applyFill="1" applyBorder="1" applyAlignment="1">
      <alignment horizontal="right"/>
    </xf>
    <xf numFmtId="0" fontId="7" fillId="0" borderId="14" xfId="0" applyFont="1" applyFill="1" applyBorder="1" applyAlignment="1">
      <alignment horizontal="right"/>
    </xf>
    <xf numFmtId="3" fontId="7" fillId="0" borderId="11" xfId="0" applyNumberFormat="1" applyFont="1" applyFill="1" applyBorder="1" applyAlignment="1">
      <alignment horizontal="right"/>
    </xf>
    <xf numFmtId="3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/>
    </xf>
    <xf numFmtId="3" fontId="7" fillId="0" borderId="4" xfId="0" applyNumberFormat="1" applyFont="1" applyFill="1" applyBorder="1" applyAlignment="1">
      <alignment horizontal="right"/>
    </xf>
    <xf numFmtId="3" fontId="7" fillId="0" borderId="6" xfId="0" applyNumberFormat="1" applyFont="1" applyFill="1" applyBorder="1" applyAlignment="1">
      <alignment horizontal="right"/>
    </xf>
    <xf numFmtId="0" fontId="7" fillId="0" borderId="7" xfId="0" applyFont="1" applyFill="1" applyBorder="1" applyAlignment="1">
      <alignment horizontal="right"/>
    </xf>
    <xf numFmtId="0" fontId="7" fillId="0" borderId="4" xfId="0" applyFont="1" applyFill="1" applyBorder="1" applyAlignment="1">
      <alignment horizontal="right"/>
    </xf>
    <xf numFmtId="0" fontId="7" fillId="0" borderId="5" xfId="0" applyFont="1" applyFill="1" applyBorder="1" applyAlignment="1">
      <alignment horizontal="right"/>
    </xf>
    <xf numFmtId="0" fontId="7" fillId="0" borderId="6" xfId="0" applyFont="1" applyFill="1" applyBorder="1" applyAlignment="1">
      <alignment horizontal="right"/>
    </xf>
    <xf numFmtId="0" fontId="7" fillId="0" borderId="9" xfId="0" applyFont="1" applyFill="1" applyBorder="1" applyAlignment="1">
      <alignment horizontal="right"/>
    </xf>
    <xf numFmtId="0" fontId="7" fillId="0" borderId="8" xfId="0" applyFont="1" applyFill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166" fontId="8" fillId="0" borderId="21" xfId="1" applyNumberFormat="1" applyFont="1" applyFill="1" applyBorder="1" applyAlignment="1">
      <alignment horizontal="right"/>
    </xf>
    <xf numFmtId="166" fontId="8" fillId="0" borderId="34" xfId="1" applyNumberFormat="1" applyFont="1" applyFill="1" applyBorder="1" applyAlignment="1">
      <alignment horizontal="right"/>
    </xf>
    <xf numFmtId="166" fontId="8" fillId="0" borderId="8" xfId="1" applyNumberFormat="1" applyFont="1" applyFill="1" applyBorder="1" applyAlignment="1">
      <alignment horizontal="right"/>
    </xf>
    <xf numFmtId="166" fontId="8" fillId="0" borderId="9" xfId="1" applyNumberFormat="1" applyFont="1" applyFill="1" applyBorder="1" applyAlignment="1">
      <alignment horizontal="right"/>
    </xf>
    <xf numFmtId="166" fontId="8" fillId="0" borderId="28" xfId="1" applyNumberFormat="1" applyFont="1" applyFill="1" applyBorder="1" applyAlignment="1">
      <alignment horizontal="right"/>
    </xf>
    <xf numFmtId="166" fontId="8" fillId="0" borderId="15" xfId="1" applyNumberFormat="1" applyFont="1" applyFill="1" applyBorder="1" applyAlignment="1">
      <alignment horizontal="right"/>
    </xf>
    <xf numFmtId="166" fontId="6" fillId="0" borderId="53" xfId="1" applyNumberFormat="1" applyFont="1" applyFill="1" applyBorder="1"/>
    <xf numFmtId="166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Fill="1" applyBorder="1" applyAlignment="1">
      <alignment horizontal="right"/>
    </xf>
    <xf numFmtId="0" fontId="7" fillId="0" borderId="20" xfId="0" applyFont="1" applyFill="1" applyBorder="1" applyAlignment="1">
      <alignment horizontal="right"/>
    </xf>
    <xf numFmtId="0" fontId="7" fillId="0" borderId="34" xfId="0" applyFont="1" applyFill="1" applyBorder="1" applyAlignment="1">
      <alignment horizontal="right"/>
    </xf>
    <xf numFmtId="3" fontId="15" fillId="0" borderId="0" xfId="0" applyNumberFormat="1" applyFont="1"/>
    <xf numFmtId="0" fontId="15" fillId="0" borderId="0" xfId="0" applyFont="1"/>
    <xf numFmtId="3" fontId="7" fillId="0" borderId="33" xfId="0" applyNumberFormat="1" applyFont="1" applyFill="1" applyBorder="1" applyAlignment="1">
      <alignment horizontal="right"/>
    </xf>
    <xf numFmtId="3" fontId="7" fillId="0" borderId="18" xfId="0" applyNumberFormat="1" applyFont="1" applyFill="1" applyBorder="1" applyAlignment="1">
      <alignment horizontal="right"/>
    </xf>
    <xf numFmtId="166" fontId="7" fillId="0" borderId="50" xfId="1" applyNumberFormat="1" applyFont="1" applyFill="1" applyBorder="1" applyAlignment="1">
      <alignment horizontal="right"/>
    </xf>
    <xf numFmtId="0" fontId="7" fillId="0" borderId="27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1" fontId="7" fillId="0" borderId="0" xfId="0" applyNumberFormat="1" applyFont="1" applyFill="1" applyBorder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Fill="1" applyBorder="1" applyAlignment="1">
      <alignment horizontal="right"/>
    </xf>
    <xf numFmtId="1" fontId="7" fillId="0" borderId="12" xfId="0" applyNumberFormat="1" applyFont="1" applyFill="1" applyBorder="1" applyAlignment="1">
      <alignment horizontal="right"/>
    </xf>
    <xf numFmtId="1" fontId="7" fillId="0" borderId="10" xfId="0" applyNumberFormat="1" applyFont="1" applyFill="1" applyBorder="1" applyAlignment="1">
      <alignment horizontal="right"/>
    </xf>
    <xf numFmtId="1" fontId="7" fillId="0" borderId="13" xfId="0" applyNumberFormat="1" applyFont="1" applyFill="1" applyBorder="1" applyAlignment="1">
      <alignment horizontal="right"/>
    </xf>
    <xf numFmtId="1" fontId="7" fillId="0" borderId="14" xfId="0" applyNumberFormat="1" applyFont="1" applyFill="1" applyBorder="1" applyAlignment="1">
      <alignment horizontal="right"/>
    </xf>
    <xf numFmtId="1" fontId="7" fillId="0" borderId="4" xfId="0" applyNumberFormat="1" applyFont="1" applyFill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Fill="1" applyBorder="1" applyAlignment="1">
      <alignment horizontal="right"/>
    </xf>
    <xf numFmtId="1" fontId="7" fillId="0" borderId="7" xfId="0" applyNumberFormat="1" applyFont="1" applyFill="1" applyBorder="1" applyAlignment="1">
      <alignment horizontal="right"/>
    </xf>
    <xf numFmtId="1" fontId="7" fillId="0" borderId="5" xfId="0" applyNumberFormat="1" applyFont="1" applyFill="1" applyBorder="1" applyAlignment="1">
      <alignment horizontal="right"/>
    </xf>
    <xf numFmtId="1" fontId="7" fillId="0" borderId="8" xfId="0" applyNumberFormat="1" applyFont="1" applyFill="1" applyBorder="1" applyAlignment="1">
      <alignment horizontal="right"/>
    </xf>
    <xf numFmtId="1" fontId="7" fillId="0" borderId="9" xfId="0" applyNumberFormat="1" applyFont="1" applyFill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0" fontId="14" fillId="0" borderId="0" xfId="0" applyFont="1" applyFill="1"/>
    <xf numFmtId="0" fontId="3" fillId="0" borderId="0" xfId="0" applyFont="1" applyFill="1"/>
    <xf numFmtId="3" fontId="3" fillId="0" borderId="0" xfId="0" applyNumberFormat="1" applyFont="1" applyFill="1"/>
    <xf numFmtId="166" fontId="3" fillId="0" borderId="0" xfId="1" applyNumberFormat="1" applyFont="1" applyFill="1"/>
    <xf numFmtId="2" fontId="3" fillId="0" borderId="0" xfId="0" applyNumberFormat="1" applyFont="1" applyFill="1"/>
    <xf numFmtId="166" fontId="3" fillId="0" borderId="0" xfId="0" applyNumberFormat="1" applyFont="1" applyFill="1"/>
    <xf numFmtId="164" fontId="3" fillId="0" borderId="0" xfId="0" applyNumberFormat="1" applyFont="1" applyFill="1"/>
    <xf numFmtId="168" fontId="3" fillId="0" borderId="0" xfId="0" applyNumberFormat="1" applyFont="1" applyFill="1"/>
    <xf numFmtId="0" fontId="16" fillId="0" borderId="0" xfId="0" applyFont="1" applyFill="1"/>
    <xf numFmtId="10" fontId="7" fillId="0" borderId="17" xfId="3" applyNumberFormat="1" applyFont="1" applyFill="1" applyBorder="1" applyAlignment="1">
      <alignment horizontal="center"/>
    </xf>
    <xf numFmtId="10" fontId="7" fillId="0" borderId="18" xfId="3" applyNumberFormat="1" applyFont="1" applyFill="1" applyBorder="1" applyAlignment="1">
      <alignment horizontal="right"/>
    </xf>
    <xf numFmtId="10" fontId="7" fillId="0" borderId="50" xfId="3" applyNumberFormat="1" applyFont="1" applyFill="1" applyBorder="1" applyAlignment="1">
      <alignment horizontal="right"/>
    </xf>
    <xf numFmtId="10" fontId="7" fillId="0" borderId="33" xfId="3" applyNumberFormat="1" applyFont="1" applyFill="1" applyBorder="1" applyAlignment="1">
      <alignment horizontal="right"/>
    </xf>
    <xf numFmtId="10" fontId="7" fillId="0" borderId="20" xfId="3" applyNumberFormat="1" applyFont="1" applyFill="1" applyBorder="1" applyAlignment="1">
      <alignment horizontal="right"/>
    </xf>
    <xf numFmtId="10" fontId="7" fillId="0" borderId="21" xfId="3" applyNumberFormat="1" applyFont="1" applyFill="1" applyBorder="1" applyAlignment="1">
      <alignment horizontal="right"/>
    </xf>
    <xf numFmtId="10" fontId="7" fillId="0" borderId="34" xfId="3" applyNumberFormat="1" applyFont="1" applyFill="1" applyBorder="1" applyAlignment="1">
      <alignment horizontal="right"/>
    </xf>
    <xf numFmtId="10" fontId="8" fillId="0" borderId="21" xfId="3" applyNumberFormat="1" applyFont="1" applyFill="1" applyBorder="1" applyAlignment="1">
      <alignment horizontal="right"/>
    </xf>
    <xf numFmtId="10" fontId="8" fillId="0" borderId="34" xfId="3" applyNumberFormat="1" applyFont="1" applyFill="1" applyBorder="1" applyAlignment="1">
      <alignment horizontal="right"/>
    </xf>
    <xf numFmtId="10" fontId="7" fillId="0" borderId="2" xfId="3" applyNumberFormat="1" applyFont="1" applyFill="1" applyBorder="1" applyAlignment="1">
      <alignment horizontal="center"/>
    </xf>
    <xf numFmtId="10" fontId="7" fillId="0" borderId="0" xfId="3" applyNumberFormat="1" applyFont="1" applyFill="1" applyBorder="1" applyAlignment="1">
      <alignment horizontal="right"/>
    </xf>
    <xf numFmtId="10" fontId="7" fillId="0" borderId="10" xfId="3" applyNumberFormat="1" applyFont="1" applyFill="1" applyBorder="1" applyAlignment="1">
      <alignment horizontal="right"/>
    </xf>
    <xf numFmtId="10" fontId="7" fillId="0" borderId="11" xfId="3" applyNumberFormat="1" applyFont="1" applyFill="1" applyBorder="1" applyAlignment="1">
      <alignment horizontal="right"/>
    </xf>
    <xf numFmtId="10" fontId="7" fillId="0" borderId="12" xfId="3" applyNumberFormat="1" applyFont="1" applyFill="1" applyBorder="1" applyAlignment="1">
      <alignment horizontal="right"/>
    </xf>
    <xf numFmtId="10" fontId="7" fillId="0" borderId="13" xfId="3" applyNumberFormat="1" applyFont="1" applyFill="1" applyBorder="1" applyAlignment="1">
      <alignment horizontal="right"/>
    </xf>
    <xf numFmtId="10" fontId="7" fillId="0" borderId="14" xfId="3" applyNumberFormat="1" applyFont="1" applyFill="1" applyBorder="1" applyAlignment="1">
      <alignment horizontal="right"/>
    </xf>
    <xf numFmtId="10" fontId="8" fillId="0" borderId="8" xfId="3" applyNumberFormat="1" applyFont="1" applyFill="1" applyBorder="1" applyAlignment="1">
      <alignment horizontal="right"/>
    </xf>
    <xf numFmtId="10" fontId="8" fillId="0" borderId="9" xfId="3" applyNumberFormat="1" applyFont="1" applyFill="1" applyBorder="1" applyAlignment="1">
      <alignment horizontal="right"/>
    </xf>
    <xf numFmtId="10" fontId="7" fillId="0" borderId="1" xfId="3" applyNumberFormat="1" applyFont="1" applyFill="1" applyBorder="1" applyAlignment="1">
      <alignment horizontal="center"/>
    </xf>
    <xf numFmtId="10" fontId="7" fillId="0" borderId="4" xfId="3" applyNumberFormat="1" applyFont="1" applyFill="1" applyBorder="1" applyAlignment="1">
      <alignment horizontal="right"/>
    </xf>
    <xf numFmtId="10" fontId="7" fillId="0" borderId="5" xfId="3" applyNumberFormat="1" applyFont="1" applyFill="1" applyBorder="1" applyAlignment="1">
      <alignment horizontal="right"/>
    </xf>
    <xf numFmtId="10" fontId="7" fillId="0" borderId="6" xfId="3" applyNumberFormat="1" applyFont="1" applyFill="1" applyBorder="1" applyAlignment="1">
      <alignment horizontal="right"/>
    </xf>
    <xf numFmtId="10" fontId="7" fillId="0" borderId="7" xfId="3" applyNumberFormat="1" applyFont="1" applyFill="1" applyBorder="1" applyAlignment="1">
      <alignment horizontal="right"/>
    </xf>
    <xf numFmtId="10" fontId="7" fillId="0" borderId="8" xfId="3" applyNumberFormat="1" applyFont="1" applyFill="1" applyBorder="1" applyAlignment="1">
      <alignment horizontal="right"/>
    </xf>
    <xf numFmtId="10" fontId="7" fillId="0" borderId="9" xfId="3" applyNumberFormat="1" applyFont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0" fillId="0" borderId="0" xfId="0" applyFill="1"/>
    <xf numFmtId="166" fontId="5" fillId="0" borderId="2" xfId="1" applyNumberFormat="1" applyFont="1" applyFill="1" applyBorder="1" applyAlignment="1">
      <alignment horizontal="center"/>
    </xf>
    <xf numFmtId="166" fontId="6" fillId="0" borderId="2" xfId="1" applyNumberFormat="1" applyFont="1" applyFill="1" applyBorder="1"/>
    <xf numFmtId="172" fontId="7" fillId="0" borderId="1" xfId="0" applyNumberFormat="1" applyFont="1" applyFill="1" applyBorder="1" applyAlignment="1">
      <alignment horizontal="center"/>
    </xf>
    <xf numFmtId="166" fontId="8" fillId="0" borderId="2" xfId="1" applyNumberFormat="1" applyFont="1" applyFill="1" applyBorder="1" applyAlignment="1">
      <alignment horizontal="right"/>
    </xf>
    <xf numFmtId="172" fontId="7" fillId="0" borderId="2" xfId="0" applyNumberFormat="1" applyFont="1" applyFill="1" applyBorder="1" applyAlignment="1">
      <alignment horizontal="center"/>
    </xf>
    <xf numFmtId="1" fontId="7" fillId="0" borderId="0" xfId="0" applyNumberFormat="1" applyFont="1" applyFill="1" applyAlignment="1">
      <alignment horizontal="right"/>
    </xf>
    <xf numFmtId="166" fontId="8" fillId="0" borderId="12" xfId="1" applyNumberFormat="1" applyFont="1" applyFill="1" applyBorder="1" applyAlignment="1">
      <alignment horizontal="right"/>
    </xf>
    <xf numFmtId="0" fontId="4" fillId="0" borderId="0" xfId="0" applyFont="1" applyFill="1"/>
    <xf numFmtId="0" fontId="5" fillId="0" borderId="24" xfId="0" applyFont="1" applyFill="1" applyBorder="1" applyAlignment="1">
      <alignment horizontal="center"/>
    </xf>
    <xf numFmtId="3" fontId="8" fillId="0" borderId="43" xfId="0" applyNumberFormat="1" applyFont="1" applyFill="1" applyBorder="1" applyAlignment="1">
      <alignment horizontal="right"/>
    </xf>
    <xf numFmtId="3" fontId="8" fillId="0" borderId="35" xfId="0" applyNumberFormat="1" applyFont="1" applyFill="1" applyBorder="1" applyAlignment="1">
      <alignment horizontal="right"/>
    </xf>
    <xf numFmtId="0" fontId="15" fillId="0" borderId="0" xfId="0" applyFont="1" applyFill="1"/>
    <xf numFmtId="3" fontId="4" fillId="0" borderId="0" xfId="0" applyNumberFormat="1" applyFont="1" applyFill="1"/>
    <xf numFmtId="167" fontId="0" fillId="0" borderId="0" xfId="0" applyNumberFormat="1" applyFill="1"/>
    <xf numFmtId="3" fontId="0" fillId="0" borderId="0" xfId="0" applyNumberFormat="1" applyFill="1" applyAlignment="1">
      <alignment horizontal="center"/>
    </xf>
    <xf numFmtId="9" fontId="8" fillId="0" borderId="28" xfId="0" applyNumberFormat="1" applyFont="1" applyFill="1" applyBorder="1" applyAlignment="1">
      <alignment horizontal="right"/>
    </xf>
    <xf numFmtId="9" fontId="8" fillId="0" borderId="43" xfId="0" applyNumberFormat="1" applyFont="1" applyFill="1" applyBorder="1" applyAlignment="1">
      <alignment horizontal="right"/>
    </xf>
    <xf numFmtId="9" fontId="8" fillId="0" borderId="15" xfId="0" applyNumberFormat="1" applyFont="1" applyFill="1" applyBorder="1" applyAlignment="1">
      <alignment horizontal="right"/>
    </xf>
    <xf numFmtId="3" fontId="0" fillId="0" borderId="13" xfId="0" applyNumberFormat="1" applyFill="1" applyBorder="1"/>
    <xf numFmtId="0" fontId="6" fillId="0" borderId="53" xfId="0" applyFont="1" applyFill="1" applyBorder="1" applyAlignment="1">
      <alignment horizontal="center"/>
    </xf>
    <xf numFmtId="0" fontId="6" fillId="0" borderId="35" xfId="0" applyFont="1" applyFill="1" applyBorder="1" applyAlignment="1">
      <alignment horizontal="center"/>
    </xf>
    <xf numFmtId="0" fontId="6" fillId="0" borderId="52" xfId="0" applyFont="1" applyFill="1" applyBorder="1" applyAlignment="1">
      <alignment horizontal="center"/>
    </xf>
    <xf numFmtId="0" fontId="6" fillId="0" borderId="51" xfId="0" applyFont="1" applyFill="1" applyBorder="1" applyAlignment="1">
      <alignment horizontal="center"/>
    </xf>
    <xf numFmtId="0" fontId="6" fillId="0" borderId="42" xfId="0" applyFont="1" applyFill="1" applyBorder="1" applyAlignment="1">
      <alignment horizontal="center"/>
    </xf>
    <xf numFmtId="0" fontId="17" fillId="0" borderId="0" xfId="0" applyFont="1"/>
    <xf numFmtId="0" fontId="18" fillId="0" borderId="0" xfId="0" applyFont="1" applyFill="1" applyAlignment="1">
      <alignment horizontal="center"/>
    </xf>
    <xf numFmtId="170" fontId="18" fillId="0" borderId="0" xfId="0" quotePrefix="1" applyNumberFormat="1" applyFont="1" applyFill="1" applyAlignment="1">
      <alignment horizontal="center"/>
    </xf>
    <xf numFmtId="17" fontId="19" fillId="0" borderId="0" xfId="0" quotePrefix="1" applyNumberFormat="1" applyFont="1" applyAlignment="1">
      <alignment horizontal="center"/>
    </xf>
    <xf numFmtId="17" fontId="19" fillId="0" borderId="0" xfId="0" quotePrefix="1" applyNumberFormat="1" applyFont="1" applyFill="1" applyAlignment="1">
      <alignment horizontal="center"/>
    </xf>
    <xf numFmtId="0" fontId="17" fillId="0" borderId="0" xfId="0" applyFont="1" applyAlignment="1">
      <alignment vertical="center"/>
    </xf>
    <xf numFmtId="0" fontId="20" fillId="0" borderId="0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166" fontId="21" fillId="0" borderId="58" xfId="1" quotePrefix="1" applyNumberFormat="1" applyFont="1" applyBorder="1" applyAlignment="1">
      <alignment horizontal="center" vertical="center"/>
    </xf>
    <xf numFmtId="166" fontId="21" fillId="0" borderId="16" xfId="1" quotePrefix="1" applyNumberFormat="1" applyFont="1" applyBorder="1" applyAlignment="1">
      <alignment horizontal="center" vertical="center"/>
    </xf>
    <xf numFmtId="166" fontId="21" fillId="0" borderId="0" xfId="1" quotePrefix="1" applyNumberFormat="1" applyFont="1" applyFill="1" applyBorder="1" applyAlignment="1">
      <alignment horizontal="center" vertical="center"/>
    </xf>
    <xf numFmtId="166" fontId="17" fillId="0" borderId="0" xfId="0" applyNumberFormat="1" applyFont="1"/>
    <xf numFmtId="166" fontId="21" fillId="0" borderId="56" xfId="1" quotePrefix="1" applyNumberFormat="1" applyFont="1" applyBorder="1" applyAlignment="1">
      <alignment horizontal="center" vertical="center"/>
    </xf>
    <xf numFmtId="166" fontId="21" fillId="0" borderId="55" xfId="1" quotePrefix="1" applyNumberFormat="1" applyFont="1" applyBorder="1" applyAlignment="1">
      <alignment horizontal="center" vertical="center"/>
    </xf>
    <xf numFmtId="166" fontId="21" fillId="0" borderId="57" xfId="1" quotePrefix="1" applyNumberFormat="1" applyFont="1" applyBorder="1" applyAlignment="1">
      <alignment horizontal="center" vertical="center"/>
    </xf>
    <xf numFmtId="3" fontId="20" fillId="0" borderId="24" xfId="0" quotePrefix="1" applyNumberFormat="1" applyFont="1" applyFill="1" applyBorder="1" applyAlignment="1">
      <alignment horizontal="center" vertical="center"/>
    </xf>
    <xf numFmtId="3" fontId="20" fillId="0" borderId="23" xfId="0" quotePrefix="1" applyNumberFormat="1" applyFont="1" applyFill="1" applyBorder="1" applyAlignment="1">
      <alignment horizontal="center" vertical="center"/>
    </xf>
    <xf numFmtId="3" fontId="20" fillId="0" borderId="0" xfId="0" quotePrefix="1" applyNumberFormat="1" applyFont="1" applyFill="1" applyBorder="1" applyAlignment="1">
      <alignment horizontal="center" vertical="center"/>
    </xf>
    <xf numFmtId="3" fontId="17" fillId="0" borderId="0" xfId="0" applyNumberFormat="1" applyFont="1"/>
    <xf numFmtId="17" fontId="19" fillId="0" borderId="0" xfId="0" applyNumberFormat="1" applyFont="1" applyBorder="1" applyAlignment="1">
      <alignment horizontal="center"/>
    </xf>
    <xf numFmtId="3" fontId="19" fillId="0" borderId="0" xfId="0" quotePrefix="1" applyNumberFormat="1" applyFont="1" applyBorder="1" applyAlignment="1">
      <alignment horizontal="center"/>
    </xf>
    <xf numFmtId="3" fontId="19" fillId="0" borderId="0" xfId="0" quotePrefix="1" applyNumberFormat="1" applyFont="1" applyFill="1" applyBorder="1" applyAlignment="1">
      <alignment horizontal="center"/>
    </xf>
    <xf numFmtId="3" fontId="17" fillId="0" borderId="0" xfId="0" applyNumberFormat="1" applyFont="1" applyFill="1"/>
    <xf numFmtId="171" fontId="22" fillId="0" borderId="0" xfId="5" applyNumberFormat="1" applyFont="1" applyFill="1" applyAlignment="1"/>
    <xf numFmtId="166" fontId="17" fillId="0" borderId="0" xfId="0" applyNumberFormat="1" applyFont="1" applyFill="1"/>
    <xf numFmtId="166" fontId="17" fillId="0" borderId="0" xfId="1" applyNumberFormat="1" applyFont="1" applyFill="1"/>
    <xf numFmtId="166" fontId="17" fillId="0" borderId="0" xfId="1" applyNumberFormat="1" applyFont="1"/>
    <xf numFmtId="0" fontId="17" fillId="0" borderId="0" xfId="0" applyFont="1" applyAlignment="1">
      <alignment horizontal="right"/>
    </xf>
    <xf numFmtId="0" fontId="17" fillId="0" borderId="0" xfId="0" applyFont="1" applyFill="1" applyAlignment="1">
      <alignment horizontal="right"/>
    </xf>
    <xf numFmtId="0" fontId="17" fillId="0" borderId="0" xfId="0" applyFont="1" applyFill="1"/>
    <xf numFmtId="0" fontId="17" fillId="0" borderId="0" xfId="0" applyFont="1" applyAlignment="1"/>
    <xf numFmtId="171" fontId="23" fillId="0" borderId="54" xfId="0" applyNumberFormat="1" applyFont="1" applyBorder="1" applyAlignment="1">
      <alignment horizontal="center"/>
    </xf>
    <xf numFmtId="171" fontId="23" fillId="0" borderId="55" xfId="0" applyNumberFormat="1" applyFont="1" applyBorder="1" applyAlignment="1">
      <alignment horizontal="center"/>
    </xf>
    <xf numFmtId="17" fontId="24" fillId="0" borderId="24" xfId="0" applyNumberFormat="1" applyFont="1" applyFill="1" applyBorder="1" applyAlignment="1">
      <alignment horizontal="center" vertical="center"/>
    </xf>
    <xf numFmtId="17" fontId="24" fillId="0" borderId="0" xfId="0" applyNumberFormat="1" applyFont="1" applyAlignment="1">
      <alignment horizontal="left"/>
    </xf>
    <xf numFmtId="3" fontId="24" fillId="0" borderId="0" xfId="0" quotePrefix="1" applyNumberFormat="1" applyFont="1" applyBorder="1" applyAlignment="1">
      <alignment horizontal="center"/>
    </xf>
    <xf numFmtId="0" fontId="24" fillId="0" borderId="0" xfId="0" applyFont="1" applyFill="1" applyBorder="1" applyAlignment="1">
      <alignment horizontal="left"/>
    </xf>
    <xf numFmtId="3" fontId="25" fillId="0" borderId="0" xfId="0" applyNumberFormat="1" applyFont="1"/>
    <xf numFmtId="171" fontId="23" fillId="0" borderId="0" xfId="5" applyNumberFormat="1" applyFont="1" applyAlignment="1">
      <alignment horizontal="center"/>
    </xf>
    <xf numFmtId="3" fontId="25" fillId="3" borderId="0" xfId="0" applyNumberFormat="1" applyFont="1" applyFill="1"/>
    <xf numFmtId="0" fontId="24" fillId="0" borderId="0" xfId="0" applyFont="1"/>
    <xf numFmtId="166" fontId="25" fillId="0" borderId="0" xfId="1" applyNumberFormat="1" applyFont="1" applyFill="1"/>
    <xf numFmtId="166" fontId="25" fillId="0" borderId="0" xfId="1" applyNumberFormat="1" applyFont="1"/>
    <xf numFmtId="0" fontId="5" fillId="0" borderId="16" xfId="0" applyFont="1" applyFill="1" applyBorder="1" applyAlignment="1">
      <alignment horizontal="center" vertical="center"/>
    </xf>
    <xf numFmtId="0" fontId="5" fillId="0" borderId="36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0" fontId="5" fillId="0" borderId="23" xfId="0" applyFont="1" applyFill="1" applyBorder="1" applyAlignment="1">
      <alignment horizontal="center"/>
    </xf>
    <xf numFmtId="165" fontId="4" fillId="0" borderId="0" xfId="0" applyNumberFormat="1" applyFont="1" applyFill="1" applyAlignment="1">
      <alignment horizontal="left"/>
    </xf>
    <xf numFmtId="3" fontId="5" fillId="0" borderId="3" xfId="0" applyNumberFormat="1" applyFont="1" applyFill="1" applyBorder="1" applyAlignment="1">
      <alignment horizontal="center"/>
    </xf>
    <xf numFmtId="3" fontId="5" fillId="0" borderId="23" xfId="0" applyNumberFormat="1" applyFont="1" applyFill="1" applyBorder="1" applyAlignment="1">
      <alignment horizontal="center"/>
    </xf>
    <xf numFmtId="166" fontId="5" fillId="0" borderId="3" xfId="1" applyNumberFormat="1" applyFont="1" applyFill="1" applyBorder="1" applyAlignment="1">
      <alignment horizontal="center"/>
    </xf>
    <xf numFmtId="166" fontId="5" fillId="0" borderId="23" xfId="1" applyNumberFormat="1" applyFont="1" applyFill="1" applyBorder="1" applyAlignment="1">
      <alignment horizontal="center"/>
    </xf>
    <xf numFmtId="165" fontId="4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3" fontId="5" fillId="0" borderId="16" xfId="0" applyNumberFormat="1" applyFont="1" applyFill="1" applyBorder="1" applyAlignment="1">
      <alignment horizontal="center" vertical="center"/>
    </xf>
    <xf numFmtId="3" fontId="5" fillId="0" borderId="36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3" fontId="9" fillId="0" borderId="0" xfId="0" applyNumberFormat="1" applyFont="1" applyAlignment="1">
      <alignment horizontal="center"/>
    </xf>
    <xf numFmtId="0" fontId="5" fillId="0" borderId="30" xfId="0" applyFont="1" applyFill="1" applyBorder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8" fillId="0" borderId="23" xfId="0" applyFont="1" applyFill="1" applyBorder="1" applyAlignment="1">
      <alignment horizontal="center"/>
    </xf>
    <xf numFmtId="0" fontId="24" fillId="0" borderId="16" xfId="0" applyFont="1" applyBorder="1" applyAlignment="1">
      <alignment horizontal="center" vertical="center"/>
    </xf>
    <xf numFmtId="0" fontId="24" fillId="0" borderId="36" xfId="0" applyFont="1" applyBorder="1" applyAlignment="1">
      <alignment horizontal="center" vertical="center"/>
    </xf>
    <xf numFmtId="0" fontId="24" fillId="0" borderId="49" xfId="0" applyFont="1" applyBorder="1" applyAlignment="1">
      <alignment horizontal="center" vertical="center"/>
    </xf>
    <xf numFmtId="0" fontId="24" fillId="0" borderId="52" xfId="0" applyFont="1" applyBorder="1" applyAlignment="1">
      <alignment horizontal="center" vertical="center"/>
    </xf>
    <xf numFmtId="0" fontId="18" fillId="0" borderId="0" xfId="0" applyFont="1" applyAlignment="1">
      <alignment horizontal="center"/>
    </xf>
    <xf numFmtId="170" fontId="18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5">
    <dxf>
      <font>
        <color theme="9" tint="-0.24994659260841701"/>
      </font>
    </dxf>
    <dxf>
      <font>
        <color theme="9" tint="-0.24994659260841701"/>
      </font>
    </dxf>
    <dxf>
      <fill>
        <patternFill>
          <bgColor theme="0" tint="-0.24994659260841701"/>
        </patternFill>
      </fill>
    </dxf>
    <dxf>
      <fill>
        <patternFill>
          <bgColor theme="9" tint="0.59996337778862885"/>
        </patternFill>
      </fill>
    </dxf>
    <dxf>
      <font>
        <b val="0"/>
        <i val="0"/>
        <color auto="1"/>
      </font>
      <fill>
        <patternFill>
          <bgColor theme="8" tint="0.39994506668294322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2:CO964"/>
  <sheetViews>
    <sheetView showGridLines="0" topLeftCell="A467" zoomScale="80" zoomScaleNormal="80" zoomScalePageLayoutView="50" workbookViewId="0">
      <selection activeCell="B475" sqref="B475:AA495"/>
    </sheetView>
  </sheetViews>
  <sheetFormatPr defaultColWidth="8.85546875" defaultRowHeight="12.75" x14ac:dyDescent="0.2"/>
  <cols>
    <col min="1" max="1" width="10.42578125" style="196" customWidth="1"/>
    <col min="2" max="2" width="8.28515625" style="196" customWidth="1"/>
    <col min="3" max="3" width="7.42578125" style="196" customWidth="1"/>
    <col min="4" max="4" width="6.7109375" style="196" customWidth="1"/>
    <col min="5" max="5" width="7.140625" style="196" customWidth="1"/>
    <col min="6" max="6" width="8" style="196" customWidth="1"/>
    <col min="7" max="7" width="7.140625" style="196" customWidth="1"/>
    <col min="8" max="8" width="7" style="196" customWidth="1"/>
    <col min="9" max="9" width="7.28515625" style="196" customWidth="1"/>
    <col min="10" max="10" width="6.140625" style="196" customWidth="1"/>
    <col min="11" max="11" width="7.28515625" style="196" customWidth="1"/>
    <col min="12" max="12" width="7.7109375" style="196" customWidth="1"/>
    <col min="13" max="14" width="7.140625" style="196" customWidth="1"/>
    <col min="15" max="15" width="7.85546875" style="196" customWidth="1"/>
    <col min="16" max="17" width="7.140625" style="196" customWidth="1"/>
    <col min="18" max="18" width="7.28515625" style="196" customWidth="1"/>
    <col min="19" max="19" width="7.85546875" style="196" customWidth="1"/>
    <col min="20" max="20" width="6.140625" style="196" customWidth="1"/>
    <col min="21" max="21" width="7" style="196" customWidth="1"/>
    <col min="22" max="22" width="7.42578125" style="196" customWidth="1"/>
    <col min="23" max="23" width="8" style="196" customWidth="1"/>
    <col min="24" max="24" width="7.140625" style="196" customWidth="1"/>
    <col min="25" max="25" width="7.42578125" style="196" customWidth="1"/>
    <col min="26" max="26" width="7.42578125" style="197" customWidth="1"/>
    <col min="27" max="27" width="8" style="197" customWidth="1"/>
    <col min="28" max="28" width="9.85546875" style="198" customWidth="1"/>
    <col min="29" max="29" width="10.140625" style="198" customWidth="1"/>
    <col min="30" max="30" width="9.140625" style="196" customWidth="1"/>
    <col min="31" max="60" width="9.140625" style="196" hidden="1" customWidth="1"/>
    <col min="61" max="61" width="11.7109375" style="196" hidden="1" customWidth="1"/>
    <col min="62" max="85" width="8.42578125" style="196" hidden="1" customWidth="1"/>
    <col min="86" max="87" width="8.42578125" style="197" hidden="1" customWidth="1"/>
    <col min="88" max="89" width="8.42578125" style="196" hidden="1" customWidth="1"/>
    <col min="90" max="90" width="8.85546875" style="196"/>
    <col min="91" max="91" width="13" style="196" bestFit="1" customWidth="1"/>
    <col min="92" max="92" width="12.85546875" style="196" bestFit="1" customWidth="1"/>
    <col min="93" max="16384" width="8.85546875" style="196"/>
  </cols>
  <sheetData>
    <row r="2" spans="1:93" ht="15.75" x14ac:dyDescent="0.25">
      <c r="A2" s="310" t="s">
        <v>56</v>
      </c>
      <c r="B2" s="310"/>
      <c r="C2" s="310"/>
      <c r="D2" s="310"/>
      <c r="E2" s="310"/>
      <c r="F2" s="310"/>
      <c r="G2" s="310"/>
      <c r="H2" s="310"/>
      <c r="I2" s="310"/>
      <c r="J2" s="310"/>
      <c r="K2" s="310"/>
      <c r="L2" s="310"/>
      <c r="M2" s="310"/>
      <c r="N2" s="310"/>
      <c r="O2" s="310"/>
      <c r="P2" s="310"/>
      <c r="Q2" s="310"/>
      <c r="R2" s="310"/>
      <c r="S2" s="310"/>
      <c r="T2" s="310"/>
      <c r="U2" s="310"/>
      <c r="V2" s="310"/>
      <c r="W2" s="310"/>
      <c r="X2" s="310"/>
      <c r="Y2" s="310"/>
      <c r="Z2" s="310"/>
      <c r="AA2" s="310"/>
      <c r="AB2" s="310"/>
      <c r="AC2" s="310"/>
      <c r="BI2" s="310" t="s">
        <v>56</v>
      </c>
      <c r="BJ2" s="310"/>
      <c r="BK2" s="310"/>
      <c r="BL2" s="310"/>
      <c r="BM2" s="310"/>
      <c r="BN2" s="310"/>
      <c r="BO2" s="310"/>
      <c r="BP2" s="310"/>
      <c r="BQ2" s="310"/>
      <c r="BR2" s="310"/>
      <c r="BS2" s="310"/>
      <c r="BT2" s="310"/>
      <c r="BU2" s="310"/>
      <c r="BV2" s="310"/>
      <c r="BW2" s="310"/>
      <c r="BX2" s="310"/>
      <c r="BY2" s="310"/>
      <c r="BZ2" s="310"/>
      <c r="CA2" s="310"/>
      <c r="CB2" s="310"/>
      <c r="CC2" s="310"/>
      <c r="CD2" s="310"/>
      <c r="CE2" s="310"/>
      <c r="CF2" s="310"/>
      <c r="CG2" s="310"/>
      <c r="CH2" s="310"/>
      <c r="CI2" s="310"/>
      <c r="CJ2" s="310"/>
      <c r="CK2" s="310"/>
    </row>
    <row r="5" spans="1:93" x14ac:dyDescent="0.2">
      <c r="A5" s="304">
        <v>44682</v>
      </c>
      <c r="B5" s="304"/>
      <c r="C5" s="304"/>
      <c r="D5" s="304"/>
      <c r="BI5" s="309">
        <f>A5</f>
        <v>44682</v>
      </c>
      <c r="BJ5" s="309"/>
      <c r="BK5" s="309"/>
      <c r="BL5" s="309"/>
    </row>
    <row r="6" spans="1:93" ht="13.5" thickBot="1" x14ac:dyDescent="0.25">
      <c r="AE6" s="232" t="s">
        <v>84</v>
      </c>
    </row>
    <row r="7" spans="1:93" ht="14.25" thickTop="1" thickBot="1" x14ac:dyDescent="0.25">
      <c r="A7" s="300" t="s">
        <v>0</v>
      </c>
      <c r="B7" s="302" t="s">
        <v>1</v>
      </c>
      <c r="C7" s="303"/>
      <c r="D7" s="302" t="s">
        <v>2</v>
      </c>
      <c r="E7" s="303"/>
      <c r="F7" s="302" t="s">
        <v>3</v>
      </c>
      <c r="G7" s="303"/>
      <c r="H7" s="302" t="s">
        <v>4</v>
      </c>
      <c r="I7" s="303"/>
      <c r="J7" s="302" t="s">
        <v>5</v>
      </c>
      <c r="K7" s="303"/>
      <c r="L7" s="302" t="s">
        <v>6</v>
      </c>
      <c r="M7" s="303"/>
      <c r="N7" s="302" t="s">
        <v>7</v>
      </c>
      <c r="O7" s="303"/>
      <c r="P7" s="302" t="s">
        <v>8</v>
      </c>
      <c r="Q7" s="303"/>
      <c r="R7" s="302" t="s">
        <v>9</v>
      </c>
      <c r="S7" s="303"/>
      <c r="T7" s="302" t="s">
        <v>10</v>
      </c>
      <c r="U7" s="303"/>
      <c r="V7" s="302" t="s">
        <v>11</v>
      </c>
      <c r="W7" s="303"/>
      <c r="X7" s="302" t="s">
        <v>12</v>
      </c>
      <c r="Y7" s="303"/>
      <c r="Z7" s="305" t="s">
        <v>40</v>
      </c>
      <c r="AA7" s="306"/>
      <c r="AB7" s="307" t="s">
        <v>41</v>
      </c>
      <c r="AC7" s="308"/>
      <c r="AE7" s="300" t="s">
        <v>0</v>
      </c>
      <c r="AF7" s="302" t="s">
        <v>1</v>
      </c>
      <c r="AG7" s="303"/>
      <c r="AH7" s="302" t="s">
        <v>2</v>
      </c>
      <c r="AI7" s="303"/>
      <c r="AJ7" s="302" t="s">
        <v>3</v>
      </c>
      <c r="AK7" s="303"/>
      <c r="AL7" s="302" t="s">
        <v>4</v>
      </c>
      <c r="AM7" s="303"/>
      <c r="AN7" s="302" t="s">
        <v>5</v>
      </c>
      <c r="AO7" s="303"/>
      <c r="AP7" s="302" t="s">
        <v>6</v>
      </c>
      <c r="AQ7" s="303"/>
      <c r="AR7" s="302" t="s">
        <v>7</v>
      </c>
      <c r="AS7" s="303"/>
      <c r="AT7" s="302" t="s">
        <v>8</v>
      </c>
      <c r="AU7" s="303"/>
      <c r="AV7" s="302" t="s">
        <v>9</v>
      </c>
      <c r="AW7" s="303"/>
      <c r="AX7" s="302" t="s">
        <v>10</v>
      </c>
      <c r="AY7" s="303"/>
      <c r="AZ7" s="302" t="s">
        <v>11</v>
      </c>
      <c r="BA7" s="303"/>
      <c r="BB7" s="302" t="s">
        <v>12</v>
      </c>
      <c r="BC7" s="303"/>
      <c r="BD7" s="305" t="s">
        <v>40</v>
      </c>
      <c r="BE7" s="306"/>
      <c r="BF7" s="307" t="s">
        <v>41</v>
      </c>
      <c r="BG7" s="308"/>
      <c r="BH7" s="233"/>
      <c r="BI7" s="300" t="s">
        <v>0</v>
      </c>
      <c r="BJ7" s="302" t="s">
        <v>1</v>
      </c>
      <c r="BK7" s="303"/>
      <c r="BL7" s="302" t="s">
        <v>2</v>
      </c>
      <c r="BM7" s="303"/>
      <c r="BN7" s="302" t="s">
        <v>3</v>
      </c>
      <c r="BO7" s="303"/>
      <c r="BP7" s="302" t="s">
        <v>4</v>
      </c>
      <c r="BQ7" s="303"/>
      <c r="BR7" s="302" t="s">
        <v>5</v>
      </c>
      <c r="BS7" s="303"/>
      <c r="BT7" s="302" t="s">
        <v>6</v>
      </c>
      <c r="BU7" s="303"/>
      <c r="BV7" s="302" t="s">
        <v>7</v>
      </c>
      <c r="BW7" s="303"/>
      <c r="BX7" s="302" t="s">
        <v>8</v>
      </c>
      <c r="BY7" s="303"/>
      <c r="BZ7" s="302" t="s">
        <v>9</v>
      </c>
      <c r="CA7" s="303"/>
      <c r="CB7" s="302" t="s">
        <v>10</v>
      </c>
      <c r="CC7" s="303"/>
      <c r="CD7" s="302" t="s">
        <v>11</v>
      </c>
      <c r="CE7" s="303"/>
      <c r="CF7" s="302" t="s">
        <v>12</v>
      </c>
      <c r="CG7" s="303"/>
      <c r="CH7" s="305" t="s">
        <v>40</v>
      </c>
      <c r="CI7" s="306"/>
      <c r="CJ7" s="302" t="s">
        <v>41</v>
      </c>
      <c r="CK7" s="303"/>
    </row>
    <row r="8" spans="1:93" ht="15" thickTop="1" thickBot="1" x14ac:dyDescent="0.3">
      <c r="A8" s="301"/>
      <c r="B8" s="115" t="s">
        <v>14</v>
      </c>
      <c r="C8" s="116" t="s">
        <v>15</v>
      </c>
      <c r="D8" s="117" t="s">
        <v>14</v>
      </c>
      <c r="E8" s="118" t="s">
        <v>15</v>
      </c>
      <c r="F8" s="115" t="s">
        <v>14</v>
      </c>
      <c r="G8" s="116" t="s">
        <v>15</v>
      </c>
      <c r="H8" s="117" t="s">
        <v>14</v>
      </c>
      <c r="I8" s="118" t="s">
        <v>15</v>
      </c>
      <c r="J8" s="115" t="s">
        <v>14</v>
      </c>
      <c r="K8" s="116" t="s">
        <v>15</v>
      </c>
      <c r="L8" s="117" t="s">
        <v>14</v>
      </c>
      <c r="M8" s="115" t="s">
        <v>15</v>
      </c>
      <c r="N8" s="119" t="s">
        <v>14</v>
      </c>
      <c r="O8" s="120" t="s">
        <v>15</v>
      </c>
      <c r="P8" s="115" t="s">
        <v>14</v>
      </c>
      <c r="Q8" s="116" t="s">
        <v>15</v>
      </c>
      <c r="R8" s="117" t="s">
        <v>14</v>
      </c>
      <c r="S8" s="118" t="s">
        <v>15</v>
      </c>
      <c r="T8" s="115" t="s">
        <v>14</v>
      </c>
      <c r="U8" s="116" t="s">
        <v>15</v>
      </c>
      <c r="V8" s="117" t="s">
        <v>14</v>
      </c>
      <c r="W8" s="118" t="s">
        <v>15</v>
      </c>
      <c r="X8" s="115" t="s">
        <v>14</v>
      </c>
      <c r="Y8" s="116" t="s">
        <v>15</v>
      </c>
      <c r="Z8" s="28" t="s">
        <v>14</v>
      </c>
      <c r="AA8" s="121" t="s">
        <v>15</v>
      </c>
      <c r="AB8" s="162" t="s">
        <v>14</v>
      </c>
      <c r="AC8" s="163" t="s">
        <v>15</v>
      </c>
      <c r="AE8" s="301"/>
      <c r="AF8" s="115" t="s">
        <v>14</v>
      </c>
      <c r="AG8" s="116" t="s">
        <v>15</v>
      </c>
      <c r="AH8" s="117" t="s">
        <v>14</v>
      </c>
      <c r="AI8" s="118" t="s">
        <v>15</v>
      </c>
      <c r="AJ8" s="115" t="s">
        <v>14</v>
      </c>
      <c r="AK8" s="116" t="s">
        <v>15</v>
      </c>
      <c r="AL8" s="117" t="s">
        <v>14</v>
      </c>
      <c r="AM8" s="118" t="s">
        <v>15</v>
      </c>
      <c r="AN8" s="115" t="s">
        <v>14</v>
      </c>
      <c r="AO8" s="116" t="s">
        <v>15</v>
      </c>
      <c r="AP8" s="117" t="s">
        <v>14</v>
      </c>
      <c r="AQ8" s="115" t="s">
        <v>15</v>
      </c>
      <c r="AR8" s="119" t="s">
        <v>14</v>
      </c>
      <c r="AS8" s="120" t="s">
        <v>15</v>
      </c>
      <c r="AT8" s="115" t="s">
        <v>14</v>
      </c>
      <c r="AU8" s="116" t="s">
        <v>15</v>
      </c>
      <c r="AV8" s="117" t="s">
        <v>14</v>
      </c>
      <c r="AW8" s="118" t="s">
        <v>15</v>
      </c>
      <c r="AX8" s="115" t="s">
        <v>14</v>
      </c>
      <c r="AY8" s="116" t="s">
        <v>15</v>
      </c>
      <c r="AZ8" s="117" t="s">
        <v>14</v>
      </c>
      <c r="BA8" s="118" t="s">
        <v>15</v>
      </c>
      <c r="BB8" s="115" t="s">
        <v>14</v>
      </c>
      <c r="BC8" s="116" t="s">
        <v>15</v>
      </c>
      <c r="BD8" s="28" t="s">
        <v>14</v>
      </c>
      <c r="BE8" s="121" t="s">
        <v>15</v>
      </c>
      <c r="BF8" s="162" t="s">
        <v>14</v>
      </c>
      <c r="BG8" s="163" t="s">
        <v>15</v>
      </c>
      <c r="BH8" s="234"/>
      <c r="BI8" s="301"/>
      <c r="BJ8" s="115" t="s">
        <v>14</v>
      </c>
      <c r="BK8" s="116" t="s">
        <v>15</v>
      </c>
      <c r="BL8" s="117" t="s">
        <v>14</v>
      </c>
      <c r="BM8" s="118" t="s">
        <v>15</v>
      </c>
      <c r="BN8" s="115" t="s">
        <v>14</v>
      </c>
      <c r="BO8" s="116" t="s">
        <v>15</v>
      </c>
      <c r="BP8" s="117" t="s">
        <v>14</v>
      </c>
      <c r="BQ8" s="118" t="s">
        <v>15</v>
      </c>
      <c r="BR8" s="115" t="s">
        <v>14</v>
      </c>
      <c r="BS8" s="116" t="s">
        <v>15</v>
      </c>
      <c r="BT8" s="117" t="s">
        <v>14</v>
      </c>
      <c r="BU8" s="115" t="s">
        <v>15</v>
      </c>
      <c r="BV8" s="119" t="s">
        <v>14</v>
      </c>
      <c r="BW8" s="120" t="s">
        <v>15</v>
      </c>
      <c r="BX8" s="115" t="s">
        <v>14</v>
      </c>
      <c r="BY8" s="116" t="s">
        <v>15</v>
      </c>
      <c r="BZ8" s="117" t="s">
        <v>14</v>
      </c>
      <c r="CA8" s="118" t="s">
        <v>15</v>
      </c>
      <c r="CB8" s="115" t="s">
        <v>14</v>
      </c>
      <c r="CC8" s="116" t="s">
        <v>15</v>
      </c>
      <c r="CD8" s="117" t="s">
        <v>14</v>
      </c>
      <c r="CE8" s="118" t="s">
        <v>15</v>
      </c>
      <c r="CF8" s="115" t="s">
        <v>14</v>
      </c>
      <c r="CG8" s="116" t="s">
        <v>15</v>
      </c>
      <c r="CH8" s="28" t="s">
        <v>14</v>
      </c>
      <c r="CI8" s="121" t="s">
        <v>15</v>
      </c>
      <c r="CJ8" s="119" t="s">
        <v>14</v>
      </c>
      <c r="CK8" s="120" t="s">
        <v>15</v>
      </c>
    </row>
    <row r="9" spans="1:93" ht="13.5" thickTop="1" x14ac:dyDescent="0.2">
      <c r="A9" s="124" t="s">
        <v>16</v>
      </c>
      <c r="B9" s="125"/>
      <c r="C9" s="172"/>
      <c r="D9" s="126"/>
      <c r="E9" s="166"/>
      <c r="F9" s="125"/>
      <c r="G9" s="127"/>
      <c r="H9" s="126"/>
      <c r="I9" s="166"/>
      <c r="J9" s="125"/>
      <c r="K9" s="127"/>
      <c r="L9" s="126"/>
      <c r="M9" s="125"/>
      <c r="N9" s="165"/>
      <c r="O9" s="167"/>
      <c r="P9" s="125"/>
      <c r="Q9" s="127"/>
      <c r="R9" s="126"/>
      <c r="S9" s="166"/>
      <c r="T9" s="125"/>
      <c r="U9" s="127"/>
      <c r="V9" s="126"/>
      <c r="W9" s="166"/>
      <c r="X9" s="125"/>
      <c r="Y9" s="127"/>
      <c r="Z9" s="170"/>
      <c r="AA9" s="171"/>
      <c r="AB9" s="156">
        <f>B9+D9+F9+H9+J9+L9+N9+P9+R9+T9+V9+X9+Z9</f>
        <v>0</v>
      </c>
      <c r="AC9" s="157">
        <f>C9+E9+G9+I9+K9+M9+O9+Q9+S9+U9+W9+Y9+AA9</f>
        <v>0</v>
      </c>
      <c r="AE9" s="235" t="s">
        <v>20</v>
      </c>
      <c r="AF9" s="125">
        <f>SUMIF($A$9:$A$32,$AE9,B$9:B$32)</f>
        <v>869</v>
      </c>
      <c r="AG9" s="172">
        <f t="shared" ref="AG9:AV10" si="0">SUMIF($A$9:$A$32,$AE9,C$9:C$32)</f>
        <v>795</v>
      </c>
      <c r="AH9" s="126">
        <f t="shared" si="0"/>
        <v>284</v>
      </c>
      <c r="AI9" s="166">
        <f t="shared" si="0"/>
        <v>380</v>
      </c>
      <c r="AJ9" s="125">
        <f t="shared" si="0"/>
        <v>1147</v>
      </c>
      <c r="AK9" s="127">
        <f t="shared" si="0"/>
        <v>861</v>
      </c>
      <c r="AL9" s="126">
        <f t="shared" si="0"/>
        <v>1424</v>
      </c>
      <c r="AM9" s="166">
        <f t="shared" si="0"/>
        <v>1351</v>
      </c>
      <c r="AN9" s="125">
        <f t="shared" si="0"/>
        <v>131</v>
      </c>
      <c r="AO9" s="127">
        <f t="shared" si="0"/>
        <v>141</v>
      </c>
      <c r="AP9" s="126">
        <f t="shared" si="0"/>
        <v>436</v>
      </c>
      <c r="AQ9" s="125">
        <f t="shared" si="0"/>
        <v>574</v>
      </c>
      <c r="AR9" s="165">
        <f t="shared" si="0"/>
        <v>1219</v>
      </c>
      <c r="AS9" s="167">
        <f t="shared" si="0"/>
        <v>980</v>
      </c>
      <c r="AT9" s="125">
        <f t="shared" si="0"/>
        <v>659</v>
      </c>
      <c r="AU9" s="127">
        <f t="shared" si="0"/>
        <v>472</v>
      </c>
      <c r="AV9" s="126">
        <f t="shared" si="0"/>
        <v>1054</v>
      </c>
      <c r="AW9" s="166">
        <f t="shared" ref="AW9:BE10" si="1">SUMIF($A$9:$A$32,$AE9,S$9:S$32)</f>
        <v>710</v>
      </c>
      <c r="AX9" s="125">
        <f t="shared" si="1"/>
        <v>209</v>
      </c>
      <c r="AY9" s="127">
        <f t="shared" si="1"/>
        <v>138</v>
      </c>
      <c r="AZ9" s="126">
        <f t="shared" si="1"/>
        <v>575</v>
      </c>
      <c r="BA9" s="166">
        <f t="shared" si="1"/>
        <v>537</v>
      </c>
      <c r="BB9" s="125">
        <f t="shared" si="1"/>
        <v>608</v>
      </c>
      <c r="BC9" s="127">
        <f t="shared" si="1"/>
        <v>226</v>
      </c>
      <c r="BD9" s="170">
        <f t="shared" si="1"/>
        <v>1463</v>
      </c>
      <c r="BE9" s="171">
        <f t="shared" si="1"/>
        <v>1373</v>
      </c>
      <c r="BF9" s="156">
        <f>AF9+AH9+AJ9+AL9+AN9+AP9+AR9+AT9+AV9+AX9+AZ9+BB9+BD9</f>
        <v>10078</v>
      </c>
      <c r="BG9" s="157">
        <f>AG9+AI9+AK9+AM9+AO9+AQ9+AS9+AU9+AW9+AY9+BA9+BC9+BE9</f>
        <v>8538</v>
      </c>
      <c r="BH9" s="236"/>
      <c r="BI9" s="124" t="s">
        <v>16</v>
      </c>
      <c r="BJ9" s="128">
        <f t="shared" ref="BJ9:CK9" si="2">B9/B33</f>
        <v>0</v>
      </c>
      <c r="BK9" s="129">
        <f t="shared" si="2"/>
        <v>0</v>
      </c>
      <c r="BL9" s="130">
        <f t="shared" si="2"/>
        <v>0</v>
      </c>
      <c r="BM9" s="131">
        <f t="shared" si="2"/>
        <v>0</v>
      </c>
      <c r="BN9" s="128">
        <f t="shared" si="2"/>
        <v>0</v>
      </c>
      <c r="BO9" s="129">
        <f t="shared" si="2"/>
        <v>0</v>
      </c>
      <c r="BP9" s="130">
        <f t="shared" si="2"/>
        <v>0</v>
      </c>
      <c r="BQ9" s="131">
        <f t="shared" si="2"/>
        <v>0</v>
      </c>
      <c r="BR9" s="128">
        <f t="shared" si="2"/>
        <v>0</v>
      </c>
      <c r="BS9" s="129">
        <f t="shared" si="2"/>
        <v>0</v>
      </c>
      <c r="BT9" s="130">
        <f t="shared" si="2"/>
        <v>0</v>
      </c>
      <c r="BU9" s="128">
        <f t="shared" si="2"/>
        <v>0</v>
      </c>
      <c r="BV9" s="132">
        <f t="shared" si="2"/>
        <v>0</v>
      </c>
      <c r="BW9" s="133">
        <f t="shared" si="2"/>
        <v>0</v>
      </c>
      <c r="BX9" s="128">
        <f t="shared" si="2"/>
        <v>0</v>
      </c>
      <c r="BY9" s="129">
        <f t="shared" si="2"/>
        <v>0</v>
      </c>
      <c r="BZ9" s="130">
        <f t="shared" si="2"/>
        <v>0</v>
      </c>
      <c r="CA9" s="131">
        <f t="shared" si="2"/>
        <v>0</v>
      </c>
      <c r="CB9" s="128">
        <f t="shared" si="2"/>
        <v>0</v>
      </c>
      <c r="CC9" s="129">
        <f t="shared" si="2"/>
        <v>0</v>
      </c>
      <c r="CD9" s="130">
        <f t="shared" si="2"/>
        <v>0</v>
      </c>
      <c r="CE9" s="131">
        <f t="shared" si="2"/>
        <v>0</v>
      </c>
      <c r="CF9" s="128">
        <f t="shared" si="2"/>
        <v>0</v>
      </c>
      <c r="CG9" s="129">
        <f t="shared" si="2"/>
        <v>0</v>
      </c>
      <c r="CH9" s="130">
        <f t="shared" si="2"/>
        <v>0</v>
      </c>
      <c r="CI9" s="128">
        <f t="shared" si="2"/>
        <v>0</v>
      </c>
      <c r="CJ9" s="134">
        <f t="shared" si="2"/>
        <v>0</v>
      </c>
      <c r="CK9" s="135">
        <f t="shared" si="2"/>
        <v>0</v>
      </c>
      <c r="CN9" s="199"/>
      <c r="CO9" s="199"/>
    </row>
    <row r="10" spans="1:93" x14ac:dyDescent="0.2">
      <c r="A10" s="136" t="s">
        <v>17</v>
      </c>
      <c r="B10" s="175">
        <v>116</v>
      </c>
      <c r="C10" s="176">
        <v>0</v>
      </c>
      <c r="D10" s="177">
        <v>84</v>
      </c>
      <c r="E10" s="178">
        <v>0</v>
      </c>
      <c r="F10" s="175">
        <v>289</v>
      </c>
      <c r="G10" s="179">
        <v>5</v>
      </c>
      <c r="H10" s="177">
        <v>210</v>
      </c>
      <c r="I10" s="178">
        <v>37</v>
      </c>
      <c r="J10" s="175">
        <v>2</v>
      </c>
      <c r="K10" s="179">
        <v>4</v>
      </c>
      <c r="L10" s="177">
        <v>39</v>
      </c>
      <c r="M10" s="175">
        <v>41</v>
      </c>
      <c r="N10" s="180">
        <v>100</v>
      </c>
      <c r="O10" s="181">
        <v>93</v>
      </c>
      <c r="P10" s="175">
        <v>41</v>
      </c>
      <c r="Q10" s="179">
        <v>0</v>
      </c>
      <c r="R10" s="177">
        <v>15</v>
      </c>
      <c r="S10" s="178">
        <v>0</v>
      </c>
      <c r="T10" s="175">
        <v>0</v>
      </c>
      <c r="U10" s="179">
        <v>0</v>
      </c>
      <c r="V10" s="177">
        <v>4</v>
      </c>
      <c r="W10" s="178">
        <v>0</v>
      </c>
      <c r="X10" s="175">
        <v>1</v>
      </c>
      <c r="Y10" s="179">
        <v>0</v>
      </c>
      <c r="Z10" s="177">
        <v>0</v>
      </c>
      <c r="AA10" s="175">
        <v>0</v>
      </c>
      <c r="AB10" s="158">
        <f t="shared" ref="AB10:AB32" si="3">SUM(B10,D10,F10,H10,J10,L10,N10,P10,R10,T10,V10,X10,Z10)</f>
        <v>901</v>
      </c>
      <c r="AC10" s="159">
        <f t="shared" ref="AC10:AC32" si="4">SUM(C10,E10,G10,I10,K10,M10,O10,Q10,S10,U10,W10,Y10,AA10)</f>
        <v>180</v>
      </c>
      <c r="AE10" s="237" t="s">
        <v>21</v>
      </c>
      <c r="AF10" s="125">
        <f>SUMIF($A$9:$A$32,$AE10,B$9:B$32)</f>
        <v>1090</v>
      </c>
      <c r="AG10" s="176">
        <f t="shared" si="0"/>
        <v>889</v>
      </c>
      <c r="AH10" s="177">
        <f t="shared" si="0"/>
        <v>398</v>
      </c>
      <c r="AI10" s="178">
        <f t="shared" si="0"/>
        <v>374</v>
      </c>
      <c r="AJ10" s="238">
        <f t="shared" si="0"/>
        <v>1291</v>
      </c>
      <c r="AK10" s="179">
        <f t="shared" si="0"/>
        <v>768</v>
      </c>
      <c r="AL10" s="177">
        <f t="shared" si="0"/>
        <v>1699</v>
      </c>
      <c r="AM10" s="178">
        <f t="shared" si="0"/>
        <v>1622</v>
      </c>
      <c r="AN10" s="238">
        <f t="shared" si="0"/>
        <v>187</v>
      </c>
      <c r="AO10" s="179">
        <f t="shared" si="0"/>
        <v>247</v>
      </c>
      <c r="AP10" s="177">
        <f t="shared" si="0"/>
        <v>424</v>
      </c>
      <c r="AQ10" s="238">
        <f t="shared" si="0"/>
        <v>828</v>
      </c>
      <c r="AR10" s="180">
        <f t="shared" si="0"/>
        <v>1370</v>
      </c>
      <c r="AS10" s="181">
        <f t="shared" si="0"/>
        <v>1480</v>
      </c>
      <c r="AT10" s="238">
        <f t="shared" si="0"/>
        <v>828</v>
      </c>
      <c r="AU10" s="179">
        <f t="shared" si="0"/>
        <v>620</v>
      </c>
      <c r="AV10" s="177">
        <f t="shared" si="0"/>
        <v>1222</v>
      </c>
      <c r="AW10" s="178">
        <f t="shared" si="1"/>
        <v>978</v>
      </c>
      <c r="AX10" s="238">
        <f t="shared" si="1"/>
        <v>138</v>
      </c>
      <c r="AY10" s="179">
        <f t="shared" si="1"/>
        <v>171</v>
      </c>
      <c r="AZ10" s="177">
        <f t="shared" si="1"/>
        <v>552</v>
      </c>
      <c r="BA10" s="178">
        <f t="shared" si="1"/>
        <v>1063</v>
      </c>
      <c r="BB10" s="238">
        <f t="shared" si="1"/>
        <v>598</v>
      </c>
      <c r="BC10" s="179">
        <f t="shared" si="1"/>
        <v>305</v>
      </c>
      <c r="BD10" s="177">
        <f t="shared" si="1"/>
        <v>1679</v>
      </c>
      <c r="BE10" s="238">
        <f t="shared" si="1"/>
        <v>2332</v>
      </c>
      <c r="BF10" s="158">
        <f>SUM(AF10,AH10,AJ10,AL10,AN10,AP10,AR10,AT10,AV10,AX10,AZ10,BB10,BD10)</f>
        <v>11476</v>
      </c>
      <c r="BG10" s="159">
        <f>SUM(AG10,AI10,AK10,AM10,AO10,AQ10,AS10,AU10,AW10,AY10,BA10,BC10,BE10)</f>
        <v>11677</v>
      </c>
      <c r="BH10" s="236"/>
      <c r="BI10" s="136" t="s">
        <v>17</v>
      </c>
      <c r="BJ10" s="128">
        <f t="shared" ref="BJ10:CK10" si="5">B10/B33</f>
        <v>5.4162581127141993E-3</v>
      </c>
      <c r="BK10" s="129">
        <f t="shared" si="5"/>
        <v>0</v>
      </c>
      <c r="BL10" s="130">
        <f t="shared" si="5"/>
        <v>1.2142237640936688E-2</v>
      </c>
      <c r="BM10" s="131">
        <f t="shared" si="5"/>
        <v>0</v>
      </c>
      <c r="BN10" s="128">
        <f t="shared" si="5"/>
        <v>1.574502860256061E-2</v>
      </c>
      <c r="BO10" s="129">
        <f t="shared" si="5"/>
        <v>3.1991810096615268E-4</v>
      </c>
      <c r="BP10" s="130">
        <f t="shared" si="5"/>
        <v>6.5647566350933136E-3</v>
      </c>
      <c r="BQ10" s="131">
        <f t="shared" si="5"/>
        <v>1.2094269931029974E-3</v>
      </c>
      <c r="BR10" s="128">
        <f t="shared" si="5"/>
        <v>6.3795853269537478E-4</v>
      </c>
      <c r="BS10" s="129">
        <f t="shared" si="5"/>
        <v>1.3368983957219251E-3</v>
      </c>
      <c r="BT10" s="130">
        <f t="shared" si="5"/>
        <v>3.2122559920929085E-3</v>
      </c>
      <c r="BU10" s="128">
        <f t="shared" si="5"/>
        <v>3.473398847848187E-3</v>
      </c>
      <c r="BV10" s="132">
        <f t="shared" si="5"/>
        <v>3.8460059228491213E-3</v>
      </c>
      <c r="BW10" s="133">
        <f t="shared" si="5"/>
        <v>3.667337040104105E-3</v>
      </c>
      <c r="BX10" s="128">
        <f t="shared" si="5"/>
        <v>3.1645569620253164E-3</v>
      </c>
      <c r="BY10" s="129">
        <f t="shared" si="5"/>
        <v>0</v>
      </c>
      <c r="BZ10" s="130">
        <f t="shared" si="5"/>
        <v>7.9034722588123716E-4</v>
      </c>
      <c r="CA10" s="131">
        <f t="shared" si="5"/>
        <v>0</v>
      </c>
      <c r="CB10" s="128">
        <f t="shared" si="5"/>
        <v>0</v>
      </c>
      <c r="CC10" s="129">
        <f t="shared" si="5"/>
        <v>0</v>
      </c>
      <c r="CD10" s="130">
        <f t="shared" si="5"/>
        <v>2.7647221454243849E-4</v>
      </c>
      <c r="CE10" s="131">
        <f t="shared" si="5"/>
        <v>0</v>
      </c>
      <c r="CF10" s="128">
        <f t="shared" si="5"/>
        <v>1.1361054305839582E-4</v>
      </c>
      <c r="CG10" s="129">
        <f t="shared" si="5"/>
        <v>0</v>
      </c>
      <c r="CH10" s="130">
        <f t="shared" si="5"/>
        <v>0</v>
      </c>
      <c r="CI10" s="128">
        <f t="shared" si="5"/>
        <v>0</v>
      </c>
      <c r="CJ10" s="134">
        <f t="shared" si="5"/>
        <v>4.2529088291520141E-3</v>
      </c>
      <c r="CK10" s="135">
        <f t="shared" si="5"/>
        <v>8.5827087028666246E-4</v>
      </c>
      <c r="CN10" s="199"/>
      <c r="CO10" s="199"/>
    </row>
    <row r="11" spans="1:93" ht="13.5" thickBot="1" x14ac:dyDescent="0.25">
      <c r="A11" s="145" t="s">
        <v>18</v>
      </c>
      <c r="B11" s="182">
        <v>486</v>
      </c>
      <c r="C11" s="183">
        <v>67</v>
      </c>
      <c r="D11" s="184">
        <v>186</v>
      </c>
      <c r="E11" s="185">
        <v>103</v>
      </c>
      <c r="F11" s="182">
        <v>883</v>
      </c>
      <c r="G11" s="186">
        <v>267</v>
      </c>
      <c r="H11" s="184">
        <v>864</v>
      </c>
      <c r="I11" s="185">
        <v>482</v>
      </c>
      <c r="J11" s="182">
        <v>48</v>
      </c>
      <c r="K11" s="186">
        <v>85</v>
      </c>
      <c r="L11" s="184">
        <v>277</v>
      </c>
      <c r="M11" s="182">
        <v>338</v>
      </c>
      <c r="N11" s="187">
        <v>781</v>
      </c>
      <c r="O11" s="188">
        <v>638</v>
      </c>
      <c r="P11" s="182">
        <v>314</v>
      </c>
      <c r="Q11" s="186">
        <v>320</v>
      </c>
      <c r="R11" s="184">
        <v>478</v>
      </c>
      <c r="S11" s="185">
        <v>438</v>
      </c>
      <c r="T11" s="182">
        <v>78</v>
      </c>
      <c r="U11" s="186">
        <v>124</v>
      </c>
      <c r="V11" s="184">
        <v>249</v>
      </c>
      <c r="W11" s="185">
        <v>449</v>
      </c>
      <c r="X11" s="182">
        <v>301</v>
      </c>
      <c r="Y11" s="186">
        <v>175</v>
      </c>
      <c r="Z11" s="184">
        <v>812</v>
      </c>
      <c r="AA11" s="182">
        <v>670</v>
      </c>
      <c r="AB11" s="158">
        <f t="shared" si="3"/>
        <v>5757</v>
      </c>
      <c r="AC11" s="159">
        <f t="shared" si="4"/>
        <v>4156</v>
      </c>
      <c r="AE11" s="235"/>
      <c r="AF11" s="125"/>
      <c r="AG11" s="183"/>
      <c r="AH11" s="184"/>
      <c r="AI11" s="185"/>
      <c r="AJ11" s="182"/>
      <c r="AK11" s="186"/>
      <c r="AL11" s="184"/>
      <c r="AM11" s="185"/>
      <c r="AN11" s="182"/>
      <c r="AO11" s="186"/>
      <c r="AP11" s="184"/>
      <c r="AQ11" s="182"/>
      <c r="AR11" s="187"/>
      <c r="AS11" s="188"/>
      <c r="AT11" s="182"/>
      <c r="AU11" s="186"/>
      <c r="AV11" s="184"/>
      <c r="AW11" s="185"/>
      <c r="AX11" s="182"/>
      <c r="AY11" s="186"/>
      <c r="AZ11" s="184"/>
      <c r="BA11" s="185"/>
      <c r="BB11" s="182"/>
      <c r="BC11" s="186"/>
      <c r="BD11" s="184"/>
      <c r="BE11" s="182"/>
      <c r="BF11" s="158"/>
      <c r="BG11" s="159"/>
      <c r="BH11" s="236"/>
      <c r="BI11" s="145" t="s">
        <v>18</v>
      </c>
      <c r="BJ11" s="128">
        <f t="shared" ref="BJ11:CK11" si="6">B11/B33</f>
        <v>2.2692253817061213E-2</v>
      </c>
      <c r="BK11" s="129">
        <f t="shared" si="6"/>
        <v>3.2286044718581341E-3</v>
      </c>
      <c r="BL11" s="130">
        <f t="shared" si="6"/>
        <v>2.6886383347788378E-2</v>
      </c>
      <c r="BM11" s="131">
        <f t="shared" si="6"/>
        <v>1.2667568564752183E-2</v>
      </c>
      <c r="BN11" s="128">
        <f t="shared" si="6"/>
        <v>4.8106782892944705E-2</v>
      </c>
      <c r="BO11" s="129">
        <f t="shared" si="6"/>
        <v>1.7083626591592554E-2</v>
      </c>
      <c r="BP11" s="130">
        <f t="shared" si="6"/>
        <v>2.7009284441526775E-2</v>
      </c>
      <c r="BQ11" s="131">
        <f t="shared" si="6"/>
        <v>1.5755238126368778E-2</v>
      </c>
      <c r="BR11" s="128">
        <f t="shared" si="6"/>
        <v>1.5311004784688996E-2</v>
      </c>
      <c r="BS11" s="129">
        <f t="shared" si="6"/>
        <v>2.8409090909090908E-2</v>
      </c>
      <c r="BT11" s="130">
        <f t="shared" si="6"/>
        <v>2.281525409768553E-2</v>
      </c>
      <c r="BU11" s="128">
        <f t="shared" si="6"/>
        <v>2.8634361233480177E-2</v>
      </c>
      <c r="BV11" s="132">
        <f t="shared" si="6"/>
        <v>3.0037306257451636E-2</v>
      </c>
      <c r="BW11" s="133">
        <f t="shared" si="6"/>
        <v>2.5158720769746443E-2</v>
      </c>
      <c r="BX11" s="128">
        <f t="shared" si="6"/>
        <v>2.4235875270145108E-2</v>
      </c>
      <c r="BY11" s="129">
        <f t="shared" si="6"/>
        <v>2.5571360076714081E-2</v>
      </c>
      <c r="BZ11" s="130">
        <f t="shared" si="6"/>
        <v>2.518573159808209E-2</v>
      </c>
      <c r="CA11" s="131">
        <f t="shared" si="6"/>
        <v>2.2715485945441344E-2</v>
      </c>
      <c r="CB11" s="128">
        <f t="shared" si="6"/>
        <v>3.4001743679163032E-2</v>
      </c>
      <c r="CC11" s="129">
        <f t="shared" si="6"/>
        <v>5.2765957446808509E-2</v>
      </c>
      <c r="CD11" s="130">
        <f t="shared" si="6"/>
        <v>1.7210395355266795E-2</v>
      </c>
      <c r="CE11" s="131">
        <f t="shared" si="6"/>
        <v>2.6789976133651552E-2</v>
      </c>
      <c r="CF11" s="128">
        <f t="shared" si="6"/>
        <v>3.4196773460577139E-2</v>
      </c>
      <c r="CG11" s="129">
        <f t="shared" si="6"/>
        <v>3.2655346146669158E-2</v>
      </c>
      <c r="CH11" s="130">
        <f t="shared" si="6"/>
        <v>2.3604651162790698E-2</v>
      </c>
      <c r="CI11" s="128">
        <f t="shared" si="6"/>
        <v>1.7539726170842169E-2</v>
      </c>
      <c r="CJ11" s="134">
        <f t="shared" si="6"/>
        <v>2.7174246536546223E-2</v>
      </c>
      <c r="CK11" s="135">
        <f t="shared" si="6"/>
        <v>1.9816520760618718E-2</v>
      </c>
      <c r="CN11" s="199"/>
      <c r="CO11" s="199"/>
    </row>
    <row r="12" spans="1:93" ht="14.25" thickTop="1" thickBot="1" x14ac:dyDescent="0.25">
      <c r="A12" s="136" t="s">
        <v>19</v>
      </c>
      <c r="B12" s="175">
        <v>692</v>
      </c>
      <c r="C12" s="176">
        <v>664</v>
      </c>
      <c r="D12" s="177">
        <v>255</v>
      </c>
      <c r="E12" s="178">
        <v>281</v>
      </c>
      <c r="F12" s="175">
        <v>1023</v>
      </c>
      <c r="G12" s="179">
        <v>640</v>
      </c>
      <c r="H12" s="177">
        <v>1211</v>
      </c>
      <c r="I12" s="178">
        <v>1113</v>
      </c>
      <c r="J12" s="175">
        <v>98</v>
      </c>
      <c r="K12" s="179">
        <v>125</v>
      </c>
      <c r="L12" s="177">
        <v>407</v>
      </c>
      <c r="M12" s="175">
        <v>449</v>
      </c>
      <c r="N12" s="180">
        <v>1224</v>
      </c>
      <c r="O12" s="181">
        <v>961</v>
      </c>
      <c r="P12" s="175">
        <v>616</v>
      </c>
      <c r="Q12" s="179">
        <v>406</v>
      </c>
      <c r="R12" s="177">
        <v>808</v>
      </c>
      <c r="S12" s="178">
        <v>624</v>
      </c>
      <c r="T12" s="175">
        <v>153</v>
      </c>
      <c r="U12" s="179">
        <v>197</v>
      </c>
      <c r="V12" s="177">
        <v>427</v>
      </c>
      <c r="W12" s="178">
        <v>626</v>
      </c>
      <c r="X12" s="175">
        <v>549</v>
      </c>
      <c r="Y12" s="179">
        <v>236</v>
      </c>
      <c r="Z12" s="177">
        <v>1186</v>
      </c>
      <c r="AA12" s="175">
        <v>1148</v>
      </c>
      <c r="AB12" s="158">
        <f t="shared" si="3"/>
        <v>8649</v>
      </c>
      <c r="AC12" s="159">
        <f t="shared" si="4"/>
        <v>7470</v>
      </c>
      <c r="AE12" s="229" t="s">
        <v>13</v>
      </c>
      <c r="AF12" s="20">
        <f t="shared" ref="AF12:BG12" si="7">SUM(AF9:AF11)</f>
        <v>1959</v>
      </c>
      <c r="AG12" s="21">
        <f t="shared" si="7"/>
        <v>1684</v>
      </c>
      <c r="AH12" s="20">
        <f t="shared" si="7"/>
        <v>682</v>
      </c>
      <c r="AI12" s="21">
        <f t="shared" si="7"/>
        <v>754</v>
      </c>
      <c r="AJ12" s="20">
        <f t="shared" si="7"/>
        <v>2438</v>
      </c>
      <c r="AK12" s="21">
        <f t="shared" si="7"/>
        <v>1629</v>
      </c>
      <c r="AL12" s="20">
        <f t="shared" si="7"/>
        <v>3123</v>
      </c>
      <c r="AM12" s="21">
        <f t="shared" si="7"/>
        <v>2973</v>
      </c>
      <c r="AN12" s="20">
        <f t="shared" si="7"/>
        <v>318</v>
      </c>
      <c r="AO12" s="21">
        <f t="shared" si="7"/>
        <v>388</v>
      </c>
      <c r="AP12" s="20">
        <f t="shared" si="7"/>
        <v>860</v>
      </c>
      <c r="AQ12" s="21">
        <f t="shared" si="7"/>
        <v>1402</v>
      </c>
      <c r="AR12" s="20">
        <f t="shared" si="7"/>
        <v>2589</v>
      </c>
      <c r="AS12" s="21">
        <f t="shared" si="7"/>
        <v>2460</v>
      </c>
      <c r="AT12" s="20">
        <f t="shared" si="7"/>
        <v>1487</v>
      </c>
      <c r="AU12" s="21">
        <f t="shared" si="7"/>
        <v>1092</v>
      </c>
      <c r="AV12" s="20">
        <f t="shared" si="7"/>
        <v>2276</v>
      </c>
      <c r="AW12" s="21">
        <f t="shared" si="7"/>
        <v>1688</v>
      </c>
      <c r="AX12" s="20">
        <f t="shared" si="7"/>
        <v>347</v>
      </c>
      <c r="AY12" s="21">
        <f t="shared" si="7"/>
        <v>309</v>
      </c>
      <c r="AZ12" s="20">
        <f t="shared" si="7"/>
        <v>1127</v>
      </c>
      <c r="BA12" s="21">
        <f t="shared" si="7"/>
        <v>1600</v>
      </c>
      <c r="BB12" s="20">
        <f t="shared" si="7"/>
        <v>1206</v>
      </c>
      <c r="BC12" s="21">
        <f t="shared" si="7"/>
        <v>531</v>
      </c>
      <c r="BD12" s="20">
        <f t="shared" si="7"/>
        <v>3142</v>
      </c>
      <c r="BE12" s="21">
        <f t="shared" si="7"/>
        <v>3705</v>
      </c>
      <c r="BF12" s="160">
        <f t="shared" si="7"/>
        <v>21554</v>
      </c>
      <c r="BG12" s="161">
        <f t="shared" si="7"/>
        <v>20215</v>
      </c>
      <c r="BH12" s="239"/>
      <c r="BI12" s="136" t="s">
        <v>19</v>
      </c>
      <c r="BJ12" s="128">
        <f t="shared" ref="BJ12:CK12" si="8">B12/B33</f>
        <v>3.231078115515712E-2</v>
      </c>
      <c r="BK12" s="129">
        <f t="shared" si="8"/>
        <v>3.1996915959907481E-2</v>
      </c>
      <c r="BL12" s="130">
        <f t="shared" si="8"/>
        <v>3.6860364267129228E-2</v>
      </c>
      <c r="BM12" s="131">
        <f t="shared" si="8"/>
        <v>3.4559094822285079E-2</v>
      </c>
      <c r="BN12" s="128">
        <f t="shared" si="8"/>
        <v>5.5734132388994821E-2</v>
      </c>
      <c r="BO12" s="129">
        <f t="shared" si="8"/>
        <v>4.0949516923667544E-2</v>
      </c>
      <c r="BP12" s="130">
        <f t="shared" si="8"/>
        <v>3.7856763262371439E-2</v>
      </c>
      <c r="BQ12" s="131">
        <f t="shared" si="8"/>
        <v>3.6380871441179352E-2</v>
      </c>
      <c r="BR12" s="128">
        <f t="shared" si="8"/>
        <v>3.1259968102073363E-2</v>
      </c>
      <c r="BS12" s="129">
        <f t="shared" si="8"/>
        <v>4.1778074866310161E-2</v>
      </c>
      <c r="BT12" s="130">
        <f t="shared" si="8"/>
        <v>3.3522774071328559E-2</v>
      </c>
      <c r="BU12" s="128">
        <f t="shared" si="8"/>
        <v>3.8037953236191122E-2</v>
      </c>
      <c r="BV12" s="132">
        <f t="shared" si="8"/>
        <v>4.7075112495673241E-2</v>
      </c>
      <c r="BW12" s="133">
        <f t="shared" si="8"/>
        <v>3.7895816081075749E-2</v>
      </c>
      <c r="BX12" s="128">
        <f t="shared" si="8"/>
        <v>4.7545538746526707E-2</v>
      </c>
      <c r="BY12" s="129">
        <f t="shared" si="8"/>
        <v>3.2443663097330988E-2</v>
      </c>
      <c r="BZ12" s="130">
        <f t="shared" si="8"/>
        <v>4.2573370567469307E-2</v>
      </c>
      <c r="CA12" s="131">
        <f t="shared" si="8"/>
        <v>3.2361788196245203E-2</v>
      </c>
      <c r="CB12" s="128">
        <f t="shared" si="8"/>
        <v>6.6695727986050571E-2</v>
      </c>
      <c r="CC12" s="129">
        <f t="shared" si="8"/>
        <v>8.3829787234042552E-2</v>
      </c>
      <c r="CD12" s="130">
        <f t="shared" si="8"/>
        <v>2.9513408902405308E-2</v>
      </c>
      <c r="CE12" s="131">
        <f t="shared" si="8"/>
        <v>3.7350835322195707E-2</v>
      </c>
      <c r="CF12" s="128">
        <f t="shared" si="8"/>
        <v>6.2372188139059308E-2</v>
      </c>
      <c r="CG12" s="129">
        <f t="shared" si="8"/>
        <v>4.4038066803508115E-2</v>
      </c>
      <c r="CH12" s="130">
        <f t="shared" si="8"/>
        <v>3.4476744186046508E-2</v>
      </c>
      <c r="CI12" s="128">
        <f t="shared" si="8"/>
        <v>3.0053142752428073E-2</v>
      </c>
      <c r="CJ12" s="134">
        <f t="shared" si="8"/>
        <v>4.0825092634112957E-2</v>
      </c>
      <c r="CK12" s="135">
        <f t="shared" si="8"/>
        <v>3.5618241116896494E-2</v>
      </c>
      <c r="CN12" s="199"/>
      <c r="CO12" s="199"/>
    </row>
    <row r="13" spans="1:93" ht="13.5" thickTop="1" x14ac:dyDescent="0.2">
      <c r="A13" s="145" t="s">
        <v>20</v>
      </c>
      <c r="B13" s="182">
        <v>869</v>
      </c>
      <c r="C13" s="183">
        <v>795</v>
      </c>
      <c r="D13" s="184">
        <v>284</v>
      </c>
      <c r="E13" s="185">
        <v>380</v>
      </c>
      <c r="F13" s="182">
        <v>1147</v>
      </c>
      <c r="G13" s="186">
        <v>861</v>
      </c>
      <c r="H13" s="184">
        <v>1424</v>
      </c>
      <c r="I13" s="185">
        <v>1351</v>
      </c>
      <c r="J13" s="182">
        <v>131</v>
      </c>
      <c r="K13" s="186">
        <v>141</v>
      </c>
      <c r="L13" s="184">
        <v>436</v>
      </c>
      <c r="M13" s="182">
        <v>574</v>
      </c>
      <c r="N13" s="187">
        <v>1219</v>
      </c>
      <c r="O13" s="188">
        <v>980</v>
      </c>
      <c r="P13" s="182">
        <v>659</v>
      </c>
      <c r="Q13" s="186">
        <v>472</v>
      </c>
      <c r="R13" s="184">
        <v>1054</v>
      </c>
      <c r="S13" s="185">
        <v>710</v>
      </c>
      <c r="T13" s="182">
        <v>209</v>
      </c>
      <c r="U13" s="186">
        <v>138</v>
      </c>
      <c r="V13" s="184">
        <v>575</v>
      </c>
      <c r="W13" s="185">
        <v>537</v>
      </c>
      <c r="X13" s="182">
        <v>608</v>
      </c>
      <c r="Y13" s="186">
        <v>226</v>
      </c>
      <c r="Z13" s="184">
        <v>1463</v>
      </c>
      <c r="AA13" s="182">
        <v>1373</v>
      </c>
      <c r="AB13" s="158">
        <f t="shared" si="3"/>
        <v>10078</v>
      </c>
      <c r="AC13" s="159">
        <f t="shared" si="4"/>
        <v>8538</v>
      </c>
      <c r="BF13" s="200">
        <f>BF12/2</f>
        <v>10777</v>
      </c>
      <c r="BI13" s="145" t="s">
        <v>20</v>
      </c>
      <c r="BJ13" s="128">
        <f t="shared" ref="BJ13:CK13" si="9">B13/B33</f>
        <v>4.0575243965074476E-2</v>
      </c>
      <c r="BK13" s="129">
        <f t="shared" si="9"/>
        <v>3.8309560524286815E-2</v>
      </c>
      <c r="BL13" s="130">
        <f t="shared" si="9"/>
        <v>4.1052327262214514E-2</v>
      </c>
      <c r="BM13" s="131">
        <f t="shared" si="9"/>
        <v>4.6734718976755629E-2</v>
      </c>
      <c r="BN13" s="128">
        <f t="shared" si="9"/>
        <v>6.2489784799782074E-2</v>
      </c>
      <c r="BO13" s="129">
        <f t="shared" si="9"/>
        <v>5.5089896986371491E-2</v>
      </c>
      <c r="BP13" s="130">
        <f t="shared" si="9"/>
        <v>4.4515302135108945E-2</v>
      </c>
      <c r="BQ13" s="131">
        <f t="shared" si="9"/>
        <v>4.416042885627431E-2</v>
      </c>
      <c r="BR13" s="128">
        <f t="shared" si="9"/>
        <v>4.1786283891547052E-2</v>
      </c>
      <c r="BS13" s="129">
        <f t="shared" si="9"/>
        <v>4.7125668449197862E-2</v>
      </c>
      <c r="BT13" s="130">
        <f t="shared" si="9"/>
        <v>3.5911374680833538E-2</v>
      </c>
      <c r="BU13" s="128">
        <f t="shared" si="9"/>
        <v>4.8627583869874619E-2</v>
      </c>
      <c r="BV13" s="132">
        <f t="shared" si="9"/>
        <v>4.6882812199530791E-2</v>
      </c>
      <c r="BW13" s="133">
        <f t="shared" si="9"/>
        <v>3.8645056981742185E-2</v>
      </c>
      <c r="BX13" s="128">
        <f t="shared" si="9"/>
        <v>5.086446434084594E-2</v>
      </c>
      <c r="BY13" s="129">
        <f t="shared" si="9"/>
        <v>3.771775611315327E-2</v>
      </c>
      <c r="BZ13" s="130">
        <f t="shared" si="9"/>
        <v>5.5535065071921595E-2</v>
      </c>
      <c r="CA13" s="131">
        <f t="shared" si="9"/>
        <v>3.6821906441240539E-2</v>
      </c>
      <c r="CB13" s="128">
        <f t="shared" si="9"/>
        <v>9.1107236268526598E-2</v>
      </c>
      <c r="CC13" s="129">
        <f t="shared" si="9"/>
        <v>5.8723404255319148E-2</v>
      </c>
      <c r="CD13" s="130">
        <f t="shared" si="9"/>
        <v>3.9742880840475531E-2</v>
      </c>
      <c r="CE13" s="131">
        <f t="shared" si="9"/>
        <v>3.2040572792362769E-2</v>
      </c>
      <c r="CF13" s="128">
        <f t="shared" si="9"/>
        <v>6.9075210179504659E-2</v>
      </c>
      <c r="CG13" s="129">
        <f t="shared" si="9"/>
        <v>4.217204702369845E-2</v>
      </c>
      <c r="CH13" s="130">
        <f t="shared" si="9"/>
        <v>4.2529069767441863E-2</v>
      </c>
      <c r="CI13" s="128">
        <f t="shared" si="9"/>
        <v>3.5943349302337758E-2</v>
      </c>
      <c r="CJ13" s="134">
        <f t="shared" si="9"/>
        <v>4.7570272120082129E-2</v>
      </c>
      <c r="CK13" s="135">
        <f t="shared" si="9"/>
        <v>4.071064828059736E-2</v>
      </c>
      <c r="CN13" s="199"/>
      <c r="CO13" s="199"/>
    </row>
    <row r="14" spans="1:93" ht="13.5" thickBot="1" x14ac:dyDescent="0.25">
      <c r="A14" s="136" t="s">
        <v>21</v>
      </c>
      <c r="B14" s="175">
        <v>1090</v>
      </c>
      <c r="C14" s="176">
        <v>889</v>
      </c>
      <c r="D14" s="177">
        <v>398</v>
      </c>
      <c r="E14" s="178">
        <v>374</v>
      </c>
      <c r="F14" s="175">
        <v>1291</v>
      </c>
      <c r="G14" s="179">
        <v>768</v>
      </c>
      <c r="H14" s="177">
        <v>1699</v>
      </c>
      <c r="I14" s="178">
        <v>1622</v>
      </c>
      <c r="J14" s="175">
        <v>187</v>
      </c>
      <c r="K14" s="179">
        <v>247</v>
      </c>
      <c r="L14" s="177">
        <v>424</v>
      </c>
      <c r="M14" s="175">
        <v>828</v>
      </c>
      <c r="N14" s="180">
        <v>1370</v>
      </c>
      <c r="O14" s="181">
        <v>1480</v>
      </c>
      <c r="P14" s="175">
        <v>828</v>
      </c>
      <c r="Q14" s="179">
        <v>620</v>
      </c>
      <c r="R14" s="177">
        <v>1222</v>
      </c>
      <c r="S14" s="178">
        <v>978</v>
      </c>
      <c r="T14" s="175">
        <v>138</v>
      </c>
      <c r="U14" s="179">
        <v>171</v>
      </c>
      <c r="V14" s="177">
        <v>552</v>
      </c>
      <c r="W14" s="178">
        <v>1063</v>
      </c>
      <c r="X14" s="175">
        <v>598</v>
      </c>
      <c r="Y14" s="179">
        <v>305</v>
      </c>
      <c r="Z14" s="177">
        <v>1679</v>
      </c>
      <c r="AA14" s="175">
        <v>2332</v>
      </c>
      <c r="AB14" s="158">
        <f t="shared" si="3"/>
        <v>11476</v>
      </c>
      <c r="AC14" s="159">
        <f t="shared" si="4"/>
        <v>11677</v>
      </c>
      <c r="AE14" s="232" t="s">
        <v>85</v>
      </c>
      <c r="BI14" s="136" t="s">
        <v>21</v>
      </c>
      <c r="BJ14" s="128">
        <f t="shared" ref="BJ14:CK14" si="10">B14/B33</f>
        <v>5.0894149507400663E-2</v>
      </c>
      <c r="BK14" s="129">
        <f t="shared" si="10"/>
        <v>4.2839244410177335E-2</v>
      </c>
      <c r="BL14" s="130">
        <f t="shared" si="10"/>
        <v>5.753107834634287E-2</v>
      </c>
      <c r="BM14" s="131">
        <f t="shared" si="10"/>
        <v>4.5996802361333168E-2</v>
      </c>
      <c r="BN14" s="128">
        <f t="shared" si="10"/>
        <v>7.0335058567147918E-2</v>
      </c>
      <c r="BO14" s="129">
        <f t="shared" si="10"/>
        <v>4.9139420308401051E-2</v>
      </c>
      <c r="BP14" s="130">
        <f t="shared" si="10"/>
        <v>5.3112007252493043E-2</v>
      </c>
      <c r="BQ14" s="131">
        <f t="shared" si="10"/>
        <v>5.3018664400353022E-2</v>
      </c>
      <c r="BR14" s="128">
        <f t="shared" si="10"/>
        <v>5.9649122807017542E-2</v>
      </c>
      <c r="BS14" s="129">
        <f t="shared" si="10"/>
        <v>8.2553475935828874E-2</v>
      </c>
      <c r="BT14" s="130">
        <f t="shared" si="10"/>
        <v>3.4922988221728027E-2</v>
      </c>
      <c r="BU14" s="128">
        <f t="shared" si="10"/>
        <v>7.0145713317519481E-2</v>
      </c>
      <c r="BV14" s="132">
        <f t="shared" si="10"/>
        <v>5.2690281143032959E-2</v>
      </c>
      <c r="BW14" s="133">
        <f t="shared" si="10"/>
        <v>5.8361922788753497E-2</v>
      </c>
      <c r="BX14" s="128">
        <f t="shared" si="10"/>
        <v>6.3908613769682002E-2</v>
      </c>
      <c r="BY14" s="129">
        <f t="shared" si="10"/>
        <v>4.9544510148633529E-2</v>
      </c>
      <c r="BZ14" s="130">
        <f t="shared" si="10"/>
        <v>6.4386954001791452E-2</v>
      </c>
      <c r="CA14" s="131">
        <f t="shared" si="10"/>
        <v>5.0720879576807383E-2</v>
      </c>
      <c r="CB14" s="128">
        <f t="shared" si="10"/>
        <v>6.015693112467306E-2</v>
      </c>
      <c r="CC14" s="129">
        <f t="shared" si="10"/>
        <v>7.2765957446808513E-2</v>
      </c>
      <c r="CD14" s="130">
        <f t="shared" si="10"/>
        <v>3.8153165606856512E-2</v>
      </c>
      <c r="CE14" s="131">
        <f t="shared" si="10"/>
        <v>6.3424821002386639E-2</v>
      </c>
      <c r="CF14" s="128">
        <f t="shared" si="10"/>
        <v>6.7939104748920703E-2</v>
      </c>
      <c r="CG14" s="129">
        <f t="shared" si="10"/>
        <v>5.6913603284194814E-2</v>
      </c>
      <c r="CH14" s="130">
        <f t="shared" si="10"/>
        <v>4.8808139534883721E-2</v>
      </c>
      <c r="CI14" s="128">
        <f t="shared" si="10"/>
        <v>6.1048718552841698E-2</v>
      </c>
      <c r="CJ14" s="134">
        <f t="shared" si="10"/>
        <v>5.4169125109154843E-2</v>
      </c>
      <c r="CK14" s="135">
        <f t="shared" si="10"/>
        <v>5.5677938624096431E-2</v>
      </c>
      <c r="CN14" s="199"/>
      <c r="CO14" s="199"/>
    </row>
    <row r="15" spans="1:93" ht="14.25" thickTop="1" thickBot="1" x14ac:dyDescent="0.25">
      <c r="A15" s="145" t="s">
        <v>22</v>
      </c>
      <c r="B15" s="182">
        <v>1240</v>
      </c>
      <c r="C15" s="183">
        <v>1213</v>
      </c>
      <c r="D15" s="184">
        <v>476</v>
      </c>
      <c r="E15" s="185">
        <v>412</v>
      </c>
      <c r="F15" s="182">
        <v>1392</v>
      </c>
      <c r="G15" s="186">
        <v>743</v>
      </c>
      <c r="H15" s="184">
        <v>2128</v>
      </c>
      <c r="I15" s="185">
        <v>1770</v>
      </c>
      <c r="J15" s="182">
        <v>198</v>
      </c>
      <c r="K15" s="186">
        <v>341</v>
      </c>
      <c r="L15" s="184">
        <v>433</v>
      </c>
      <c r="M15" s="182">
        <v>1200</v>
      </c>
      <c r="N15" s="187">
        <v>1376</v>
      </c>
      <c r="O15" s="188">
        <v>1905</v>
      </c>
      <c r="P15" s="182">
        <v>823</v>
      </c>
      <c r="Q15" s="186">
        <v>612</v>
      </c>
      <c r="R15" s="184">
        <v>1445</v>
      </c>
      <c r="S15" s="185">
        <v>939</v>
      </c>
      <c r="T15" s="182">
        <v>124</v>
      </c>
      <c r="U15" s="186">
        <v>116</v>
      </c>
      <c r="V15" s="184">
        <v>530</v>
      </c>
      <c r="W15" s="185">
        <v>1418</v>
      </c>
      <c r="X15" s="182">
        <v>570</v>
      </c>
      <c r="Y15" s="186">
        <v>326</v>
      </c>
      <c r="Z15" s="184">
        <v>2102</v>
      </c>
      <c r="AA15" s="182">
        <v>2424</v>
      </c>
      <c r="AB15" s="158">
        <f t="shared" si="3"/>
        <v>12837</v>
      </c>
      <c r="AC15" s="159">
        <f t="shared" si="4"/>
        <v>13419</v>
      </c>
      <c r="AE15" s="300" t="s">
        <v>0</v>
      </c>
      <c r="AF15" s="302" t="s">
        <v>1</v>
      </c>
      <c r="AG15" s="303"/>
      <c r="AH15" s="302" t="s">
        <v>2</v>
      </c>
      <c r="AI15" s="303"/>
      <c r="AJ15" s="302" t="s">
        <v>3</v>
      </c>
      <c r="AK15" s="303"/>
      <c r="AL15" s="302" t="s">
        <v>4</v>
      </c>
      <c r="AM15" s="303"/>
      <c r="AN15" s="302" t="s">
        <v>5</v>
      </c>
      <c r="AO15" s="303"/>
      <c r="AP15" s="302" t="s">
        <v>6</v>
      </c>
      <c r="AQ15" s="303"/>
      <c r="AR15" s="302" t="s">
        <v>7</v>
      </c>
      <c r="AS15" s="303"/>
      <c r="AT15" s="302" t="s">
        <v>8</v>
      </c>
      <c r="AU15" s="303"/>
      <c r="AV15" s="302" t="s">
        <v>9</v>
      </c>
      <c r="AW15" s="303"/>
      <c r="AX15" s="302" t="s">
        <v>10</v>
      </c>
      <c r="AY15" s="303"/>
      <c r="AZ15" s="302" t="s">
        <v>11</v>
      </c>
      <c r="BA15" s="303"/>
      <c r="BB15" s="302" t="s">
        <v>12</v>
      </c>
      <c r="BC15" s="303"/>
      <c r="BD15" s="305" t="s">
        <v>40</v>
      </c>
      <c r="BE15" s="306"/>
      <c r="BF15" s="307" t="s">
        <v>41</v>
      </c>
      <c r="BG15" s="308"/>
      <c r="BI15" s="145" t="s">
        <v>22</v>
      </c>
      <c r="BJ15" s="128">
        <f t="shared" ref="BJ15:CK15" si="11">B15/B33</f>
        <v>5.7897931549703505E-2</v>
      </c>
      <c r="BK15" s="129">
        <f t="shared" si="11"/>
        <v>5.8452197378565919E-2</v>
      </c>
      <c r="BL15" s="130">
        <f t="shared" si="11"/>
        <v>6.8806013298641222E-2</v>
      </c>
      <c r="BM15" s="131">
        <f t="shared" si="11"/>
        <v>5.0670274259008732E-2</v>
      </c>
      <c r="BN15" s="128">
        <f t="shared" si="11"/>
        <v>7.5837646417869789E-2</v>
      </c>
      <c r="BO15" s="129">
        <f t="shared" si="11"/>
        <v>4.7539829803570285E-2</v>
      </c>
      <c r="BP15" s="130">
        <f t="shared" si="11"/>
        <v>6.6522867235612237E-2</v>
      </c>
      <c r="BQ15" s="131">
        <f t="shared" si="11"/>
        <v>5.7856372372765009E-2</v>
      </c>
      <c r="BR15" s="128">
        <f t="shared" si="11"/>
        <v>6.3157894736842107E-2</v>
      </c>
      <c r="BS15" s="129">
        <f t="shared" si="11"/>
        <v>0.11397058823529412</v>
      </c>
      <c r="BT15" s="130">
        <f t="shared" si="11"/>
        <v>3.566427806605716E-2</v>
      </c>
      <c r="BU15" s="128">
        <f t="shared" si="11"/>
        <v>0.10166045408336158</v>
      </c>
      <c r="BV15" s="132">
        <f t="shared" si="11"/>
        <v>5.292104149840391E-2</v>
      </c>
      <c r="BW15" s="133">
        <f t="shared" si="11"/>
        <v>7.5121258724713119E-2</v>
      </c>
      <c r="BX15" s="128">
        <f t="shared" si="11"/>
        <v>6.3522692188947211E-2</v>
      </c>
      <c r="BY15" s="129">
        <f t="shared" si="11"/>
        <v>4.8905226146715677E-2</v>
      </c>
      <c r="BZ15" s="130">
        <f t="shared" si="11"/>
        <v>7.613678275989251E-2</v>
      </c>
      <c r="CA15" s="131">
        <f t="shared" si="11"/>
        <v>4.8698267814542062E-2</v>
      </c>
      <c r="CB15" s="128">
        <f t="shared" si="11"/>
        <v>5.4054054054054057E-2</v>
      </c>
      <c r="CC15" s="129">
        <f t="shared" si="11"/>
        <v>4.9361702127659578E-2</v>
      </c>
      <c r="CD15" s="130">
        <f t="shared" si="11"/>
        <v>3.6632568426873097E-2</v>
      </c>
      <c r="CE15" s="131">
        <f t="shared" si="11"/>
        <v>8.4606205250596658E-2</v>
      </c>
      <c r="CF15" s="128">
        <f t="shared" si="11"/>
        <v>6.4758009543285616E-2</v>
      </c>
      <c r="CG15" s="129">
        <f t="shared" si="11"/>
        <v>6.0832244821795112E-2</v>
      </c>
      <c r="CH15" s="130">
        <f t="shared" si="11"/>
        <v>6.11046511627907E-2</v>
      </c>
      <c r="CI15" s="128">
        <f t="shared" si="11"/>
        <v>6.3457158564360322E-2</v>
      </c>
      <c r="CJ15" s="134">
        <f t="shared" si="11"/>
        <v>6.0593330343867269E-2</v>
      </c>
      <c r="CK15" s="135">
        <f t="shared" si="11"/>
        <v>6.3984093379870682E-2</v>
      </c>
      <c r="CN15" s="199"/>
      <c r="CO15" s="199"/>
    </row>
    <row r="16" spans="1:93" ht="15" thickTop="1" thickBot="1" x14ac:dyDescent="0.3">
      <c r="A16" s="136" t="s">
        <v>23</v>
      </c>
      <c r="B16" s="175">
        <v>1299</v>
      </c>
      <c r="C16" s="176">
        <v>1230</v>
      </c>
      <c r="D16" s="177">
        <v>475</v>
      </c>
      <c r="E16" s="178">
        <v>352</v>
      </c>
      <c r="F16" s="175">
        <v>1264</v>
      </c>
      <c r="G16" s="179">
        <v>595</v>
      </c>
      <c r="H16" s="177">
        <v>2043</v>
      </c>
      <c r="I16" s="178">
        <v>1594</v>
      </c>
      <c r="J16" s="175">
        <v>179</v>
      </c>
      <c r="K16" s="179">
        <v>283</v>
      </c>
      <c r="L16" s="177">
        <v>429</v>
      </c>
      <c r="M16" s="175">
        <v>927</v>
      </c>
      <c r="N16" s="180">
        <v>1417</v>
      </c>
      <c r="O16" s="181">
        <v>1630</v>
      </c>
      <c r="P16" s="175">
        <v>854</v>
      </c>
      <c r="Q16" s="179">
        <v>561</v>
      </c>
      <c r="R16" s="177">
        <v>1394</v>
      </c>
      <c r="S16" s="178">
        <v>939</v>
      </c>
      <c r="T16" s="175">
        <v>129</v>
      </c>
      <c r="U16" s="179">
        <v>105</v>
      </c>
      <c r="V16" s="177">
        <v>518</v>
      </c>
      <c r="W16" s="178">
        <v>1213</v>
      </c>
      <c r="X16" s="175">
        <v>528</v>
      </c>
      <c r="Y16" s="179">
        <v>223</v>
      </c>
      <c r="Z16" s="177">
        <v>2015</v>
      </c>
      <c r="AA16" s="175">
        <v>2484</v>
      </c>
      <c r="AB16" s="158">
        <f t="shared" si="3"/>
        <v>12544</v>
      </c>
      <c r="AC16" s="159">
        <f t="shared" si="4"/>
        <v>12136</v>
      </c>
      <c r="AE16" s="301"/>
      <c r="AF16" s="115" t="s">
        <v>14</v>
      </c>
      <c r="AG16" s="116" t="s">
        <v>15</v>
      </c>
      <c r="AH16" s="117" t="s">
        <v>14</v>
      </c>
      <c r="AI16" s="118" t="s">
        <v>15</v>
      </c>
      <c r="AJ16" s="115" t="s">
        <v>14</v>
      </c>
      <c r="AK16" s="116" t="s">
        <v>15</v>
      </c>
      <c r="AL16" s="117" t="s">
        <v>14</v>
      </c>
      <c r="AM16" s="118" t="s">
        <v>15</v>
      </c>
      <c r="AN16" s="115" t="s">
        <v>14</v>
      </c>
      <c r="AO16" s="116" t="s">
        <v>15</v>
      </c>
      <c r="AP16" s="117" t="s">
        <v>14</v>
      </c>
      <c r="AQ16" s="115" t="s">
        <v>15</v>
      </c>
      <c r="AR16" s="119" t="s">
        <v>14</v>
      </c>
      <c r="AS16" s="120" t="s">
        <v>15</v>
      </c>
      <c r="AT16" s="115" t="s">
        <v>14</v>
      </c>
      <c r="AU16" s="116" t="s">
        <v>15</v>
      </c>
      <c r="AV16" s="117" t="s">
        <v>14</v>
      </c>
      <c r="AW16" s="118" t="s">
        <v>15</v>
      </c>
      <c r="AX16" s="115" t="s">
        <v>14</v>
      </c>
      <c r="AY16" s="116" t="s">
        <v>15</v>
      </c>
      <c r="AZ16" s="117" t="s">
        <v>14</v>
      </c>
      <c r="BA16" s="118" t="s">
        <v>15</v>
      </c>
      <c r="BB16" s="115" t="s">
        <v>14</v>
      </c>
      <c r="BC16" s="116" t="s">
        <v>15</v>
      </c>
      <c r="BD16" s="28" t="s">
        <v>14</v>
      </c>
      <c r="BE16" s="121" t="s">
        <v>15</v>
      </c>
      <c r="BF16" s="162" t="s">
        <v>14</v>
      </c>
      <c r="BG16" s="163" t="s">
        <v>15</v>
      </c>
      <c r="BI16" s="136" t="s">
        <v>23</v>
      </c>
      <c r="BJ16" s="128">
        <f t="shared" ref="BJ16:CK16" si="12">B16/B33</f>
        <v>6.0652752486342623E-2</v>
      </c>
      <c r="BK16" s="129">
        <f t="shared" si="12"/>
        <v>5.9271395528141868E-2</v>
      </c>
      <c r="BL16" s="130">
        <f t="shared" si="12"/>
        <v>6.8661462850534843E-2</v>
      </c>
      <c r="BM16" s="131">
        <f t="shared" si="12"/>
        <v>4.3291108104784162E-2</v>
      </c>
      <c r="BN16" s="128">
        <f t="shared" si="12"/>
        <v>6.8864069735766822E-2</v>
      </c>
      <c r="BO16" s="129">
        <f t="shared" si="12"/>
        <v>3.8070254014972167E-2</v>
      </c>
      <c r="BP16" s="130">
        <f t="shared" si="12"/>
        <v>6.3865703835693524E-2</v>
      </c>
      <c r="BQ16" s="131">
        <f t="shared" si="12"/>
        <v>5.2103422351518318E-2</v>
      </c>
      <c r="BR16" s="128">
        <f t="shared" si="12"/>
        <v>5.7097288676236042E-2</v>
      </c>
      <c r="BS16" s="129">
        <f t="shared" si="12"/>
        <v>9.4585561497326207E-2</v>
      </c>
      <c r="BT16" s="130">
        <f t="shared" si="12"/>
        <v>3.533481591302199E-2</v>
      </c>
      <c r="BU16" s="128">
        <f t="shared" si="12"/>
        <v>7.8532700779396808E-2</v>
      </c>
      <c r="BV16" s="132">
        <f t="shared" si="12"/>
        <v>5.4497903926772048E-2</v>
      </c>
      <c r="BW16" s="133">
        <f t="shared" si="12"/>
        <v>6.4276982530856897E-2</v>
      </c>
      <c r="BX16" s="128">
        <f t="shared" si="12"/>
        <v>6.5915405989502934E-2</v>
      </c>
      <c r="BY16" s="129">
        <f t="shared" si="12"/>
        <v>4.4829790634489372E-2</v>
      </c>
      <c r="BZ16" s="130">
        <f t="shared" si="12"/>
        <v>7.3449602191896307E-2</v>
      </c>
      <c r="CA16" s="131">
        <f t="shared" si="12"/>
        <v>4.8698267814542062E-2</v>
      </c>
      <c r="CB16" s="128">
        <f t="shared" si="12"/>
        <v>5.6233653007846558E-2</v>
      </c>
      <c r="CC16" s="129">
        <f t="shared" si="12"/>
        <v>4.4680851063829789E-2</v>
      </c>
      <c r="CD16" s="130">
        <f t="shared" si="12"/>
        <v>3.5803151783245786E-2</v>
      </c>
      <c r="CE16" s="131">
        <f t="shared" si="12"/>
        <v>7.2374701670644387E-2</v>
      </c>
      <c r="CF16" s="128">
        <f t="shared" si="12"/>
        <v>5.9986366734832992E-2</v>
      </c>
      <c r="CG16" s="129">
        <f t="shared" si="12"/>
        <v>4.1612241089755551E-2</v>
      </c>
      <c r="CH16" s="130">
        <f t="shared" si="12"/>
        <v>5.8575581395348839E-2</v>
      </c>
      <c r="CI16" s="128">
        <f t="shared" si="12"/>
        <v>6.50278803110029E-2</v>
      </c>
      <c r="CJ16" s="134">
        <f t="shared" si="12"/>
        <v>5.9210308937716838E-2</v>
      </c>
      <c r="CK16" s="135">
        <f t="shared" si="12"/>
        <v>5.7866529343327422E-2</v>
      </c>
      <c r="CN16" s="199"/>
      <c r="CO16" s="199"/>
    </row>
    <row r="17" spans="1:93" ht="13.5" thickTop="1" x14ac:dyDescent="0.2">
      <c r="A17" s="145" t="s">
        <v>24</v>
      </c>
      <c r="B17" s="189">
        <v>1379</v>
      </c>
      <c r="C17" s="183">
        <v>1430</v>
      </c>
      <c r="D17" s="184">
        <v>453</v>
      </c>
      <c r="E17" s="185">
        <v>375</v>
      </c>
      <c r="F17" s="182">
        <v>1317</v>
      </c>
      <c r="G17" s="186">
        <v>660</v>
      </c>
      <c r="H17" s="184">
        <v>2119</v>
      </c>
      <c r="I17" s="185">
        <v>1719</v>
      </c>
      <c r="J17" s="182">
        <v>140</v>
      </c>
      <c r="K17" s="186">
        <v>215</v>
      </c>
      <c r="L17" s="184">
        <v>372</v>
      </c>
      <c r="M17" s="182">
        <v>1033</v>
      </c>
      <c r="N17" s="187">
        <v>1405</v>
      </c>
      <c r="O17" s="190">
        <v>1742</v>
      </c>
      <c r="P17" s="182">
        <v>889</v>
      </c>
      <c r="Q17" s="186">
        <v>530</v>
      </c>
      <c r="R17" s="184">
        <v>1226</v>
      </c>
      <c r="S17" s="185">
        <v>972</v>
      </c>
      <c r="T17" s="182">
        <v>114</v>
      </c>
      <c r="U17" s="186">
        <v>128</v>
      </c>
      <c r="V17" s="184">
        <v>544</v>
      </c>
      <c r="W17" s="191">
        <v>1267</v>
      </c>
      <c r="X17" s="182">
        <v>482</v>
      </c>
      <c r="Y17" s="186">
        <v>216</v>
      </c>
      <c r="Z17" s="184">
        <v>2109</v>
      </c>
      <c r="AA17" s="182">
        <v>2674</v>
      </c>
      <c r="AB17" s="158">
        <f t="shared" si="3"/>
        <v>12549</v>
      </c>
      <c r="AC17" s="159">
        <f t="shared" si="4"/>
        <v>12961</v>
      </c>
      <c r="AE17" s="235" t="s">
        <v>30</v>
      </c>
      <c r="AF17" s="125">
        <f t="shared" ref="AF17:AU18" si="13">SUMIF($A$9:$A$32,$AE17,B$9:B$32)</f>
        <v>1803</v>
      </c>
      <c r="AG17" s="172">
        <f t="shared" si="13"/>
        <v>1336</v>
      </c>
      <c r="AH17" s="126">
        <f t="shared" si="13"/>
        <v>451</v>
      </c>
      <c r="AI17" s="166">
        <f t="shared" si="13"/>
        <v>578</v>
      </c>
      <c r="AJ17" s="125">
        <f t="shared" si="13"/>
        <v>1121</v>
      </c>
      <c r="AK17" s="127">
        <f t="shared" si="13"/>
        <v>1156</v>
      </c>
      <c r="AL17" s="126">
        <f t="shared" si="13"/>
        <v>2269</v>
      </c>
      <c r="AM17" s="166">
        <f t="shared" si="13"/>
        <v>2458</v>
      </c>
      <c r="AN17" s="125">
        <f t="shared" si="13"/>
        <v>197</v>
      </c>
      <c r="AO17" s="127">
        <f t="shared" si="13"/>
        <v>176</v>
      </c>
      <c r="AP17" s="126">
        <f t="shared" si="13"/>
        <v>1022</v>
      </c>
      <c r="AQ17" s="125">
        <f t="shared" si="13"/>
        <v>711</v>
      </c>
      <c r="AR17" s="165">
        <f t="shared" si="13"/>
        <v>1816</v>
      </c>
      <c r="AS17" s="167">
        <f t="shared" si="13"/>
        <v>1839</v>
      </c>
      <c r="AT17" s="125">
        <f t="shared" si="13"/>
        <v>873</v>
      </c>
      <c r="AU17" s="127">
        <f t="shared" si="13"/>
        <v>1081</v>
      </c>
      <c r="AV17" s="126">
        <f t="shared" ref="AP17:BE18" si="14">SUMIF($A$9:$A$32,$AE17,R$9:R$32)</f>
        <v>1179</v>
      </c>
      <c r="AW17" s="166">
        <f t="shared" si="14"/>
        <v>1679</v>
      </c>
      <c r="AX17" s="125">
        <f t="shared" si="14"/>
        <v>187</v>
      </c>
      <c r="AY17" s="127">
        <f t="shared" si="14"/>
        <v>190</v>
      </c>
      <c r="AZ17" s="126">
        <f t="shared" si="14"/>
        <v>1203</v>
      </c>
      <c r="BA17" s="166">
        <f t="shared" si="14"/>
        <v>1272</v>
      </c>
      <c r="BB17" s="125">
        <f t="shared" si="14"/>
        <v>612</v>
      </c>
      <c r="BC17" s="127">
        <f t="shared" si="14"/>
        <v>528</v>
      </c>
      <c r="BD17" s="170">
        <f t="shared" si="14"/>
        <v>2618</v>
      </c>
      <c r="BE17" s="171">
        <f t="shared" si="14"/>
        <v>3048</v>
      </c>
      <c r="BF17" s="156">
        <f>AF17+AH17+AJ17+AL17+AN17+AP17+AR17+AT17+AV17+AX17+AZ17+BB17+BD17</f>
        <v>15351</v>
      </c>
      <c r="BG17" s="157">
        <f>AG17+AI17+AK17+AM17+AO17+AQ17+AS17+AU17+AW17+AY17+BA17+BC17+BE17</f>
        <v>16052</v>
      </c>
      <c r="BI17" s="145" t="s">
        <v>24</v>
      </c>
      <c r="BJ17" s="128">
        <f t="shared" ref="BJ17:CK17" si="15">B17/B33</f>
        <v>6.4388102908904135E-2</v>
      </c>
      <c r="BK17" s="129">
        <f t="shared" si="15"/>
        <v>6.8909020817270628E-2</v>
      </c>
      <c r="BL17" s="130">
        <f t="shared" si="15"/>
        <v>6.5481352992194278E-2</v>
      </c>
      <c r="BM17" s="131">
        <f t="shared" si="15"/>
        <v>4.6119788463903577E-2</v>
      </c>
      <c r="BN17" s="128">
        <f t="shared" si="15"/>
        <v>7.1751566330700081E-2</v>
      </c>
      <c r="BO17" s="129">
        <f t="shared" si="15"/>
        <v>4.2229189327532154E-2</v>
      </c>
      <c r="BP17" s="130">
        <f t="shared" si="15"/>
        <v>6.6241520522679675E-2</v>
      </c>
      <c r="BQ17" s="131">
        <f t="shared" si="15"/>
        <v>5.6189324355244666E-2</v>
      </c>
      <c r="BR17" s="128">
        <f t="shared" si="15"/>
        <v>4.4657097288676235E-2</v>
      </c>
      <c r="BS17" s="129">
        <f t="shared" si="15"/>
        <v>7.1858288770053472E-2</v>
      </c>
      <c r="BT17" s="130">
        <f t="shared" si="15"/>
        <v>3.0639980232270818E-2</v>
      </c>
      <c r="BU17" s="128">
        <f t="shared" si="15"/>
        <v>8.7512707556760425E-2</v>
      </c>
      <c r="BV17" s="132">
        <f t="shared" si="15"/>
        <v>5.4036383216030152E-2</v>
      </c>
      <c r="BW17" s="133">
        <f t="shared" si="15"/>
        <v>6.8693560471627432E-2</v>
      </c>
      <c r="BX17" s="128">
        <f t="shared" si="15"/>
        <v>6.8616857054646499E-2</v>
      </c>
      <c r="BY17" s="129">
        <f t="shared" si="15"/>
        <v>4.2352565127057692E-2</v>
      </c>
      <c r="BZ17" s="130">
        <f t="shared" si="15"/>
        <v>6.4597713262026457E-2</v>
      </c>
      <c r="CA17" s="131">
        <f t="shared" si="15"/>
        <v>5.0409708536458875E-2</v>
      </c>
      <c r="CB17" s="128">
        <f t="shared" si="15"/>
        <v>4.9694856146469048E-2</v>
      </c>
      <c r="CC17" s="129">
        <f t="shared" si="15"/>
        <v>5.4468085106382978E-2</v>
      </c>
      <c r="CD17" s="130">
        <f t="shared" si="15"/>
        <v>3.7600221177771634E-2</v>
      </c>
      <c r="CE17" s="131">
        <f t="shared" si="15"/>
        <v>7.559665871121718E-2</v>
      </c>
      <c r="CF17" s="128">
        <f t="shared" si="15"/>
        <v>5.4760281754146788E-2</v>
      </c>
      <c r="CG17" s="129">
        <f t="shared" si="15"/>
        <v>4.0306027243888785E-2</v>
      </c>
      <c r="CH17" s="130">
        <f t="shared" si="15"/>
        <v>6.1308139534883718E-2</v>
      </c>
      <c r="CI17" s="128">
        <f t="shared" si="15"/>
        <v>7.0001832508704412E-2</v>
      </c>
      <c r="CJ17" s="134">
        <f t="shared" si="15"/>
        <v>5.9233909985603364E-2</v>
      </c>
      <c r="CK17" s="135">
        <f t="shared" si="15"/>
        <v>6.1800270832141291E-2</v>
      </c>
      <c r="CN17" s="199"/>
      <c r="CO17" s="199"/>
    </row>
    <row r="18" spans="1:93" x14ac:dyDescent="0.2">
      <c r="A18" s="136" t="s">
        <v>25</v>
      </c>
      <c r="B18" s="192">
        <v>1306</v>
      </c>
      <c r="C18" s="176">
        <v>1399</v>
      </c>
      <c r="D18" s="177">
        <v>450</v>
      </c>
      <c r="E18" s="178">
        <v>467</v>
      </c>
      <c r="F18" s="175">
        <v>1254</v>
      </c>
      <c r="G18" s="179">
        <v>585</v>
      </c>
      <c r="H18" s="177">
        <v>2484</v>
      </c>
      <c r="I18" s="178">
        <v>1607</v>
      </c>
      <c r="J18" s="175">
        <v>167</v>
      </c>
      <c r="K18" s="176">
        <v>228</v>
      </c>
      <c r="L18" s="177">
        <v>461</v>
      </c>
      <c r="M18" s="175">
        <v>1094</v>
      </c>
      <c r="N18" s="180">
        <v>1279</v>
      </c>
      <c r="O18" s="193">
        <v>1620</v>
      </c>
      <c r="P18" s="175">
        <v>905</v>
      </c>
      <c r="Q18" s="176">
        <v>677</v>
      </c>
      <c r="R18" s="177">
        <v>1295</v>
      </c>
      <c r="S18" s="178">
        <v>928</v>
      </c>
      <c r="T18" s="184">
        <v>124</v>
      </c>
      <c r="U18" s="175">
        <v>86</v>
      </c>
      <c r="V18" s="177">
        <v>544</v>
      </c>
      <c r="W18" s="194">
        <v>1176</v>
      </c>
      <c r="X18" s="175">
        <v>568</v>
      </c>
      <c r="Y18" s="179">
        <v>260</v>
      </c>
      <c r="Z18" s="177">
        <v>2112</v>
      </c>
      <c r="AA18" s="175">
        <v>2498</v>
      </c>
      <c r="AB18" s="158">
        <f t="shared" si="3"/>
        <v>12949</v>
      </c>
      <c r="AC18" s="159">
        <f t="shared" si="4"/>
        <v>12625</v>
      </c>
      <c r="AE18" s="237" t="s">
        <v>31</v>
      </c>
      <c r="AF18" s="125">
        <f t="shared" si="13"/>
        <v>1574</v>
      </c>
      <c r="AG18" s="176">
        <f t="shared" si="13"/>
        <v>1225</v>
      </c>
      <c r="AH18" s="177">
        <f t="shared" si="13"/>
        <v>466</v>
      </c>
      <c r="AI18" s="178">
        <f t="shared" si="13"/>
        <v>550</v>
      </c>
      <c r="AJ18" s="238">
        <f t="shared" si="13"/>
        <v>992</v>
      </c>
      <c r="AK18" s="179">
        <f t="shared" si="13"/>
        <v>1088</v>
      </c>
      <c r="AL18" s="177">
        <f t="shared" si="13"/>
        <v>2082</v>
      </c>
      <c r="AM18" s="178">
        <f t="shared" si="13"/>
        <v>2456</v>
      </c>
      <c r="AN18" s="238">
        <f t="shared" si="13"/>
        <v>219</v>
      </c>
      <c r="AO18" s="179">
        <f t="shared" si="13"/>
        <v>124</v>
      </c>
      <c r="AP18" s="177">
        <f t="shared" si="14"/>
        <v>1214</v>
      </c>
      <c r="AQ18" s="238">
        <f t="shared" si="14"/>
        <v>572</v>
      </c>
      <c r="AR18" s="180">
        <f t="shared" si="14"/>
        <v>1933</v>
      </c>
      <c r="AS18" s="181">
        <f t="shared" si="14"/>
        <v>1726</v>
      </c>
      <c r="AT18" s="238">
        <f t="shared" si="14"/>
        <v>769</v>
      </c>
      <c r="AU18" s="179">
        <f t="shared" si="14"/>
        <v>1167</v>
      </c>
      <c r="AV18" s="177">
        <f t="shared" si="14"/>
        <v>1162</v>
      </c>
      <c r="AW18" s="178">
        <f t="shared" si="14"/>
        <v>1723</v>
      </c>
      <c r="AX18" s="238">
        <f t="shared" si="14"/>
        <v>152</v>
      </c>
      <c r="AY18" s="179">
        <f t="shared" si="14"/>
        <v>157</v>
      </c>
      <c r="AZ18" s="177">
        <f t="shared" si="14"/>
        <v>1339</v>
      </c>
      <c r="BA18" s="178">
        <f t="shared" si="14"/>
        <v>1057</v>
      </c>
      <c r="BB18" s="238">
        <f t="shared" si="14"/>
        <v>651</v>
      </c>
      <c r="BC18" s="179">
        <f t="shared" si="14"/>
        <v>502</v>
      </c>
      <c r="BD18" s="177">
        <f t="shared" si="14"/>
        <v>2616</v>
      </c>
      <c r="BE18" s="238">
        <f t="shared" si="14"/>
        <v>2514</v>
      </c>
      <c r="BF18" s="158">
        <f>SUM(AF18,AH18,AJ18,AL18,AN18,AP18,AR18,AT18,AV18,AX18,AZ18,BB18,BD18)</f>
        <v>15169</v>
      </c>
      <c r="BG18" s="159">
        <f>SUM(AG18,AI18,AK18,AM18,AO18,AQ18,AS18,AU18,AW18,AY18,BA18,BC18,BE18)</f>
        <v>14861</v>
      </c>
      <c r="BI18" s="136" t="s">
        <v>25</v>
      </c>
      <c r="BJ18" s="128">
        <f t="shared" ref="BJ18:CK18" si="16">B18/B33</f>
        <v>6.0979595648316759E-2</v>
      </c>
      <c r="BK18" s="129">
        <f t="shared" si="16"/>
        <v>6.7415188897455666E-2</v>
      </c>
      <c r="BL18" s="130">
        <f t="shared" si="16"/>
        <v>6.5047701647875114E-2</v>
      </c>
      <c r="BM18" s="131">
        <f t="shared" si="16"/>
        <v>5.7434509900381257E-2</v>
      </c>
      <c r="BN18" s="128">
        <f t="shared" si="16"/>
        <v>6.831925905747753E-2</v>
      </c>
      <c r="BO18" s="129">
        <f t="shared" si="16"/>
        <v>3.7430417813039865E-2</v>
      </c>
      <c r="BP18" s="130">
        <f t="shared" si="16"/>
        <v>7.7651692769389477E-2</v>
      </c>
      <c r="BQ18" s="131">
        <f t="shared" si="16"/>
        <v>5.2528356159905858E-2</v>
      </c>
      <c r="BR18" s="128">
        <f t="shared" si="16"/>
        <v>5.3269537480063793E-2</v>
      </c>
      <c r="BS18" s="129">
        <f t="shared" si="16"/>
        <v>7.6203208556149732E-2</v>
      </c>
      <c r="BT18" s="130">
        <f t="shared" si="16"/>
        <v>3.7970513137303354E-2</v>
      </c>
      <c r="BU18" s="128">
        <f t="shared" si="16"/>
        <v>9.2680447305997962E-2</v>
      </c>
      <c r="BV18" s="132">
        <f t="shared" si="16"/>
        <v>4.9190415753240263E-2</v>
      </c>
      <c r="BW18" s="133">
        <f t="shared" si="16"/>
        <v>6.3882645214716663E-2</v>
      </c>
      <c r="BX18" s="128">
        <f t="shared" si="16"/>
        <v>6.9851806112997836E-2</v>
      </c>
      <c r="BY18" s="129">
        <f t="shared" si="16"/>
        <v>5.4099408662298225E-2</v>
      </c>
      <c r="BZ18" s="130">
        <f t="shared" si="16"/>
        <v>6.8233310501080141E-2</v>
      </c>
      <c r="CA18" s="131">
        <f t="shared" si="16"/>
        <v>4.8127787573903125E-2</v>
      </c>
      <c r="CB18" s="128">
        <f t="shared" si="16"/>
        <v>5.4054054054054057E-2</v>
      </c>
      <c r="CC18" s="129">
        <f t="shared" si="16"/>
        <v>3.6595744680851063E-2</v>
      </c>
      <c r="CD18" s="130">
        <f t="shared" si="16"/>
        <v>3.7600221177771634E-2</v>
      </c>
      <c r="CE18" s="131">
        <f t="shared" si="16"/>
        <v>7.0167064439140808E-2</v>
      </c>
      <c r="CF18" s="128">
        <f t="shared" si="16"/>
        <v>6.4530788457168822E-2</v>
      </c>
      <c r="CG18" s="129">
        <f t="shared" si="16"/>
        <v>4.8516514275051319E-2</v>
      </c>
      <c r="CH18" s="130">
        <f t="shared" si="16"/>
        <v>6.1395348837209304E-2</v>
      </c>
      <c r="CI18" s="128">
        <f t="shared" si="16"/>
        <v>6.5394382051886177E-2</v>
      </c>
      <c r="CJ18" s="134">
        <f t="shared" si="16"/>
        <v>6.1121993816525451E-2</v>
      </c>
      <c r="CK18" s="135">
        <f t="shared" si="16"/>
        <v>6.0198165207606187E-2</v>
      </c>
      <c r="CN18" s="199"/>
      <c r="CO18" s="199"/>
    </row>
    <row r="19" spans="1:93" ht="13.5" thickBot="1" x14ac:dyDescent="0.25">
      <c r="A19" s="145" t="s">
        <v>26</v>
      </c>
      <c r="B19" s="189">
        <v>1325</v>
      </c>
      <c r="C19" s="183">
        <v>1524</v>
      </c>
      <c r="D19" s="184">
        <v>429</v>
      </c>
      <c r="E19" s="185">
        <v>533</v>
      </c>
      <c r="F19" s="182">
        <v>1026</v>
      </c>
      <c r="G19" s="186">
        <v>665</v>
      </c>
      <c r="H19" s="184">
        <v>2220</v>
      </c>
      <c r="I19" s="185">
        <v>1678</v>
      </c>
      <c r="J19" s="182">
        <v>143</v>
      </c>
      <c r="K19" s="183">
        <v>157</v>
      </c>
      <c r="L19" s="184">
        <v>602</v>
      </c>
      <c r="M19" s="182">
        <v>794</v>
      </c>
      <c r="N19" s="187">
        <v>1388</v>
      </c>
      <c r="O19" s="190">
        <v>1396</v>
      </c>
      <c r="P19" s="182">
        <v>940</v>
      </c>
      <c r="Q19" s="183">
        <v>593</v>
      </c>
      <c r="R19" s="184">
        <v>1360</v>
      </c>
      <c r="S19" s="185">
        <v>1010</v>
      </c>
      <c r="T19" s="182">
        <v>123</v>
      </c>
      <c r="U19" s="186">
        <v>144</v>
      </c>
      <c r="V19" s="184">
        <v>725</v>
      </c>
      <c r="W19" s="191">
        <v>1090</v>
      </c>
      <c r="X19" s="182">
        <v>465</v>
      </c>
      <c r="Y19" s="186">
        <v>247</v>
      </c>
      <c r="Z19" s="184">
        <v>2042</v>
      </c>
      <c r="AA19" s="182">
        <v>2601</v>
      </c>
      <c r="AB19" s="158">
        <f t="shared" si="3"/>
        <v>12788</v>
      </c>
      <c r="AC19" s="159">
        <f t="shared" si="4"/>
        <v>12432</v>
      </c>
      <c r="AE19" s="235"/>
      <c r="AF19" s="125"/>
      <c r="AG19" s="183"/>
      <c r="AH19" s="184"/>
      <c r="AI19" s="185"/>
      <c r="AJ19" s="182"/>
      <c r="AK19" s="186"/>
      <c r="AL19" s="184"/>
      <c r="AM19" s="185"/>
      <c r="AN19" s="182"/>
      <c r="AO19" s="186"/>
      <c r="AP19" s="184"/>
      <c r="AQ19" s="182"/>
      <c r="AR19" s="187"/>
      <c r="AS19" s="188"/>
      <c r="AT19" s="182"/>
      <c r="AU19" s="186"/>
      <c r="AV19" s="184"/>
      <c r="AW19" s="185"/>
      <c r="AX19" s="182"/>
      <c r="AY19" s="186"/>
      <c r="AZ19" s="184"/>
      <c r="BA19" s="185"/>
      <c r="BB19" s="182"/>
      <c r="BC19" s="186"/>
      <c r="BD19" s="184"/>
      <c r="BE19" s="182"/>
      <c r="BF19" s="158"/>
      <c r="BG19" s="159"/>
      <c r="BI19" s="145" t="s">
        <v>26</v>
      </c>
      <c r="BJ19" s="128">
        <f t="shared" ref="BJ19:CK19" si="17">B19/B33</f>
        <v>6.1866741373675115E-2</v>
      </c>
      <c r="BK19" s="129">
        <f t="shared" si="17"/>
        <v>7.3438704703161148E-2</v>
      </c>
      <c r="BL19" s="130">
        <f t="shared" si="17"/>
        <v>6.2012142237640934E-2</v>
      </c>
      <c r="BM19" s="131">
        <f t="shared" si="17"/>
        <v>6.5551592670028289E-2</v>
      </c>
      <c r="BN19" s="128">
        <f t="shared" si="17"/>
        <v>5.589757559248161E-2</v>
      </c>
      <c r="BO19" s="129">
        <f t="shared" si="17"/>
        <v>4.2549107428498302E-2</v>
      </c>
      <c r="BP19" s="130">
        <f t="shared" si="17"/>
        <v>6.9398855856700747E-2</v>
      </c>
      <c r="BQ19" s="131">
        <f t="shared" si="17"/>
        <v>5.4849148498022422E-2</v>
      </c>
      <c r="BR19" s="128">
        <f t="shared" si="17"/>
        <v>4.5614035087719301E-2</v>
      </c>
      <c r="BS19" s="129">
        <f t="shared" si="17"/>
        <v>5.2473262032085563E-2</v>
      </c>
      <c r="BT19" s="130">
        <f t="shared" si="17"/>
        <v>4.9584054031793098E-2</v>
      </c>
      <c r="BU19" s="128">
        <f t="shared" si="17"/>
        <v>6.7265333785157574E-2</v>
      </c>
      <c r="BV19" s="132">
        <f t="shared" si="17"/>
        <v>5.3382562209145799E-2</v>
      </c>
      <c r="BW19" s="133">
        <f t="shared" si="17"/>
        <v>5.5049489333175598E-2</v>
      </c>
      <c r="BX19" s="128">
        <f t="shared" si="17"/>
        <v>7.25532571781414E-2</v>
      </c>
      <c r="BY19" s="129">
        <f t="shared" si="17"/>
        <v>4.7386926642160779E-2</v>
      </c>
      <c r="BZ19" s="130">
        <f t="shared" si="17"/>
        <v>7.1658148479898834E-2</v>
      </c>
      <c r="CA19" s="131">
        <f t="shared" si="17"/>
        <v>5.2380458458666117E-2</v>
      </c>
      <c r="CB19" s="128">
        <f t="shared" si="17"/>
        <v>5.3618134263295557E-2</v>
      </c>
      <c r="CC19" s="129">
        <f t="shared" si="17"/>
        <v>6.1276595744680848E-2</v>
      </c>
      <c r="CD19" s="130">
        <f t="shared" si="17"/>
        <v>5.0110588885816973E-2</v>
      </c>
      <c r="CE19" s="131">
        <f t="shared" si="17"/>
        <v>6.5035799522673035E-2</v>
      </c>
      <c r="CF19" s="128">
        <f t="shared" si="17"/>
        <v>5.2828902522154053E-2</v>
      </c>
      <c r="CG19" s="129">
        <f t="shared" si="17"/>
        <v>4.6090688561298748E-2</v>
      </c>
      <c r="CH19" s="130">
        <f t="shared" si="17"/>
        <v>5.9360465116279071E-2</v>
      </c>
      <c r="CI19" s="128">
        <f t="shared" si="17"/>
        <v>6.8090787716955939E-2</v>
      </c>
      <c r="CJ19" s="134">
        <f t="shared" si="17"/>
        <v>6.0362040074579314E-2</v>
      </c>
      <c r="CK19" s="135">
        <f t="shared" si="17"/>
        <v>5.9277908107798823E-2</v>
      </c>
      <c r="CN19" s="199"/>
      <c r="CO19" s="199"/>
    </row>
    <row r="20" spans="1:93" ht="14.25" thickTop="1" thickBot="1" x14ac:dyDescent="0.25">
      <c r="A20" s="136" t="s">
        <v>27</v>
      </c>
      <c r="B20" s="192">
        <v>1441</v>
      </c>
      <c r="C20" s="176">
        <v>1498</v>
      </c>
      <c r="D20" s="177">
        <v>483</v>
      </c>
      <c r="E20" s="178">
        <v>473</v>
      </c>
      <c r="F20" s="175">
        <v>958</v>
      </c>
      <c r="G20" s="179">
        <v>672</v>
      </c>
      <c r="H20" s="177">
        <v>2213</v>
      </c>
      <c r="I20" s="178">
        <v>1728</v>
      </c>
      <c r="J20" s="175">
        <v>169</v>
      </c>
      <c r="K20" s="176">
        <v>188</v>
      </c>
      <c r="L20" s="177">
        <v>578</v>
      </c>
      <c r="M20" s="175">
        <v>760</v>
      </c>
      <c r="N20" s="180">
        <v>1442</v>
      </c>
      <c r="O20" s="193">
        <v>1359</v>
      </c>
      <c r="P20" s="175">
        <v>927</v>
      </c>
      <c r="Q20" s="176">
        <v>599</v>
      </c>
      <c r="R20" s="177">
        <v>1152</v>
      </c>
      <c r="S20" s="178">
        <v>1169</v>
      </c>
      <c r="T20" s="175">
        <v>118</v>
      </c>
      <c r="U20" s="179">
        <v>112</v>
      </c>
      <c r="V20" s="177">
        <v>818</v>
      </c>
      <c r="W20" s="194">
        <v>1056</v>
      </c>
      <c r="X20" s="175">
        <v>487</v>
      </c>
      <c r="Y20" s="179">
        <v>252</v>
      </c>
      <c r="Z20" s="177">
        <v>2176</v>
      </c>
      <c r="AA20" s="175">
        <v>2784</v>
      </c>
      <c r="AB20" s="158">
        <f t="shared" si="3"/>
        <v>12962</v>
      </c>
      <c r="AC20" s="159">
        <f t="shared" si="4"/>
        <v>12650</v>
      </c>
      <c r="AE20" s="229" t="s">
        <v>13</v>
      </c>
      <c r="AF20" s="20">
        <f t="shared" ref="AF20:BG20" si="18">SUM(AF17:AF19)</f>
        <v>3377</v>
      </c>
      <c r="AG20" s="21">
        <f t="shared" si="18"/>
        <v>2561</v>
      </c>
      <c r="AH20" s="20">
        <f t="shared" si="18"/>
        <v>917</v>
      </c>
      <c r="AI20" s="21">
        <f t="shared" si="18"/>
        <v>1128</v>
      </c>
      <c r="AJ20" s="20">
        <f t="shared" si="18"/>
        <v>2113</v>
      </c>
      <c r="AK20" s="21">
        <f t="shared" si="18"/>
        <v>2244</v>
      </c>
      <c r="AL20" s="20">
        <f t="shared" si="18"/>
        <v>4351</v>
      </c>
      <c r="AM20" s="21">
        <f t="shared" si="18"/>
        <v>4914</v>
      </c>
      <c r="AN20" s="20">
        <f t="shared" si="18"/>
        <v>416</v>
      </c>
      <c r="AO20" s="21">
        <f t="shared" si="18"/>
        <v>300</v>
      </c>
      <c r="AP20" s="20">
        <f t="shared" si="18"/>
        <v>2236</v>
      </c>
      <c r="AQ20" s="21">
        <f t="shared" si="18"/>
        <v>1283</v>
      </c>
      <c r="AR20" s="20">
        <f t="shared" si="18"/>
        <v>3749</v>
      </c>
      <c r="AS20" s="21">
        <f t="shared" si="18"/>
        <v>3565</v>
      </c>
      <c r="AT20" s="20">
        <f t="shared" si="18"/>
        <v>1642</v>
      </c>
      <c r="AU20" s="21">
        <f t="shared" si="18"/>
        <v>2248</v>
      </c>
      <c r="AV20" s="20">
        <f t="shared" si="18"/>
        <v>2341</v>
      </c>
      <c r="AW20" s="21">
        <f t="shared" si="18"/>
        <v>3402</v>
      </c>
      <c r="AX20" s="20">
        <f t="shared" si="18"/>
        <v>339</v>
      </c>
      <c r="AY20" s="21">
        <f t="shared" si="18"/>
        <v>347</v>
      </c>
      <c r="AZ20" s="20">
        <f t="shared" si="18"/>
        <v>2542</v>
      </c>
      <c r="BA20" s="21">
        <f t="shared" si="18"/>
        <v>2329</v>
      </c>
      <c r="BB20" s="20">
        <f t="shared" si="18"/>
        <v>1263</v>
      </c>
      <c r="BC20" s="21">
        <f t="shared" si="18"/>
        <v>1030</v>
      </c>
      <c r="BD20" s="20">
        <f t="shared" si="18"/>
        <v>5234</v>
      </c>
      <c r="BE20" s="21">
        <f t="shared" si="18"/>
        <v>5562</v>
      </c>
      <c r="BF20" s="160">
        <f t="shared" si="18"/>
        <v>30520</v>
      </c>
      <c r="BG20" s="161">
        <f t="shared" si="18"/>
        <v>30913</v>
      </c>
      <c r="BI20" s="136" t="s">
        <v>27</v>
      </c>
      <c r="BJ20" s="128">
        <f t="shared" ref="BJ20:CK20" si="19">B20/B33</f>
        <v>6.7282999486389314E-2</v>
      </c>
      <c r="BK20" s="129">
        <f t="shared" si="19"/>
        <v>7.2185813415574396E-2</v>
      </c>
      <c r="BL20" s="130">
        <f t="shared" si="19"/>
        <v>6.9817866435385956E-2</v>
      </c>
      <c r="BM20" s="131">
        <f t="shared" si="19"/>
        <v>5.8172426515803712E-2</v>
      </c>
      <c r="BN20" s="128">
        <f t="shared" si="19"/>
        <v>5.2192862980114413E-2</v>
      </c>
      <c r="BO20" s="129">
        <f t="shared" si="19"/>
        <v>4.2996992769850917E-2</v>
      </c>
      <c r="BP20" s="130">
        <f t="shared" si="19"/>
        <v>6.9180030635530965E-2</v>
      </c>
      <c r="BQ20" s="131">
        <f t="shared" si="19"/>
        <v>5.6483509299512957E-2</v>
      </c>
      <c r="BR20" s="128">
        <f t="shared" si="19"/>
        <v>5.3907496012759168E-2</v>
      </c>
      <c r="BS20" s="129">
        <f t="shared" si="19"/>
        <v>6.2834224598930483E-2</v>
      </c>
      <c r="BT20" s="130">
        <f t="shared" si="19"/>
        <v>4.7607281113582076E-2</v>
      </c>
      <c r="BU20" s="128">
        <f t="shared" si="19"/>
        <v>6.4384954252795668E-2</v>
      </c>
      <c r="BV20" s="132">
        <f t="shared" si="19"/>
        <v>5.5459405407484327E-2</v>
      </c>
      <c r="BW20" s="133">
        <f t="shared" si="19"/>
        <v>5.3590441263456759E-2</v>
      </c>
      <c r="BX20" s="128">
        <f t="shared" si="19"/>
        <v>7.1549861068230941E-2</v>
      </c>
      <c r="BY20" s="129">
        <f t="shared" si="19"/>
        <v>4.7866389643599169E-2</v>
      </c>
      <c r="BZ20" s="130">
        <f t="shared" si="19"/>
        <v>6.0698666947679017E-2</v>
      </c>
      <c r="CA20" s="131">
        <f t="shared" si="19"/>
        <v>6.0626491027901672E-2</v>
      </c>
      <c r="CB20" s="128">
        <f t="shared" si="19"/>
        <v>5.1438535309503049E-2</v>
      </c>
      <c r="CC20" s="129">
        <f t="shared" si="19"/>
        <v>4.7659574468085109E-2</v>
      </c>
      <c r="CD20" s="130">
        <f t="shared" si="19"/>
        <v>5.653856787392867E-2</v>
      </c>
      <c r="CE20" s="131">
        <f t="shared" si="19"/>
        <v>6.3007159904534607E-2</v>
      </c>
      <c r="CF20" s="128">
        <f t="shared" si="19"/>
        <v>5.5328334469438765E-2</v>
      </c>
      <c r="CG20" s="129">
        <f t="shared" si="19"/>
        <v>4.7023698451203584E-2</v>
      </c>
      <c r="CH20" s="130">
        <f t="shared" si="19"/>
        <v>6.3255813953488366E-2</v>
      </c>
      <c r="CI20" s="128">
        <f t="shared" si="19"/>
        <v>7.2881489044215819E-2</v>
      </c>
      <c r="CJ20" s="134">
        <f t="shared" si="19"/>
        <v>6.1183356541030423E-2</v>
      </c>
      <c r="CK20" s="135">
        <f t="shared" si="19"/>
        <v>6.0317369495146003E-2</v>
      </c>
      <c r="CN20" s="199"/>
      <c r="CO20" s="199"/>
    </row>
    <row r="21" spans="1:93" ht="13.5" thickTop="1" x14ac:dyDescent="0.2">
      <c r="A21" s="145" t="s">
        <v>28</v>
      </c>
      <c r="B21" s="189">
        <v>1407</v>
      </c>
      <c r="C21" s="183">
        <v>1724</v>
      </c>
      <c r="D21" s="184">
        <v>461</v>
      </c>
      <c r="E21" s="185">
        <v>500</v>
      </c>
      <c r="F21" s="182">
        <v>1038</v>
      </c>
      <c r="G21" s="186">
        <v>1115</v>
      </c>
      <c r="H21" s="184">
        <v>2160</v>
      </c>
      <c r="I21" s="185">
        <v>2007</v>
      </c>
      <c r="J21" s="182">
        <v>203</v>
      </c>
      <c r="K21" s="183">
        <v>178</v>
      </c>
      <c r="L21" s="184">
        <v>955</v>
      </c>
      <c r="M21" s="182">
        <v>613</v>
      </c>
      <c r="N21" s="187">
        <v>1757</v>
      </c>
      <c r="O21" s="190">
        <v>1463</v>
      </c>
      <c r="P21" s="182">
        <v>963</v>
      </c>
      <c r="Q21" s="183">
        <v>681</v>
      </c>
      <c r="R21" s="184">
        <v>1297</v>
      </c>
      <c r="S21" s="185">
        <v>1218</v>
      </c>
      <c r="T21" s="182">
        <v>156</v>
      </c>
      <c r="U21" s="186">
        <v>108</v>
      </c>
      <c r="V21" s="184">
        <v>998</v>
      </c>
      <c r="W21" s="191">
        <v>1143</v>
      </c>
      <c r="X21" s="182">
        <v>502</v>
      </c>
      <c r="Y21" s="186">
        <v>312</v>
      </c>
      <c r="Z21" s="184">
        <v>2298</v>
      </c>
      <c r="AA21" s="182">
        <v>3022</v>
      </c>
      <c r="AB21" s="158">
        <f t="shared" si="3"/>
        <v>14195</v>
      </c>
      <c r="AC21" s="159">
        <f t="shared" si="4"/>
        <v>14084</v>
      </c>
      <c r="BF21" s="200">
        <f>BF20/2</f>
        <v>15260</v>
      </c>
      <c r="BI21" s="145" t="s">
        <v>28</v>
      </c>
      <c r="BJ21" s="128">
        <f t="shared" ref="BJ21:CK21" si="20">B21/B33</f>
        <v>6.5695475556800678E-2</v>
      </c>
      <c r="BK21" s="129">
        <f t="shared" si="20"/>
        <v>8.3076329992289893E-2</v>
      </c>
      <c r="BL21" s="130">
        <f t="shared" si="20"/>
        <v>6.663775657704539E-2</v>
      </c>
      <c r="BM21" s="131">
        <f t="shared" si="20"/>
        <v>6.1493051285204769E-2</v>
      </c>
      <c r="BN21" s="128">
        <f t="shared" si="20"/>
        <v>5.6551348406428767E-2</v>
      </c>
      <c r="BO21" s="129">
        <f t="shared" si="20"/>
        <v>7.1341736515452045E-2</v>
      </c>
      <c r="BP21" s="130">
        <f t="shared" si="20"/>
        <v>6.7523211103816941E-2</v>
      </c>
      <c r="BQ21" s="131">
        <f t="shared" si="20"/>
        <v>6.5603242571830159E-2</v>
      </c>
      <c r="BR21" s="128">
        <f t="shared" si="20"/>
        <v>6.4752791068580548E-2</v>
      </c>
      <c r="BS21" s="129">
        <f t="shared" si="20"/>
        <v>5.949197860962567E-2</v>
      </c>
      <c r="BT21" s="130">
        <f t="shared" si="20"/>
        <v>7.8659089037146857E-2</v>
      </c>
      <c r="BU21" s="128">
        <f t="shared" si="20"/>
        <v>5.1931548627583868E-2</v>
      </c>
      <c r="BV21" s="132">
        <f t="shared" si="20"/>
        <v>6.7574324064459054E-2</v>
      </c>
      <c r="BW21" s="133">
        <f t="shared" si="20"/>
        <v>5.7691549351315118E-2</v>
      </c>
      <c r="BX21" s="128">
        <f t="shared" si="20"/>
        <v>7.4328496449521456E-2</v>
      </c>
      <c r="BY21" s="129">
        <f t="shared" si="20"/>
        <v>5.4419050663257154E-2</v>
      </c>
      <c r="BZ21" s="130">
        <f t="shared" si="20"/>
        <v>6.8338690131197644E-2</v>
      </c>
      <c r="CA21" s="131">
        <f t="shared" si="20"/>
        <v>6.3167721190747844E-2</v>
      </c>
      <c r="CB21" s="128">
        <f t="shared" si="20"/>
        <v>6.8003487358326065E-2</v>
      </c>
      <c r="CC21" s="129">
        <f t="shared" si="20"/>
        <v>4.5957446808510639E-2</v>
      </c>
      <c r="CD21" s="130">
        <f t="shared" si="20"/>
        <v>6.89798175283384E-2</v>
      </c>
      <c r="CE21" s="131">
        <f t="shared" si="20"/>
        <v>6.8198090692124111E-2</v>
      </c>
      <c r="CF21" s="128">
        <f t="shared" si="20"/>
        <v>5.7032492615314699E-2</v>
      </c>
      <c r="CG21" s="129">
        <f t="shared" si="20"/>
        <v>5.821981713006158E-2</v>
      </c>
      <c r="CH21" s="130">
        <f t="shared" si="20"/>
        <v>6.6802325581395344E-2</v>
      </c>
      <c r="CI21" s="128">
        <f t="shared" si="20"/>
        <v>7.9112018639231396E-2</v>
      </c>
      <c r="CJ21" s="134">
        <f t="shared" si="20"/>
        <v>6.7003374949847774E-2</v>
      </c>
      <c r="CK21" s="135">
        <f t="shared" si="20"/>
        <v>6.7154927428429739E-2</v>
      </c>
      <c r="CN21" s="199"/>
      <c r="CO21" s="199"/>
    </row>
    <row r="22" spans="1:93" x14ac:dyDescent="0.2">
      <c r="A22" s="136" t="s">
        <v>29</v>
      </c>
      <c r="B22" s="192">
        <v>1700</v>
      </c>
      <c r="C22" s="176">
        <v>1657</v>
      </c>
      <c r="D22" s="177">
        <v>516</v>
      </c>
      <c r="E22" s="178">
        <v>527</v>
      </c>
      <c r="F22" s="175">
        <v>1142</v>
      </c>
      <c r="G22" s="179">
        <v>962</v>
      </c>
      <c r="H22" s="177">
        <v>2098</v>
      </c>
      <c r="I22" s="178">
        <v>1796</v>
      </c>
      <c r="J22" s="175">
        <v>251</v>
      </c>
      <c r="K22" s="176">
        <v>97</v>
      </c>
      <c r="L22" s="177">
        <v>895</v>
      </c>
      <c r="M22" s="175">
        <v>481</v>
      </c>
      <c r="N22" s="180">
        <v>1723</v>
      </c>
      <c r="O22" s="193">
        <v>1393</v>
      </c>
      <c r="P22" s="175">
        <v>1017</v>
      </c>
      <c r="Q22" s="176">
        <v>619</v>
      </c>
      <c r="R22" s="177">
        <v>1114</v>
      </c>
      <c r="S22" s="178">
        <v>1229</v>
      </c>
      <c r="T22" s="175">
        <v>136</v>
      </c>
      <c r="U22" s="179">
        <v>131</v>
      </c>
      <c r="V22" s="177">
        <v>1066</v>
      </c>
      <c r="W22" s="194">
        <v>937</v>
      </c>
      <c r="X22" s="175">
        <v>624</v>
      </c>
      <c r="Y22" s="179">
        <v>296</v>
      </c>
      <c r="Z22" s="177">
        <v>2498</v>
      </c>
      <c r="AA22" s="175">
        <v>2325</v>
      </c>
      <c r="AB22" s="158">
        <f t="shared" si="3"/>
        <v>14780</v>
      </c>
      <c r="AC22" s="159">
        <f t="shared" si="4"/>
        <v>12450</v>
      </c>
      <c r="BI22" s="136" t="s">
        <v>29</v>
      </c>
      <c r="BJ22" s="128">
        <f t="shared" ref="BJ22:CK22" si="21">B22/B33</f>
        <v>7.9376196479432226E-2</v>
      </c>
      <c r="BK22" s="129">
        <f t="shared" si="21"/>
        <v>7.9847725520431762E-2</v>
      </c>
      <c r="BL22" s="130">
        <f t="shared" si="21"/>
        <v>7.4588031222896797E-2</v>
      </c>
      <c r="BM22" s="131">
        <f t="shared" si="21"/>
        <v>6.4813676054605834E-2</v>
      </c>
      <c r="BN22" s="128">
        <f t="shared" si="21"/>
        <v>6.2217379460637427E-2</v>
      </c>
      <c r="BO22" s="129">
        <f t="shared" si="21"/>
        <v>6.1552242625887772E-2</v>
      </c>
      <c r="BP22" s="130">
        <f t="shared" si="21"/>
        <v>6.5585044859170341E-2</v>
      </c>
      <c r="BQ22" s="131">
        <f t="shared" si="21"/>
        <v>5.8706239989540089E-2</v>
      </c>
      <c r="BR22" s="128">
        <f t="shared" si="21"/>
        <v>8.0063795853269532E-2</v>
      </c>
      <c r="BS22" s="129">
        <f t="shared" si="21"/>
        <v>3.2419786096256682E-2</v>
      </c>
      <c r="BT22" s="130">
        <f t="shared" si="21"/>
        <v>7.37171567416193E-2</v>
      </c>
      <c r="BU22" s="128">
        <f t="shared" si="21"/>
        <v>4.0748898678414094E-2</v>
      </c>
      <c r="BV22" s="132">
        <f t="shared" si="21"/>
        <v>6.6266682050690362E-2</v>
      </c>
      <c r="BW22" s="133">
        <f t="shared" si="21"/>
        <v>5.4931188138333531E-2</v>
      </c>
      <c r="BX22" s="128">
        <f t="shared" si="21"/>
        <v>7.8496449521457234E-2</v>
      </c>
      <c r="BY22" s="129">
        <f t="shared" si="21"/>
        <v>4.9464599648393802E-2</v>
      </c>
      <c r="BZ22" s="130">
        <f t="shared" si="21"/>
        <v>5.8696453975446546E-2</v>
      </c>
      <c r="CA22" s="131">
        <f t="shared" si="21"/>
        <v>6.3738201431386782E-2</v>
      </c>
      <c r="CB22" s="128">
        <f t="shared" si="21"/>
        <v>5.928509154315606E-2</v>
      </c>
      <c r="CC22" s="129">
        <f t="shared" si="21"/>
        <v>5.5744680851063828E-2</v>
      </c>
      <c r="CD22" s="130">
        <f t="shared" si="21"/>
        <v>7.3679845175559852E-2</v>
      </c>
      <c r="CE22" s="131">
        <f t="shared" si="21"/>
        <v>5.5906921241050123E-2</v>
      </c>
      <c r="CF22" s="128">
        <f t="shared" si="21"/>
        <v>7.0892978868438997E-2</v>
      </c>
      <c r="CG22" s="129">
        <f t="shared" si="21"/>
        <v>5.523418548236611E-2</v>
      </c>
      <c r="CH22" s="130">
        <f t="shared" si="21"/>
        <v>7.2616279069767448E-2</v>
      </c>
      <c r="CI22" s="128">
        <f t="shared" si="21"/>
        <v>6.086546768240006E-2</v>
      </c>
      <c r="CJ22" s="134">
        <f t="shared" si="21"/>
        <v>6.9764697552571336E-2</v>
      </c>
      <c r="CK22" s="135">
        <f t="shared" si="21"/>
        <v>5.9363735194827488E-2</v>
      </c>
      <c r="CN22" s="199"/>
      <c r="CO22" s="199"/>
    </row>
    <row r="23" spans="1:93" x14ac:dyDescent="0.2">
      <c r="A23" s="145" t="s">
        <v>30</v>
      </c>
      <c r="B23" s="189">
        <v>1803</v>
      </c>
      <c r="C23" s="183">
        <v>1336</v>
      </c>
      <c r="D23" s="184">
        <v>451</v>
      </c>
      <c r="E23" s="185">
        <v>578</v>
      </c>
      <c r="F23" s="182">
        <v>1121</v>
      </c>
      <c r="G23" s="186">
        <v>1156</v>
      </c>
      <c r="H23" s="184">
        <v>2269</v>
      </c>
      <c r="I23" s="185">
        <v>2458</v>
      </c>
      <c r="J23" s="182">
        <v>197</v>
      </c>
      <c r="K23" s="183">
        <v>176</v>
      </c>
      <c r="L23" s="184">
        <v>1022</v>
      </c>
      <c r="M23" s="182">
        <v>711</v>
      </c>
      <c r="N23" s="187">
        <v>1816</v>
      </c>
      <c r="O23" s="190">
        <v>1839</v>
      </c>
      <c r="P23" s="182">
        <v>873</v>
      </c>
      <c r="Q23" s="183">
        <v>1081</v>
      </c>
      <c r="R23" s="184">
        <v>1179</v>
      </c>
      <c r="S23" s="185">
        <v>1679</v>
      </c>
      <c r="T23" s="182">
        <v>187</v>
      </c>
      <c r="U23" s="186">
        <v>190</v>
      </c>
      <c r="V23" s="184">
        <v>1203</v>
      </c>
      <c r="W23" s="191">
        <v>1272</v>
      </c>
      <c r="X23" s="182">
        <v>612</v>
      </c>
      <c r="Y23" s="186">
        <v>528</v>
      </c>
      <c r="Z23" s="184">
        <v>2618</v>
      </c>
      <c r="AA23" s="182">
        <v>3048</v>
      </c>
      <c r="AB23" s="158">
        <f t="shared" si="3"/>
        <v>15351</v>
      </c>
      <c r="AC23" s="159">
        <f t="shared" si="4"/>
        <v>16052</v>
      </c>
      <c r="BI23" s="145" t="s">
        <v>30</v>
      </c>
      <c r="BJ23" s="128">
        <f t="shared" ref="BJ23:CK23" si="22">B23/B33</f>
        <v>8.4185460148480176E-2</v>
      </c>
      <c r="BK23" s="129">
        <f t="shared" si="22"/>
        <v>6.4379336931380107E-2</v>
      </c>
      <c r="BL23" s="130">
        <f t="shared" si="22"/>
        <v>6.5192252095981493E-2</v>
      </c>
      <c r="BM23" s="131">
        <f t="shared" si="22"/>
        <v>7.1085967285696716E-2</v>
      </c>
      <c r="BN23" s="128">
        <f t="shared" si="22"/>
        <v>6.107327703622991E-2</v>
      </c>
      <c r="BO23" s="129">
        <f t="shared" si="22"/>
        <v>7.3965064943374501E-2</v>
      </c>
      <c r="BP23" s="130">
        <f t="shared" si="22"/>
        <v>7.0930632404889185E-2</v>
      </c>
      <c r="BQ23" s="131">
        <f t="shared" si="22"/>
        <v>8.0345177001274803E-2</v>
      </c>
      <c r="BR23" s="128">
        <f t="shared" si="22"/>
        <v>6.2838915470494416E-2</v>
      </c>
      <c r="BS23" s="129">
        <f t="shared" si="22"/>
        <v>5.8823529411764705E-2</v>
      </c>
      <c r="BT23" s="130">
        <f t="shared" si="22"/>
        <v>8.4177580100485955E-2</v>
      </c>
      <c r="BU23" s="128">
        <f t="shared" si="22"/>
        <v>6.0233819044391734E-2</v>
      </c>
      <c r="BV23" s="132">
        <f t="shared" si="22"/>
        <v>6.9843467558940039E-2</v>
      </c>
      <c r="BW23" s="133">
        <f t="shared" si="22"/>
        <v>7.2518632438187625E-2</v>
      </c>
      <c r="BX23" s="128">
        <f t="shared" si="22"/>
        <v>6.7381907996295148E-2</v>
      </c>
      <c r="BY23" s="129">
        <f t="shared" si="22"/>
        <v>8.6383250759149752E-2</v>
      </c>
      <c r="BZ23" s="130">
        <f t="shared" si="22"/>
        <v>6.2121291954265238E-2</v>
      </c>
      <c r="CA23" s="131">
        <f t="shared" si="22"/>
        <v>8.7076029457525156E-2</v>
      </c>
      <c r="CB23" s="128">
        <f t="shared" si="22"/>
        <v>8.1517000871839579E-2</v>
      </c>
      <c r="CC23" s="129">
        <f t="shared" si="22"/>
        <v>8.085106382978724E-2</v>
      </c>
      <c r="CD23" s="130">
        <f t="shared" si="22"/>
        <v>8.3149018523638374E-2</v>
      </c>
      <c r="CE23" s="131">
        <f t="shared" si="22"/>
        <v>7.5894988066825778E-2</v>
      </c>
      <c r="CF23" s="128">
        <f t="shared" si="22"/>
        <v>6.9529652351738247E-2</v>
      </c>
      <c r="CG23" s="129">
        <f t="shared" si="22"/>
        <v>9.8525844373950358E-2</v>
      </c>
      <c r="CH23" s="130">
        <f t="shared" si="22"/>
        <v>7.6104651162790693E-2</v>
      </c>
      <c r="CI23" s="128">
        <f t="shared" si="22"/>
        <v>7.9792664729443186E-2</v>
      </c>
      <c r="CJ23" s="134">
        <f t="shared" si="22"/>
        <v>7.245993722121262E-2</v>
      </c>
      <c r="CK23" s="135">
        <f t="shared" si="22"/>
        <v>7.6538688943563929E-2</v>
      </c>
      <c r="CN23" s="199"/>
      <c r="CO23" s="199"/>
    </row>
    <row r="24" spans="1:93" x14ac:dyDescent="0.2">
      <c r="A24" s="136" t="s">
        <v>31</v>
      </c>
      <c r="B24" s="192">
        <v>1574</v>
      </c>
      <c r="C24" s="176">
        <v>1225</v>
      </c>
      <c r="D24" s="177">
        <v>466</v>
      </c>
      <c r="E24" s="178">
        <v>550</v>
      </c>
      <c r="F24" s="175">
        <v>992</v>
      </c>
      <c r="G24" s="179">
        <v>1088</v>
      </c>
      <c r="H24" s="177">
        <v>2082</v>
      </c>
      <c r="I24" s="178">
        <v>2456</v>
      </c>
      <c r="J24" s="175">
        <v>219</v>
      </c>
      <c r="K24" s="176">
        <v>124</v>
      </c>
      <c r="L24" s="177">
        <v>1214</v>
      </c>
      <c r="M24" s="175">
        <v>572</v>
      </c>
      <c r="N24" s="180">
        <v>1933</v>
      </c>
      <c r="O24" s="193">
        <v>1726</v>
      </c>
      <c r="P24" s="175">
        <v>769</v>
      </c>
      <c r="Q24" s="176">
        <v>1167</v>
      </c>
      <c r="R24" s="177">
        <v>1162</v>
      </c>
      <c r="S24" s="178">
        <v>1723</v>
      </c>
      <c r="T24" s="175">
        <v>152</v>
      </c>
      <c r="U24" s="179">
        <v>157</v>
      </c>
      <c r="V24" s="177">
        <v>1339</v>
      </c>
      <c r="W24" s="194">
        <v>1057</v>
      </c>
      <c r="X24" s="175">
        <v>651</v>
      </c>
      <c r="Y24" s="179">
        <v>502</v>
      </c>
      <c r="Z24" s="177">
        <v>2616</v>
      </c>
      <c r="AA24" s="175">
        <v>2514</v>
      </c>
      <c r="AB24" s="158">
        <f t="shared" si="3"/>
        <v>15169</v>
      </c>
      <c r="AC24" s="159">
        <f t="shared" si="4"/>
        <v>14861</v>
      </c>
      <c r="BI24" s="136" t="s">
        <v>31</v>
      </c>
      <c r="BJ24" s="128">
        <f t="shared" ref="BJ24:CK24" si="23">B24/B33</f>
        <v>7.3493019563897838E-2</v>
      </c>
      <c r="BK24" s="129">
        <f t="shared" si="23"/>
        <v>5.9030454895913645E-2</v>
      </c>
      <c r="BL24" s="130">
        <f t="shared" si="23"/>
        <v>6.7360508817577339E-2</v>
      </c>
      <c r="BM24" s="131">
        <f t="shared" si="23"/>
        <v>6.7642356413725249E-2</v>
      </c>
      <c r="BN24" s="128">
        <f t="shared" si="23"/>
        <v>5.4045219286298012E-2</v>
      </c>
      <c r="BO24" s="129">
        <f t="shared" si="23"/>
        <v>6.9614178770234819E-2</v>
      </c>
      <c r="BP24" s="130">
        <f t="shared" si="23"/>
        <v>6.5084872925067996E-2</v>
      </c>
      <c r="BQ24" s="131">
        <f t="shared" si="23"/>
        <v>8.0279802569215186E-2</v>
      </c>
      <c r="BR24" s="128">
        <f t="shared" si="23"/>
        <v>6.9856459330143547E-2</v>
      </c>
      <c r="BS24" s="129">
        <f t="shared" si="23"/>
        <v>4.1443850267379678E-2</v>
      </c>
      <c r="BT24" s="130">
        <f t="shared" si="23"/>
        <v>9.9991763446174123E-2</v>
      </c>
      <c r="BU24" s="128">
        <f t="shared" si="23"/>
        <v>4.8458149779735685E-2</v>
      </c>
      <c r="BV24" s="132">
        <f t="shared" si="23"/>
        <v>7.4343294488673509E-2</v>
      </c>
      <c r="BW24" s="133">
        <f t="shared" si="23"/>
        <v>6.8062620765803064E-2</v>
      </c>
      <c r="BX24" s="128">
        <f t="shared" si="23"/>
        <v>5.9354739117011425E-2</v>
      </c>
      <c r="BY24" s="129">
        <f t="shared" si="23"/>
        <v>9.3255553779766659E-2</v>
      </c>
      <c r="BZ24" s="130">
        <f t="shared" si="23"/>
        <v>6.1225565098266502E-2</v>
      </c>
      <c r="CA24" s="131">
        <f t="shared" si="23"/>
        <v>8.9357950420080906E-2</v>
      </c>
      <c r="CB24" s="128">
        <f t="shared" si="23"/>
        <v>6.6259808195292064E-2</v>
      </c>
      <c r="CC24" s="129">
        <f t="shared" si="23"/>
        <v>6.6808510638297874E-2</v>
      </c>
      <c r="CD24" s="130">
        <f t="shared" si="23"/>
        <v>9.2549073818081279E-2</v>
      </c>
      <c r="CE24" s="131">
        <f t="shared" si="23"/>
        <v>6.3066825775656324E-2</v>
      </c>
      <c r="CF24" s="128">
        <f t="shared" si="23"/>
        <v>7.396046353101568E-2</v>
      </c>
      <c r="CG24" s="129">
        <f t="shared" si="23"/>
        <v>9.3674192946445231E-2</v>
      </c>
      <c r="CH24" s="130">
        <f t="shared" si="23"/>
        <v>7.6046511627906974E-2</v>
      </c>
      <c r="CI24" s="128">
        <f t="shared" si="23"/>
        <v>6.5813241184324203E-2</v>
      </c>
      <c r="CJ24" s="134">
        <f t="shared" si="23"/>
        <v>7.1600859078143064E-2</v>
      </c>
      <c r="CK24" s="135">
        <f t="shared" si="23"/>
        <v>7.0859796685167176E-2</v>
      </c>
      <c r="CN24" s="199"/>
      <c r="CO24" s="199"/>
    </row>
    <row r="25" spans="1:93" x14ac:dyDescent="0.2">
      <c r="A25" s="145" t="s">
        <v>32</v>
      </c>
      <c r="B25" s="189">
        <v>1732</v>
      </c>
      <c r="C25" s="183">
        <v>1513</v>
      </c>
      <c r="D25" s="184">
        <v>379</v>
      </c>
      <c r="E25" s="185">
        <v>683</v>
      </c>
      <c r="F25" s="182">
        <v>915</v>
      </c>
      <c r="G25" s="186">
        <v>1532</v>
      </c>
      <c r="H25" s="184">
        <v>1982</v>
      </c>
      <c r="I25" s="185">
        <v>2595</v>
      </c>
      <c r="J25" s="182">
        <v>269</v>
      </c>
      <c r="K25" s="183">
        <v>147</v>
      </c>
      <c r="L25" s="184">
        <v>1185</v>
      </c>
      <c r="M25" s="182">
        <v>478</v>
      </c>
      <c r="N25" s="187">
        <v>1913</v>
      </c>
      <c r="O25" s="190">
        <v>1869</v>
      </c>
      <c r="P25" s="182">
        <v>607</v>
      </c>
      <c r="Q25" s="183">
        <v>1272</v>
      </c>
      <c r="R25" s="184">
        <v>1086</v>
      </c>
      <c r="S25" s="185">
        <v>1809</v>
      </c>
      <c r="T25" s="182">
        <v>135</v>
      </c>
      <c r="U25" s="186">
        <v>138</v>
      </c>
      <c r="V25" s="184">
        <v>1397</v>
      </c>
      <c r="W25" s="191">
        <v>902</v>
      </c>
      <c r="X25" s="182">
        <v>517</v>
      </c>
      <c r="Y25" s="186">
        <v>443</v>
      </c>
      <c r="Z25" s="184">
        <v>2499</v>
      </c>
      <c r="AA25" s="182">
        <v>2218</v>
      </c>
      <c r="AB25" s="158">
        <f t="shared" si="3"/>
        <v>14616</v>
      </c>
      <c r="AC25" s="159">
        <f t="shared" si="4"/>
        <v>15599</v>
      </c>
      <c r="BI25" s="145" t="s">
        <v>32</v>
      </c>
      <c r="BJ25" s="128">
        <f t="shared" ref="BJ25:CK25" si="24">B25/B33</f>
        <v>8.0870336648456831E-2</v>
      </c>
      <c r="BK25" s="129">
        <f t="shared" si="24"/>
        <v>7.2908635312259065E-2</v>
      </c>
      <c r="BL25" s="130">
        <f t="shared" si="24"/>
        <v>5.4784619832321482E-2</v>
      </c>
      <c r="BM25" s="131">
        <f t="shared" si="24"/>
        <v>8.3999508055589714E-2</v>
      </c>
      <c r="BN25" s="128">
        <f t="shared" si="24"/>
        <v>4.9850177063470447E-2</v>
      </c>
      <c r="BO25" s="129">
        <f t="shared" si="24"/>
        <v>9.8022906136029181E-2</v>
      </c>
      <c r="BP25" s="130">
        <f t="shared" si="24"/>
        <v>6.1958798336928321E-2</v>
      </c>
      <c r="BQ25" s="131">
        <f t="shared" si="24"/>
        <v>8.4823325597358876E-2</v>
      </c>
      <c r="BR25" s="128">
        <f t="shared" si="24"/>
        <v>8.5805422647527912E-2</v>
      </c>
      <c r="BS25" s="129">
        <f t="shared" si="24"/>
        <v>4.9131016042780751E-2</v>
      </c>
      <c r="BT25" s="130">
        <f t="shared" si="24"/>
        <v>9.7603162836669144E-2</v>
      </c>
      <c r="BU25" s="128">
        <f t="shared" si="24"/>
        <v>4.0494747543205693E-2</v>
      </c>
      <c r="BV25" s="132">
        <f t="shared" si="24"/>
        <v>7.3574093304103694E-2</v>
      </c>
      <c r="BW25" s="133">
        <f t="shared" si="24"/>
        <v>7.3701644386608312E-2</v>
      </c>
      <c r="BX25" s="128">
        <f t="shared" si="24"/>
        <v>4.6850879901204075E-2</v>
      </c>
      <c r="BY25" s="129">
        <f t="shared" si="24"/>
        <v>0.10164615630493846</v>
      </c>
      <c r="BZ25" s="130">
        <f t="shared" si="24"/>
        <v>5.7221139153801573E-2</v>
      </c>
      <c r="CA25" s="131">
        <f t="shared" si="24"/>
        <v>9.3818068665076235E-2</v>
      </c>
      <c r="CB25" s="128">
        <f t="shared" si="24"/>
        <v>5.884917175239756E-2</v>
      </c>
      <c r="CC25" s="129">
        <f t="shared" si="24"/>
        <v>5.8723404255319148E-2</v>
      </c>
      <c r="CD25" s="130">
        <f t="shared" si="24"/>
        <v>9.6557920928946647E-2</v>
      </c>
      <c r="CE25" s="131">
        <f t="shared" si="24"/>
        <v>5.3818615751789978E-2</v>
      </c>
      <c r="CF25" s="128">
        <f t="shared" si="24"/>
        <v>5.873665076119064E-2</v>
      </c>
      <c r="CG25" s="129">
        <f t="shared" si="24"/>
        <v>8.2664676245568197E-2</v>
      </c>
      <c r="CH25" s="130">
        <f t="shared" si="24"/>
        <v>7.26453488372093E-2</v>
      </c>
      <c r="CI25" s="128">
        <f t="shared" si="24"/>
        <v>5.8064347234220791E-2</v>
      </c>
      <c r="CJ25" s="134">
        <f t="shared" si="24"/>
        <v>6.8990583181893272E-2</v>
      </c>
      <c r="CK25" s="135">
        <f t="shared" si="24"/>
        <v>7.4378707253342488E-2</v>
      </c>
      <c r="CN25" s="199"/>
      <c r="CO25" s="199"/>
    </row>
    <row r="26" spans="1:93" x14ac:dyDescent="0.2">
      <c r="A26" s="136" t="s">
        <v>33</v>
      </c>
      <c r="B26" s="192">
        <v>1348</v>
      </c>
      <c r="C26" s="176">
        <v>1125</v>
      </c>
      <c r="D26" s="177">
        <v>417</v>
      </c>
      <c r="E26" s="178">
        <v>607</v>
      </c>
      <c r="F26" s="175">
        <v>903</v>
      </c>
      <c r="G26" s="179">
        <v>1289</v>
      </c>
      <c r="H26" s="177">
        <v>1719</v>
      </c>
      <c r="I26" s="178">
        <v>1881</v>
      </c>
      <c r="J26" s="175">
        <v>236</v>
      </c>
      <c r="K26" s="176">
        <v>132</v>
      </c>
      <c r="L26" s="177">
        <v>954</v>
      </c>
      <c r="M26" s="175">
        <v>480</v>
      </c>
      <c r="N26" s="180">
        <v>1700</v>
      </c>
      <c r="O26" s="193">
        <v>1618</v>
      </c>
      <c r="P26" s="175">
        <v>464</v>
      </c>
      <c r="Q26" s="176">
        <v>1120</v>
      </c>
      <c r="R26" s="177">
        <v>829</v>
      </c>
      <c r="S26" s="178">
        <v>1485</v>
      </c>
      <c r="T26" s="175">
        <v>104</v>
      </c>
      <c r="U26" s="179">
        <v>169</v>
      </c>
      <c r="V26" s="177">
        <v>1427</v>
      </c>
      <c r="W26" s="194">
        <v>821</v>
      </c>
      <c r="X26" s="175">
        <v>408</v>
      </c>
      <c r="Y26" s="179">
        <v>423</v>
      </c>
      <c r="Z26" s="177">
        <v>2332</v>
      </c>
      <c r="AA26" s="175">
        <v>2122</v>
      </c>
      <c r="AB26" s="158">
        <f t="shared" si="3"/>
        <v>12841</v>
      </c>
      <c r="AC26" s="159">
        <f t="shared" si="4"/>
        <v>13272</v>
      </c>
      <c r="BI26" s="136" t="s">
        <v>33</v>
      </c>
      <c r="BJ26" s="128">
        <f t="shared" ref="BJ26:CK26" si="25">B26/B33</f>
        <v>6.294065462016156E-2</v>
      </c>
      <c r="BK26" s="129">
        <f t="shared" si="25"/>
        <v>5.4211642251349265E-2</v>
      </c>
      <c r="BL26" s="130">
        <f t="shared" si="25"/>
        <v>6.0277536860364266E-2</v>
      </c>
      <c r="BM26" s="131">
        <f t="shared" si="25"/>
        <v>7.4652564260238599E-2</v>
      </c>
      <c r="BN26" s="128">
        <f t="shared" si="25"/>
        <v>4.919640424952329E-2</v>
      </c>
      <c r="BO26" s="129">
        <f t="shared" si="25"/>
        <v>8.2474886429074162E-2</v>
      </c>
      <c r="BP26" s="130">
        <f t="shared" si="25"/>
        <v>5.3737222170120981E-2</v>
      </c>
      <c r="BQ26" s="131">
        <f t="shared" si="25"/>
        <v>6.1484653352074002E-2</v>
      </c>
      <c r="BR26" s="128">
        <f t="shared" si="25"/>
        <v>7.5279106858054223E-2</v>
      </c>
      <c r="BS26" s="129">
        <f t="shared" si="25"/>
        <v>4.4117647058823532E-2</v>
      </c>
      <c r="BT26" s="130">
        <f t="shared" si="25"/>
        <v>7.8576723498888071E-2</v>
      </c>
      <c r="BU26" s="128">
        <f t="shared" si="25"/>
        <v>4.0664181633344627E-2</v>
      </c>
      <c r="BV26" s="132">
        <f t="shared" si="25"/>
        <v>6.5382100688435058E-2</v>
      </c>
      <c r="BW26" s="133">
        <f t="shared" si="25"/>
        <v>6.3803777751488627E-2</v>
      </c>
      <c r="BX26" s="128">
        <f t="shared" si="25"/>
        <v>3.5813522692188945E-2</v>
      </c>
      <c r="BY26" s="129">
        <f t="shared" si="25"/>
        <v>8.9499760268499276E-2</v>
      </c>
      <c r="BZ26" s="130">
        <f t="shared" si="25"/>
        <v>4.3679856683703042E-2</v>
      </c>
      <c r="CA26" s="131">
        <f t="shared" si="25"/>
        <v>7.701483248625661E-2</v>
      </c>
      <c r="CB26" s="128">
        <f t="shared" si="25"/>
        <v>4.5335658238884045E-2</v>
      </c>
      <c r="CC26" s="129">
        <f t="shared" si="25"/>
        <v>7.1914893617021275E-2</v>
      </c>
      <c r="CD26" s="130">
        <f t="shared" si="25"/>
        <v>9.8631462538014927E-2</v>
      </c>
      <c r="CE26" s="131">
        <f t="shared" si="25"/>
        <v>4.8985680190930789E-2</v>
      </c>
      <c r="CF26" s="128">
        <f t="shared" si="25"/>
        <v>4.6353101567825496E-2</v>
      </c>
      <c r="CG26" s="129">
        <f t="shared" si="25"/>
        <v>7.8932636685948868E-2</v>
      </c>
      <c r="CH26" s="130">
        <f t="shared" si="25"/>
        <v>6.7790697674418601E-2</v>
      </c>
      <c r="CI26" s="128">
        <f t="shared" si="25"/>
        <v>5.555119243959266E-2</v>
      </c>
      <c r="CJ26" s="134">
        <f t="shared" si="25"/>
        <v>6.0612211182176488E-2</v>
      </c>
      <c r="CK26" s="135">
        <f t="shared" si="25"/>
        <v>6.3283172169136578E-2</v>
      </c>
      <c r="CN26" s="199"/>
      <c r="CO26" s="199"/>
    </row>
    <row r="27" spans="1:93" x14ac:dyDescent="0.2">
      <c r="A27" s="145" t="s">
        <v>34</v>
      </c>
      <c r="B27" s="189">
        <v>610</v>
      </c>
      <c r="C27" s="183">
        <v>930</v>
      </c>
      <c r="D27" s="184">
        <v>243</v>
      </c>
      <c r="E27" s="185">
        <v>579</v>
      </c>
      <c r="F27" s="182">
        <v>381</v>
      </c>
      <c r="G27" s="186">
        <v>1253</v>
      </c>
      <c r="H27" s="184">
        <v>927</v>
      </c>
      <c r="I27" s="185">
        <v>1828</v>
      </c>
      <c r="J27" s="182">
        <v>225</v>
      </c>
      <c r="K27" s="183">
        <v>77</v>
      </c>
      <c r="L27" s="184">
        <v>843</v>
      </c>
      <c r="M27" s="182">
        <v>320</v>
      </c>
      <c r="N27" s="187">
        <v>1685</v>
      </c>
      <c r="O27" s="190">
        <v>1300</v>
      </c>
      <c r="P27" s="182">
        <v>385</v>
      </c>
      <c r="Q27" s="183">
        <v>911</v>
      </c>
      <c r="R27" s="184">
        <v>662</v>
      </c>
      <c r="S27" s="185">
        <v>1256</v>
      </c>
      <c r="T27" s="182">
        <v>86</v>
      </c>
      <c r="U27" s="186">
        <v>127</v>
      </c>
      <c r="V27" s="184">
        <v>1192</v>
      </c>
      <c r="W27" s="191">
        <v>708</v>
      </c>
      <c r="X27" s="182">
        <v>267</v>
      </c>
      <c r="Y27" s="186">
        <v>354</v>
      </c>
      <c r="Z27" s="184">
        <v>1671</v>
      </c>
      <c r="AA27" s="182">
        <v>1707</v>
      </c>
      <c r="AB27" s="158">
        <f t="shared" si="3"/>
        <v>9177</v>
      </c>
      <c r="AC27" s="159">
        <f t="shared" si="4"/>
        <v>11350</v>
      </c>
      <c r="BI27" s="145" t="s">
        <v>34</v>
      </c>
      <c r="BJ27" s="128">
        <f t="shared" ref="BJ27:CK27" si="26">B27/B33</f>
        <v>2.8482046972031563E-2</v>
      </c>
      <c r="BK27" s="129">
        <f t="shared" si="26"/>
        <v>4.4814957594448729E-2</v>
      </c>
      <c r="BL27" s="130">
        <f t="shared" si="26"/>
        <v>3.512575888985256E-2</v>
      </c>
      <c r="BM27" s="131">
        <f t="shared" si="26"/>
        <v>7.1208953388267132E-2</v>
      </c>
      <c r="BN27" s="128">
        <f t="shared" si="26"/>
        <v>2.0757286842822121E-2</v>
      </c>
      <c r="BO27" s="129">
        <f t="shared" si="26"/>
        <v>8.0171476102117861E-2</v>
      </c>
      <c r="BP27" s="130">
        <f t="shared" si="26"/>
        <v>2.8978711432054768E-2</v>
      </c>
      <c r="BQ27" s="131">
        <f t="shared" si="26"/>
        <v>5.9752230902494034E-2</v>
      </c>
      <c r="BR27" s="128">
        <f t="shared" si="26"/>
        <v>7.1770334928229665E-2</v>
      </c>
      <c r="BS27" s="129">
        <f t="shared" si="26"/>
        <v>2.5735294117647058E-2</v>
      </c>
      <c r="BT27" s="130">
        <f t="shared" si="26"/>
        <v>6.9434148752162098E-2</v>
      </c>
      <c r="BU27" s="128">
        <f t="shared" si="26"/>
        <v>2.7109454422229753E-2</v>
      </c>
      <c r="BV27" s="132">
        <f t="shared" si="26"/>
        <v>6.4805199800007693E-2</v>
      </c>
      <c r="BW27" s="133">
        <f t="shared" si="26"/>
        <v>5.1263851098229424E-2</v>
      </c>
      <c r="BX27" s="128">
        <f t="shared" si="26"/>
        <v>2.9715961716579191E-2</v>
      </c>
      <c r="BY27" s="129">
        <f t="shared" si="26"/>
        <v>7.2798465718395391E-2</v>
      </c>
      <c r="BZ27" s="130">
        <f t="shared" si="26"/>
        <v>3.4880657568891936E-2</v>
      </c>
      <c r="CA27" s="131">
        <f t="shared" si="26"/>
        <v>6.5138471112955093E-2</v>
      </c>
      <c r="CB27" s="128">
        <f t="shared" si="26"/>
        <v>3.7489102005231034E-2</v>
      </c>
      <c r="CC27" s="129">
        <f t="shared" si="26"/>
        <v>5.4042553191489359E-2</v>
      </c>
      <c r="CD27" s="130">
        <f t="shared" si="26"/>
        <v>8.2388719933646673E-2</v>
      </c>
      <c r="CE27" s="131">
        <f t="shared" si="26"/>
        <v>4.2243436754176612E-2</v>
      </c>
      <c r="CF27" s="128">
        <f t="shared" si="26"/>
        <v>3.0334014996591684E-2</v>
      </c>
      <c r="CG27" s="129">
        <f t="shared" si="26"/>
        <v>6.6057100205262176E-2</v>
      </c>
      <c r="CH27" s="130">
        <f t="shared" si="26"/>
        <v>4.8575581395348837E-2</v>
      </c>
      <c r="CI27" s="128">
        <f t="shared" si="26"/>
        <v>4.4687033691981466E-2</v>
      </c>
      <c r="CJ27" s="134">
        <f t="shared" si="26"/>
        <v>4.3317363290930118E-2</v>
      </c>
      <c r="CK27" s="135">
        <f t="shared" si="26"/>
        <v>5.4118746543075663E-2</v>
      </c>
      <c r="CN27" s="199"/>
      <c r="CO27" s="199"/>
    </row>
    <row r="28" spans="1:93" x14ac:dyDescent="0.2">
      <c r="A28" s="136" t="s">
        <v>35</v>
      </c>
      <c r="B28" s="192">
        <v>0</v>
      </c>
      <c r="C28" s="176">
        <v>533</v>
      </c>
      <c r="D28" s="177">
        <v>12</v>
      </c>
      <c r="E28" s="178">
        <v>357</v>
      </c>
      <c r="F28" s="175">
        <v>19</v>
      </c>
      <c r="G28" s="179">
        <v>773</v>
      </c>
      <c r="H28" s="177">
        <v>137</v>
      </c>
      <c r="I28" s="178">
        <v>871</v>
      </c>
      <c r="J28" s="175">
        <v>73</v>
      </c>
      <c r="K28" s="176">
        <v>47</v>
      </c>
      <c r="L28" s="177">
        <v>615</v>
      </c>
      <c r="M28" s="175">
        <v>111</v>
      </c>
      <c r="N28" s="180">
        <v>473</v>
      </c>
      <c r="O28" s="193">
        <v>347</v>
      </c>
      <c r="P28" s="175">
        <v>82</v>
      </c>
      <c r="Q28" s="176">
        <v>273</v>
      </c>
      <c r="R28" s="177">
        <v>201</v>
      </c>
      <c r="S28" s="178">
        <v>176</v>
      </c>
      <c r="T28" s="175">
        <v>28</v>
      </c>
      <c r="U28" s="179">
        <v>9</v>
      </c>
      <c r="V28" s="177">
        <v>360</v>
      </c>
      <c r="W28" s="194">
        <v>25</v>
      </c>
      <c r="X28" s="175">
        <v>64</v>
      </c>
      <c r="Y28" s="179">
        <v>35</v>
      </c>
      <c r="Z28" s="177">
        <v>172</v>
      </c>
      <c r="AA28" s="175">
        <v>255</v>
      </c>
      <c r="AB28" s="158">
        <f t="shared" si="3"/>
        <v>2236</v>
      </c>
      <c r="AC28" s="159">
        <f t="shared" si="4"/>
        <v>3812</v>
      </c>
      <c r="BI28" s="136" t="s">
        <v>35</v>
      </c>
      <c r="BJ28" s="128">
        <f t="shared" ref="BJ28:CK28" si="27">B28/B33</f>
        <v>0</v>
      </c>
      <c r="BK28" s="129">
        <f t="shared" si="27"/>
        <v>2.5684271395528143E-2</v>
      </c>
      <c r="BL28" s="130">
        <f t="shared" si="27"/>
        <v>1.7346053772766695E-3</v>
      </c>
      <c r="BM28" s="131">
        <f t="shared" si="27"/>
        <v>4.3906038617636207E-2</v>
      </c>
      <c r="BN28" s="128">
        <f t="shared" si="27"/>
        <v>1.0351402887496595E-3</v>
      </c>
      <c r="BO28" s="129">
        <f t="shared" si="27"/>
        <v>4.9459338409367205E-2</v>
      </c>
      <c r="BP28" s="130">
        <f t="shared" si="27"/>
        <v>4.2827221857513519E-3</v>
      </c>
      <c r="BQ28" s="131">
        <f t="shared" si="27"/>
        <v>2.8470565161965156E-2</v>
      </c>
      <c r="BR28" s="128">
        <f t="shared" si="27"/>
        <v>2.328548644338118E-2</v>
      </c>
      <c r="BS28" s="129">
        <f t="shared" si="27"/>
        <v>1.5708556149732621E-2</v>
      </c>
      <c r="BT28" s="130">
        <f t="shared" si="27"/>
        <v>5.0654806029157402E-2</v>
      </c>
      <c r="BU28" s="128">
        <f t="shared" si="27"/>
        <v>9.4035920027109449E-3</v>
      </c>
      <c r="BV28" s="132">
        <f t="shared" si="27"/>
        <v>1.8191608015076344E-2</v>
      </c>
      <c r="BW28" s="133">
        <f t="shared" si="27"/>
        <v>1.3683504870065854E-2</v>
      </c>
      <c r="BX28" s="128">
        <f t="shared" si="27"/>
        <v>6.3291139240506328E-3</v>
      </c>
      <c r="BY28" s="129">
        <f t="shared" si="27"/>
        <v>2.1815566565446701E-2</v>
      </c>
      <c r="BZ28" s="130">
        <f t="shared" si="27"/>
        <v>1.0590652826808577E-2</v>
      </c>
      <c r="CA28" s="131">
        <f t="shared" si="27"/>
        <v>9.1276838502230059E-3</v>
      </c>
      <c r="CB28" s="128">
        <f t="shared" si="27"/>
        <v>1.2205754141238012E-2</v>
      </c>
      <c r="CC28" s="129">
        <f t="shared" si="27"/>
        <v>3.829787234042553E-3</v>
      </c>
      <c r="CD28" s="130">
        <f t="shared" si="27"/>
        <v>2.4882499308819462E-2</v>
      </c>
      <c r="CE28" s="131">
        <f t="shared" si="27"/>
        <v>1.4916467780429594E-3</v>
      </c>
      <c r="CF28" s="128">
        <f t="shared" si="27"/>
        <v>7.2710747557373327E-3</v>
      </c>
      <c r="CG28" s="129">
        <f t="shared" si="27"/>
        <v>6.531069229333831E-3</v>
      </c>
      <c r="CH28" s="130">
        <f t="shared" si="27"/>
        <v>5.0000000000000001E-3</v>
      </c>
      <c r="CI28" s="128">
        <f t="shared" si="27"/>
        <v>6.6755674232309749E-3</v>
      </c>
      <c r="CJ28" s="134">
        <f t="shared" si="27"/>
        <v>1.05543886148545E-2</v>
      </c>
      <c r="CK28" s="135">
        <f t="shared" si="27"/>
        <v>1.8176269764070874E-2</v>
      </c>
      <c r="CN28" s="199"/>
      <c r="CO28" s="199"/>
    </row>
    <row r="29" spans="1:93" x14ac:dyDescent="0.2">
      <c r="A29" s="145" t="s">
        <v>36</v>
      </c>
      <c r="B29" s="189">
        <v>0</v>
      </c>
      <c r="C29" s="183">
        <v>0</v>
      </c>
      <c r="D29" s="184">
        <v>0</v>
      </c>
      <c r="E29" s="185">
        <v>0</v>
      </c>
      <c r="F29" s="182">
        <v>0</v>
      </c>
      <c r="G29" s="186">
        <v>0</v>
      </c>
      <c r="H29" s="184">
        <v>0</v>
      </c>
      <c r="I29" s="185">
        <v>0</v>
      </c>
      <c r="J29" s="182">
        <v>0</v>
      </c>
      <c r="K29" s="186">
        <v>0</v>
      </c>
      <c r="L29" s="184">
        <v>0</v>
      </c>
      <c r="M29" s="182">
        <v>0</v>
      </c>
      <c r="N29" s="187">
        <v>0</v>
      </c>
      <c r="O29" s="190">
        <v>0</v>
      </c>
      <c r="P29" s="182">
        <v>0</v>
      </c>
      <c r="Q29" s="186">
        <v>0</v>
      </c>
      <c r="R29" s="184">
        <v>0</v>
      </c>
      <c r="S29" s="185">
        <v>0</v>
      </c>
      <c r="T29" s="182">
        <v>0</v>
      </c>
      <c r="U29" s="186">
        <v>0</v>
      </c>
      <c r="V29" s="184">
        <v>0</v>
      </c>
      <c r="W29" s="185">
        <v>0</v>
      </c>
      <c r="X29" s="182">
        <v>0</v>
      </c>
      <c r="Y29" s="186">
        <v>0</v>
      </c>
      <c r="Z29" s="184">
        <v>0</v>
      </c>
      <c r="AA29" s="182">
        <v>0</v>
      </c>
      <c r="AB29" s="158">
        <f t="shared" si="3"/>
        <v>0</v>
      </c>
      <c r="AC29" s="159">
        <f t="shared" si="4"/>
        <v>0</v>
      </c>
      <c r="BI29" s="145" t="s">
        <v>36</v>
      </c>
      <c r="BJ29" s="128">
        <f t="shared" ref="BJ29:CK29" si="28">B29/B33</f>
        <v>0</v>
      </c>
      <c r="BK29" s="129">
        <f t="shared" si="28"/>
        <v>0</v>
      </c>
      <c r="BL29" s="130">
        <f t="shared" si="28"/>
        <v>0</v>
      </c>
      <c r="BM29" s="131">
        <f t="shared" si="28"/>
        <v>0</v>
      </c>
      <c r="BN29" s="128">
        <f t="shared" si="28"/>
        <v>0</v>
      </c>
      <c r="BO29" s="129">
        <f t="shared" si="28"/>
        <v>0</v>
      </c>
      <c r="BP29" s="130">
        <f t="shared" si="28"/>
        <v>0</v>
      </c>
      <c r="BQ29" s="131">
        <f t="shared" si="28"/>
        <v>0</v>
      </c>
      <c r="BR29" s="128">
        <f t="shared" si="28"/>
        <v>0</v>
      </c>
      <c r="BS29" s="129">
        <f t="shared" si="28"/>
        <v>0</v>
      </c>
      <c r="BT29" s="130">
        <f t="shared" si="28"/>
        <v>0</v>
      </c>
      <c r="BU29" s="128">
        <f t="shared" si="28"/>
        <v>0</v>
      </c>
      <c r="BV29" s="132">
        <f t="shared" si="28"/>
        <v>0</v>
      </c>
      <c r="BW29" s="133">
        <f t="shared" si="28"/>
        <v>0</v>
      </c>
      <c r="BX29" s="128">
        <f t="shared" si="28"/>
        <v>0</v>
      </c>
      <c r="BY29" s="129">
        <f t="shared" si="28"/>
        <v>0</v>
      </c>
      <c r="BZ29" s="130">
        <f t="shared" si="28"/>
        <v>0</v>
      </c>
      <c r="CA29" s="131">
        <f t="shared" si="28"/>
        <v>0</v>
      </c>
      <c r="CB29" s="128">
        <f t="shared" si="28"/>
        <v>0</v>
      </c>
      <c r="CC29" s="129">
        <f t="shared" si="28"/>
        <v>0</v>
      </c>
      <c r="CD29" s="130">
        <f t="shared" si="28"/>
        <v>0</v>
      </c>
      <c r="CE29" s="131">
        <f t="shared" si="28"/>
        <v>0</v>
      </c>
      <c r="CF29" s="128">
        <f t="shared" si="28"/>
        <v>0</v>
      </c>
      <c r="CG29" s="129">
        <f t="shared" si="28"/>
        <v>0</v>
      </c>
      <c r="CH29" s="130">
        <f t="shared" si="28"/>
        <v>0</v>
      </c>
      <c r="CI29" s="128">
        <f t="shared" si="28"/>
        <v>0</v>
      </c>
      <c r="CJ29" s="134">
        <f t="shared" si="28"/>
        <v>0</v>
      </c>
      <c r="CK29" s="135">
        <f t="shared" si="28"/>
        <v>0</v>
      </c>
      <c r="CN29" s="199"/>
      <c r="CO29" s="199"/>
    </row>
    <row r="30" spans="1:93" x14ac:dyDescent="0.2">
      <c r="A30" s="136" t="s">
        <v>37</v>
      </c>
      <c r="B30" s="58"/>
      <c r="C30" s="59"/>
      <c r="D30" s="138"/>
      <c r="E30" s="139"/>
      <c r="F30" s="137"/>
      <c r="G30" s="140"/>
      <c r="H30" s="138"/>
      <c r="I30" s="139"/>
      <c r="J30" s="137"/>
      <c r="K30" s="140"/>
      <c r="L30" s="138"/>
      <c r="M30" s="137"/>
      <c r="N30" s="141"/>
      <c r="O30" s="142"/>
      <c r="P30" s="137"/>
      <c r="Q30" s="140"/>
      <c r="R30" s="138"/>
      <c r="S30" s="139"/>
      <c r="T30" s="137"/>
      <c r="U30" s="140"/>
      <c r="V30" s="138"/>
      <c r="W30" s="139"/>
      <c r="X30" s="137"/>
      <c r="Y30" s="140"/>
      <c r="Z30" s="143"/>
      <c r="AA30" s="144"/>
      <c r="AB30" s="158">
        <f t="shared" si="3"/>
        <v>0</v>
      </c>
      <c r="AC30" s="159">
        <f t="shared" si="4"/>
        <v>0</v>
      </c>
      <c r="BI30" s="136" t="s">
        <v>37</v>
      </c>
      <c r="BJ30" s="128">
        <f t="shared" ref="BJ30:CK30" si="29">B30/B33</f>
        <v>0</v>
      </c>
      <c r="BK30" s="129">
        <f t="shared" si="29"/>
        <v>0</v>
      </c>
      <c r="BL30" s="130">
        <f t="shared" si="29"/>
        <v>0</v>
      </c>
      <c r="BM30" s="131">
        <f t="shared" si="29"/>
        <v>0</v>
      </c>
      <c r="BN30" s="128">
        <f t="shared" si="29"/>
        <v>0</v>
      </c>
      <c r="BO30" s="129">
        <f t="shared" si="29"/>
        <v>0</v>
      </c>
      <c r="BP30" s="130">
        <f t="shared" si="29"/>
        <v>0</v>
      </c>
      <c r="BQ30" s="131">
        <f t="shared" si="29"/>
        <v>0</v>
      </c>
      <c r="BR30" s="128">
        <f t="shared" si="29"/>
        <v>0</v>
      </c>
      <c r="BS30" s="129">
        <f t="shared" si="29"/>
        <v>0</v>
      </c>
      <c r="BT30" s="130">
        <f t="shared" si="29"/>
        <v>0</v>
      </c>
      <c r="BU30" s="128">
        <f t="shared" si="29"/>
        <v>0</v>
      </c>
      <c r="BV30" s="132">
        <f t="shared" si="29"/>
        <v>0</v>
      </c>
      <c r="BW30" s="133">
        <f t="shared" si="29"/>
        <v>0</v>
      </c>
      <c r="BX30" s="128">
        <f t="shared" si="29"/>
        <v>0</v>
      </c>
      <c r="BY30" s="129">
        <f t="shared" si="29"/>
        <v>0</v>
      </c>
      <c r="BZ30" s="130">
        <f t="shared" si="29"/>
        <v>0</v>
      </c>
      <c r="CA30" s="131">
        <f t="shared" si="29"/>
        <v>0</v>
      </c>
      <c r="CB30" s="128">
        <f t="shared" si="29"/>
        <v>0</v>
      </c>
      <c r="CC30" s="129">
        <f t="shared" si="29"/>
        <v>0</v>
      </c>
      <c r="CD30" s="130">
        <f t="shared" si="29"/>
        <v>0</v>
      </c>
      <c r="CE30" s="131">
        <f t="shared" si="29"/>
        <v>0</v>
      </c>
      <c r="CF30" s="128">
        <f t="shared" si="29"/>
        <v>0</v>
      </c>
      <c r="CG30" s="129">
        <f t="shared" si="29"/>
        <v>0</v>
      </c>
      <c r="CH30" s="130">
        <f t="shared" si="29"/>
        <v>0</v>
      </c>
      <c r="CI30" s="128">
        <f t="shared" si="29"/>
        <v>0</v>
      </c>
      <c r="CJ30" s="134">
        <f t="shared" si="29"/>
        <v>0</v>
      </c>
      <c r="CK30" s="135">
        <f t="shared" si="29"/>
        <v>0</v>
      </c>
      <c r="CN30" s="199"/>
      <c r="CO30" s="199"/>
    </row>
    <row r="31" spans="1:93" x14ac:dyDescent="0.2">
      <c r="A31" s="145" t="s">
        <v>38</v>
      </c>
      <c r="B31" s="56"/>
      <c r="C31" s="57"/>
      <c r="D31" s="151"/>
      <c r="E31" s="148"/>
      <c r="F31" s="149"/>
      <c r="G31" s="150"/>
      <c r="H31" s="151"/>
      <c r="I31" s="148"/>
      <c r="J31" s="149"/>
      <c r="K31" s="150"/>
      <c r="L31" s="151"/>
      <c r="M31" s="149"/>
      <c r="N31" s="153"/>
      <c r="O31" s="152"/>
      <c r="P31" s="149"/>
      <c r="Q31" s="150"/>
      <c r="R31" s="151"/>
      <c r="S31" s="148"/>
      <c r="T31" s="149"/>
      <c r="U31" s="150"/>
      <c r="V31" s="151"/>
      <c r="W31" s="148"/>
      <c r="X31" s="149"/>
      <c r="Y31" s="150"/>
      <c r="Z31" s="147"/>
      <c r="AA31" s="146"/>
      <c r="AB31" s="158">
        <f t="shared" si="3"/>
        <v>0</v>
      </c>
      <c r="AC31" s="159">
        <f t="shared" si="4"/>
        <v>0</v>
      </c>
      <c r="BI31" s="145" t="s">
        <v>38</v>
      </c>
      <c r="BJ31" s="128">
        <f t="shared" ref="BJ31:CK31" si="30">B31/B33</f>
        <v>0</v>
      </c>
      <c r="BK31" s="129">
        <f t="shared" si="30"/>
        <v>0</v>
      </c>
      <c r="BL31" s="130">
        <f t="shared" si="30"/>
        <v>0</v>
      </c>
      <c r="BM31" s="131">
        <f t="shared" si="30"/>
        <v>0</v>
      </c>
      <c r="BN31" s="128">
        <f t="shared" si="30"/>
        <v>0</v>
      </c>
      <c r="BO31" s="129">
        <f t="shared" si="30"/>
        <v>0</v>
      </c>
      <c r="BP31" s="130">
        <f t="shared" si="30"/>
        <v>0</v>
      </c>
      <c r="BQ31" s="131">
        <f t="shared" si="30"/>
        <v>0</v>
      </c>
      <c r="BR31" s="128">
        <f t="shared" si="30"/>
        <v>0</v>
      </c>
      <c r="BS31" s="129">
        <f t="shared" si="30"/>
        <v>0</v>
      </c>
      <c r="BT31" s="130">
        <f t="shared" si="30"/>
        <v>0</v>
      </c>
      <c r="BU31" s="128">
        <f t="shared" si="30"/>
        <v>0</v>
      </c>
      <c r="BV31" s="132">
        <f t="shared" si="30"/>
        <v>0</v>
      </c>
      <c r="BW31" s="133">
        <f t="shared" si="30"/>
        <v>0</v>
      </c>
      <c r="BX31" s="128">
        <f t="shared" si="30"/>
        <v>0</v>
      </c>
      <c r="BY31" s="129">
        <f t="shared" si="30"/>
        <v>0</v>
      </c>
      <c r="BZ31" s="130">
        <f t="shared" si="30"/>
        <v>0</v>
      </c>
      <c r="CA31" s="131">
        <f t="shared" si="30"/>
        <v>0</v>
      </c>
      <c r="CB31" s="128">
        <f t="shared" si="30"/>
        <v>0</v>
      </c>
      <c r="CC31" s="129">
        <f t="shared" si="30"/>
        <v>0</v>
      </c>
      <c r="CD31" s="130">
        <f t="shared" si="30"/>
        <v>0</v>
      </c>
      <c r="CE31" s="131">
        <f t="shared" si="30"/>
        <v>0</v>
      </c>
      <c r="CF31" s="128">
        <f t="shared" si="30"/>
        <v>0</v>
      </c>
      <c r="CG31" s="129">
        <f t="shared" si="30"/>
        <v>0</v>
      </c>
      <c r="CH31" s="130">
        <f t="shared" si="30"/>
        <v>0</v>
      </c>
      <c r="CI31" s="128">
        <f t="shared" si="30"/>
        <v>0</v>
      </c>
      <c r="CJ31" s="134">
        <f t="shared" si="30"/>
        <v>0</v>
      </c>
      <c r="CK31" s="135">
        <f t="shared" si="30"/>
        <v>0</v>
      </c>
      <c r="CN31" s="199"/>
      <c r="CO31" s="199"/>
    </row>
    <row r="32" spans="1:93" ht="13.5" thickBot="1" x14ac:dyDescent="0.25">
      <c r="A32" s="136" t="s">
        <v>39</v>
      </c>
      <c r="B32" s="58"/>
      <c r="C32" s="59"/>
      <c r="D32" s="138"/>
      <c r="E32" s="139"/>
      <c r="F32" s="137"/>
      <c r="G32" s="140"/>
      <c r="H32" s="138"/>
      <c r="I32" s="139"/>
      <c r="J32" s="137"/>
      <c r="K32" s="140"/>
      <c r="L32" s="138"/>
      <c r="M32" s="137"/>
      <c r="N32" s="141"/>
      <c r="O32" s="142"/>
      <c r="P32" s="137"/>
      <c r="Q32" s="140"/>
      <c r="R32" s="138"/>
      <c r="S32" s="139"/>
      <c r="T32" s="137"/>
      <c r="U32" s="140"/>
      <c r="V32" s="138"/>
      <c r="W32" s="139"/>
      <c r="X32" s="137"/>
      <c r="Y32" s="140"/>
      <c r="Z32" s="143"/>
      <c r="AA32" s="144"/>
      <c r="AB32" s="158">
        <f t="shared" si="3"/>
        <v>0</v>
      </c>
      <c r="AC32" s="159">
        <f t="shared" si="4"/>
        <v>0</v>
      </c>
      <c r="BI32" s="136" t="s">
        <v>39</v>
      </c>
      <c r="BJ32" s="128">
        <f t="shared" ref="BJ32:CK32" si="31">B32/B33</f>
        <v>0</v>
      </c>
      <c r="BK32" s="129">
        <f t="shared" si="31"/>
        <v>0</v>
      </c>
      <c r="BL32" s="130">
        <f t="shared" si="31"/>
        <v>0</v>
      </c>
      <c r="BM32" s="131">
        <f t="shared" si="31"/>
        <v>0</v>
      </c>
      <c r="BN32" s="128">
        <f t="shared" si="31"/>
        <v>0</v>
      </c>
      <c r="BO32" s="129">
        <f t="shared" si="31"/>
        <v>0</v>
      </c>
      <c r="BP32" s="130">
        <f t="shared" si="31"/>
        <v>0</v>
      </c>
      <c r="BQ32" s="131">
        <f t="shared" si="31"/>
        <v>0</v>
      </c>
      <c r="BR32" s="128">
        <f t="shared" si="31"/>
        <v>0</v>
      </c>
      <c r="BS32" s="129">
        <f t="shared" si="31"/>
        <v>0</v>
      </c>
      <c r="BT32" s="130">
        <f t="shared" si="31"/>
        <v>0</v>
      </c>
      <c r="BU32" s="128">
        <f t="shared" si="31"/>
        <v>0</v>
      </c>
      <c r="BV32" s="132">
        <f t="shared" si="31"/>
        <v>0</v>
      </c>
      <c r="BW32" s="133">
        <f t="shared" si="31"/>
        <v>0</v>
      </c>
      <c r="BX32" s="128">
        <f t="shared" si="31"/>
        <v>0</v>
      </c>
      <c r="BY32" s="129">
        <f t="shared" si="31"/>
        <v>0</v>
      </c>
      <c r="BZ32" s="130">
        <f t="shared" si="31"/>
        <v>0</v>
      </c>
      <c r="CA32" s="131">
        <f t="shared" si="31"/>
        <v>0</v>
      </c>
      <c r="CB32" s="128">
        <f t="shared" si="31"/>
        <v>0</v>
      </c>
      <c r="CC32" s="129">
        <f t="shared" si="31"/>
        <v>0</v>
      </c>
      <c r="CD32" s="130">
        <f t="shared" si="31"/>
        <v>0</v>
      </c>
      <c r="CE32" s="131">
        <f t="shared" si="31"/>
        <v>0</v>
      </c>
      <c r="CF32" s="128">
        <f t="shared" si="31"/>
        <v>0</v>
      </c>
      <c r="CG32" s="129">
        <f t="shared" si="31"/>
        <v>0</v>
      </c>
      <c r="CH32" s="130">
        <f t="shared" si="31"/>
        <v>0</v>
      </c>
      <c r="CI32" s="128">
        <f t="shared" si="31"/>
        <v>0</v>
      </c>
      <c r="CJ32" s="134">
        <f t="shared" si="31"/>
        <v>0</v>
      </c>
      <c r="CK32" s="135">
        <f t="shared" si="31"/>
        <v>0</v>
      </c>
      <c r="CN32" s="199"/>
      <c r="CO32" s="199"/>
    </row>
    <row r="33" spans="1:93" ht="14.25" thickTop="1" thickBot="1" x14ac:dyDescent="0.25">
      <c r="A33" s="229" t="s">
        <v>13</v>
      </c>
      <c r="B33" s="20">
        <f>SUM(B10:B32)</f>
        <v>21417</v>
      </c>
      <c r="C33" s="21">
        <f t="shared" ref="C33:AA33" si="32">SUM(C10:C32)</f>
        <v>20752</v>
      </c>
      <c r="D33" s="20">
        <f t="shared" si="32"/>
        <v>6918</v>
      </c>
      <c r="E33" s="21">
        <f t="shared" si="32"/>
        <v>8131</v>
      </c>
      <c r="F33" s="20">
        <f t="shared" si="32"/>
        <v>18355</v>
      </c>
      <c r="G33" s="21">
        <f t="shared" si="32"/>
        <v>15629</v>
      </c>
      <c r="H33" s="20">
        <f t="shared" si="32"/>
        <v>31989</v>
      </c>
      <c r="I33" s="21">
        <f t="shared" si="32"/>
        <v>30593</v>
      </c>
      <c r="J33" s="20">
        <f t="shared" si="32"/>
        <v>3135</v>
      </c>
      <c r="K33" s="21">
        <f t="shared" si="32"/>
        <v>2992</v>
      </c>
      <c r="L33" s="20">
        <f t="shared" si="32"/>
        <v>12141</v>
      </c>
      <c r="M33" s="21">
        <f t="shared" si="32"/>
        <v>11804</v>
      </c>
      <c r="N33" s="20">
        <f t="shared" si="32"/>
        <v>26001</v>
      </c>
      <c r="O33" s="21">
        <f t="shared" si="32"/>
        <v>25359</v>
      </c>
      <c r="P33" s="20">
        <f t="shared" si="32"/>
        <v>12956</v>
      </c>
      <c r="Q33" s="21">
        <f t="shared" si="32"/>
        <v>12514</v>
      </c>
      <c r="R33" s="20">
        <f t="shared" si="32"/>
        <v>18979</v>
      </c>
      <c r="S33" s="21">
        <f t="shared" si="32"/>
        <v>19282</v>
      </c>
      <c r="T33" s="20">
        <f t="shared" si="32"/>
        <v>2294</v>
      </c>
      <c r="U33" s="21">
        <f t="shared" si="32"/>
        <v>2350</v>
      </c>
      <c r="V33" s="20">
        <f t="shared" si="32"/>
        <v>14468</v>
      </c>
      <c r="W33" s="21">
        <f t="shared" si="32"/>
        <v>16760</v>
      </c>
      <c r="X33" s="20">
        <f t="shared" si="32"/>
        <v>8802</v>
      </c>
      <c r="Y33" s="21">
        <f t="shared" si="32"/>
        <v>5359</v>
      </c>
      <c r="Z33" s="20">
        <f t="shared" si="32"/>
        <v>34400</v>
      </c>
      <c r="AA33" s="21">
        <f t="shared" si="32"/>
        <v>38199</v>
      </c>
      <c r="AB33" s="160">
        <f t="shared" ref="AB33:AC33" si="33">SUM(AB9:AB32)</f>
        <v>211855</v>
      </c>
      <c r="AC33" s="161">
        <f t="shared" si="33"/>
        <v>209724</v>
      </c>
      <c r="BI33" s="229" t="s">
        <v>13</v>
      </c>
      <c r="BJ33" s="154">
        <f>SUM(BJ9:BJ32)</f>
        <v>1</v>
      </c>
      <c r="BK33" s="155">
        <f t="shared" ref="BK33:CK33" si="34">SUM(BK9:BK32)</f>
        <v>0.99999999999999989</v>
      </c>
      <c r="BL33" s="154">
        <f t="shared" si="34"/>
        <v>1.0000000000000002</v>
      </c>
      <c r="BM33" s="155">
        <f t="shared" si="34"/>
        <v>1.0000000000000002</v>
      </c>
      <c r="BN33" s="154">
        <f t="shared" si="34"/>
        <v>0.99999999999999989</v>
      </c>
      <c r="BO33" s="155">
        <f t="shared" si="34"/>
        <v>1</v>
      </c>
      <c r="BP33" s="154">
        <f t="shared" si="34"/>
        <v>1.0000000000000002</v>
      </c>
      <c r="BQ33" s="155">
        <f t="shared" si="34"/>
        <v>0.99999999999999978</v>
      </c>
      <c r="BR33" s="154">
        <f t="shared" si="34"/>
        <v>1</v>
      </c>
      <c r="BS33" s="155">
        <f t="shared" si="34"/>
        <v>1</v>
      </c>
      <c r="BT33" s="154">
        <f t="shared" si="34"/>
        <v>1.0000000000000002</v>
      </c>
      <c r="BU33" s="155">
        <f t="shared" si="34"/>
        <v>1.0000000000000002</v>
      </c>
      <c r="BV33" s="154">
        <f t="shared" si="34"/>
        <v>0.99999999999999989</v>
      </c>
      <c r="BW33" s="155">
        <f t="shared" si="34"/>
        <v>0.99999999999999989</v>
      </c>
      <c r="BX33" s="154">
        <f t="shared" si="34"/>
        <v>1</v>
      </c>
      <c r="BY33" s="155">
        <f t="shared" si="34"/>
        <v>1.0000000000000002</v>
      </c>
      <c r="BZ33" s="154">
        <f t="shared" si="34"/>
        <v>0.99999999999999989</v>
      </c>
      <c r="CA33" s="155">
        <f t="shared" si="34"/>
        <v>1</v>
      </c>
      <c r="CB33" s="154">
        <f t="shared" si="34"/>
        <v>1</v>
      </c>
      <c r="CC33" s="155">
        <f t="shared" si="34"/>
        <v>1</v>
      </c>
      <c r="CD33" s="154">
        <f t="shared" si="34"/>
        <v>1</v>
      </c>
      <c r="CE33" s="155">
        <f t="shared" si="34"/>
        <v>1.0000000000000002</v>
      </c>
      <c r="CF33" s="154">
        <f t="shared" si="34"/>
        <v>1</v>
      </c>
      <c r="CG33" s="155">
        <f t="shared" si="34"/>
        <v>1</v>
      </c>
      <c r="CH33" s="154">
        <f t="shared" si="34"/>
        <v>0.99999999999999989</v>
      </c>
      <c r="CI33" s="155">
        <f t="shared" si="34"/>
        <v>0.99999999999999978</v>
      </c>
      <c r="CJ33" s="154">
        <f t="shared" si="34"/>
        <v>0.99999999999999989</v>
      </c>
      <c r="CK33" s="155">
        <f t="shared" si="34"/>
        <v>1.0000000000000002</v>
      </c>
      <c r="CM33" s="122"/>
      <c r="CN33" s="122"/>
      <c r="CO33" s="199"/>
    </row>
    <row r="34" spans="1:93" ht="13.5" thickTop="1" x14ac:dyDescent="0.2">
      <c r="A34" s="173"/>
    </row>
    <row r="35" spans="1:93" x14ac:dyDescent="0.2">
      <c r="A35" s="174"/>
    </row>
    <row r="36" spans="1:93" x14ac:dyDescent="0.2">
      <c r="A36" s="304">
        <f>+A5+1</f>
        <v>44683</v>
      </c>
      <c r="B36" s="304"/>
      <c r="C36" s="304"/>
      <c r="D36" s="304"/>
      <c r="BI36" s="309">
        <f>+BI5+1</f>
        <v>44683</v>
      </c>
      <c r="BJ36" s="309"/>
      <c r="BK36" s="309"/>
      <c r="BL36" s="309"/>
    </row>
    <row r="37" spans="1:93" ht="13.5" thickBot="1" x14ac:dyDescent="0.25">
      <c r="AE37" s="232" t="s">
        <v>84</v>
      </c>
    </row>
    <row r="38" spans="1:93" ht="14.25" thickTop="1" thickBot="1" x14ac:dyDescent="0.25">
      <c r="A38" s="300" t="s">
        <v>0</v>
      </c>
      <c r="B38" s="302" t="s">
        <v>1</v>
      </c>
      <c r="C38" s="303"/>
      <c r="D38" s="302" t="s">
        <v>2</v>
      </c>
      <c r="E38" s="303"/>
      <c r="F38" s="302" t="s">
        <v>3</v>
      </c>
      <c r="G38" s="303"/>
      <c r="H38" s="302" t="s">
        <v>4</v>
      </c>
      <c r="I38" s="303"/>
      <c r="J38" s="302" t="s">
        <v>5</v>
      </c>
      <c r="K38" s="303"/>
      <c r="L38" s="302" t="s">
        <v>6</v>
      </c>
      <c r="M38" s="303"/>
      <c r="N38" s="302" t="s">
        <v>7</v>
      </c>
      <c r="O38" s="303"/>
      <c r="P38" s="302" t="s">
        <v>8</v>
      </c>
      <c r="Q38" s="303"/>
      <c r="R38" s="302" t="s">
        <v>9</v>
      </c>
      <c r="S38" s="303"/>
      <c r="T38" s="302" t="s">
        <v>10</v>
      </c>
      <c r="U38" s="303"/>
      <c r="V38" s="302" t="s">
        <v>11</v>
      </c>
      <c r="W38" s="303"/>
      <c r="X38" s="302" t="s">
        <v>12</v>
      </c>
      <c r="Y38" s="303"/>
      <c r="Z38" s="305" t="s">
        <v>40</v>
      </c>
      <c r="AA38" s="306"/>
      <c r="AB38" s="307" t="s">
        <v>41</v>
      </c>
      <c r="AC38" s="308"/>
      <c r="AE38" s="300" t="s">
        <v>0</v>
      </c>
      <c r="AF38" s="302" t="s">
        <v>1</v>
      </c>
      <c r="AG38" s="303"/>
      <c r="AH38" s="302" t="s">
        <v>2</v>
      </c>
      <c r="AI38" s="303"/>
      <c r="AJ38" s="302" t="s">
        <v>3</v>
      </c>
      <c r="AK38" s="303"/>
      <c r="AL38" s="302" t="s">
        <v>4</v>
      </c>
      <c r="AM38" s="303"/>
      <c r="AN38" s="302" t="s">
        <v>5</v>
      </c>
      <c r="AO38" s="303"/>
      <c r="AP38" s="302" t="s">
        <v>6</v>
      </c>
      <c r="AQ38" s="303"/>
      <c r="AR38" s="302" t="s">
        <v>7</v>
      </c>
      <c r="AS38" s="303"/>
      <c r="AT38" s="302" t="s">
        <v>8</v>
      </c>
      <c r="AU38" s="303"/>
      <c r="AV38" s="302" t="s">
        <v>9</v>
      </c>
      <c r="AW38" s="303"/>
      <c r="AX38" s="302" t="s">
        <v>10</v>
      </c>
      <c r="AY38" s="303"/>
      <c r="AZ38" s="302" t="s">
        <v>11</v>
      </c>
      <c r="BA38" s="303"/>
      <c r="BB38" s="302" t="s">
        <v>12</v>
      </c>
      <c r="BC38" s="303"/>
      <c r="BD38" s="305" t="s">
        <v>40</v>
      </c>
      <c r="BE38" s="306"/>
      <c r="BF38" s="307" t="s">
        <v>41</v>
      </c>
      <c r="BG38" s="308"/>
      <c r="BI38" s="300" t="s">
        <v>0</v>
      </c>
      <c r="BJ38" s="302" t="s">
        <v>1</v>
      </c>
      <c r="BK38" s="303"/>
      <c r="BL38" s="302" t="s">
        <v>2</v>
      </c>
      <c r="BM38" s="303"/>
      <c r="BN38" s="302" t="s">
        <v>3</v>
      </c>
      <c r="BO38" s="303"/>
      <c r="BP38" s="302" t="s">
        <v>4</v>
      </c>
      <c r="BQ38" s="303"/>
      <c r="BR38" s="302" t="s">
        <v>5</v>
      </c>
      <c r="BS38" s="303"/>
      <c r="BT38" s="302" t="s">
        <v>6</v>
      </c>
      <c r="BU38" s="303"/>
      <c r="BV38" s="302" t="s">
        <v>7</v>
      </c>
      <c r="BW38" s="303"/>
      <c r="BX38" s="302" t="s">
        <v>8</v>
      </c>
      <c r="BY38" s="303"/>
      <c r="BZ38" s="302" t="s">
        <v>9</v>
      </c>
      <c r="CA38" s="303"/>
      <c r="CB38" s="302" t="s">
        <v>10</v>
      </c>
      <c r="CC38" s="303"/>
      <c r="CD38" s="302" t="s">
        <v>11</v>
      </c>
      <c r="CE38" s="303"/>
      <c r="CF38" s="302" t="s">
        <v>12</v>
      </c>
      <c r="CG38" s="303"/>
      <c r="CH38" s="305" t="s">
        <v>40</v>
      </c>
      <c r="CI38" s="306"/>
      <c r="CJ38" s="302" t="s">
        <v>41</v>
      </c>
      <c r="CK38" s="303"/>
    </row>
    <row r="39" spans="1:93" ht="15" thickTop="1" thickBot="1" x14ac:dyDescent="0.3">
      <c r="A39" s="301"/>
      <c r="B39" s="115" t="s">
        <v>14</v>
      </c>
      <c r="C39" s="116" t="s">
        <v>15</v>
      </c>
      <c r="D39" s="117" t="s">
        <v>14</v>
      </c>
      <c r="E39" s="118" t="s">
        <v>15</v>
      </c>
      <c r="F39" s="115" t="s">
        <v>14</v>
      </c>
      <c r="G39" s="116" t="s">
        <v>15</v>
      </c>
      <c r="H39" s="117" t="s">
        <v>14</v>
      </c>
      <c r="I39" s="118" t="s">
        <v>15</v>
      </c>
      <c r="J39" s="115" t="s">
        <v>14</v>
      </c>
      <c r="K39" s="116" t="s">
        <v>15</v>
      </c>
      <c r="L39" s="117" t="s">
        <v>14</v>
      </c>
      <c r="M39" s="115" t="s">
        <v>15</v>
      </c>
      <c r="N39" s="119" t="s">
        <v>14</v>
      </c>
      <c r="O39" s="120" t="s">
        <v>15</v>
      </c>
      <c r="P39" s="115" t="s">
        <v>14</v>
      </c>
      <c r="Q39" s="116" t="s">
        <v>15</v>
      </c>
      <c r="R39" s="117" t="s">
        <v>14</v>
      </c>
      <c r="S39" s="118" t="s">
        <v>15</v>
      </c>
      <c r="T39" s="115" t="s">
        <v>14</v>
      </c>
      <c r="U39" s="116" t="s">
        <v>15</v>
      </c>
      <c r="V39" s="117" t="s">
        <v>14</v>
      </c>
      <c r="W39" s="118" t="s">
        <v>15</v>
      </c>
      <c r="X39" s="115" t="s">
        <v>14</v>
      </c>
      <c r="Y39" s="116" t="s">
        <v>15</v>
      </c>
      <c r="Z39" s="28" t="s">
        <v>14</v>
      </c>
      <c r="AA39" s="121" t="s">
        <v>15</v>
      </c>
      <c r="AB39" s="162" t="s">
        <v>14</v>
      </c>
      <c r="AC39" s="163" t="s">
        <v>15</v>
      </c>
      <c r="AE39" s="301"/>
      <c r="AF39" s="115" t="s">
        <v>14</v>
      </c>
      <c r="AG39" s="116" t="s">
        <v>15</v>
      </c>
      <c r="AH39" s="117" t="s">
        <v>14</v>
      </c>
      <c r="AI39" s="118" t="s">
        <v>15</v>
      </c>
      <c r="AJ39" s="115" t="s">
        <v>14</v>
      </c>
      <c r="AK39" s="116" t="s">
        <v>15</v>
      </c>
      <c r="AL39" s="117" t="s">
        <v>14</v>
      </c>
      <c r="AM39" s="118" t="s">
        <v>15</v>
      </c>
      <c r="AN39" s="115" t="s">
        <v>14</v>
      </c>
      <c r="AO39" s="116" t="s">
        <v>15</v>
      </c>
      <c r="AP39" s="117" t="s">
        <v>14</v>
      </c>
      <c r="AQ39" s="115" t="s">
        <v>15</v>
      </c>
      <c r="AR39" s="119" t="s">
        <v>14</v>
      </c>
      <c r="AS39" s="120" t="s">
        <v>15</v>
      </c>
      <c r="AT39" s="115" t="s">
        <v>14</v>
      </c>
      <c r="AU39" s="116" t="s">
        <v>15</v>
      </c>
      <c r="AV39" s="117" t="s">
        <v>14</v>
      </c>
      <c r="AW39" s="118" t="s">
        <v>15</v>
      </c>
      <c r="AX39" s="115" t="s">
        <v>14</v>
      </c>
      <c r="AY39" s="116" t="s">
        <v>15</v>
      </c>
      <c r="AZ39" s="117" t="s">
        <v>14</v>
      </c>
      <c r="BA39" s="118" t="s">
        <v>15</v>
      </c>
      <c r="BB39" s="115" t="s">
        <v>14</v>
      </c>
      <c r="BC39" s="116" t="s">
        <v>15</v>
      </c>
      <c r="BD39" s="28" t="s">
        <v>14</v>
      </c>
      <c r="BE39" s="121" t="s">
        <v>15</v>
      </c>
      <c r="BF39" s="162" t="s">
        <v>14</v>
      </c>
      <c r="BG39" s="163" t="s">
        <v>15</v>
      </c>
      <c r="BI39" s="301"/>
      <c r="BJ39" s="115" t="s">
        <v>14</v>
      </c>
      <c r="BK39" s="116" t="s">
        <v>15</v>
      </c>
      <c r="BL39" s="117" t="s">
        <v>14</v>
      </c>
      <c r="BM39" s="118" t="s">
        <v>15</v>
      </c>
      <c r="BN39" s="115" t="s">
        <v>14</v>
      </c>
      <c r="BO39" s="116" t="s">
        <v>15</v>
      </c>
      <c r="BP39" s="117" t="s">
        <v>14</v>
      </c>
      <c r="BQ39" s="118" t="s">
        <v>15</v>
      </c>
      <c r="BR39" s="115" t="s">
        <v>14</v>
      </c>
      <c r="BS39" s="116" t="s">
        <v>15</v>
      </c>
      <c r="BT39" s="117" t="s">
        <v>14</v>
      </c>
      <c r="BU39" s="115" t="s">
        <v>15</v>
      </c>
      <c r="BV39" s="119" t="s">
        <v>14</v>
      </c>
      <c r="BW39" s="120" t="s">
        <v>15</v>
      </c>
      <c r="BX39" s="115" t="s">
        <v>14</v>
      </c>
      <c r="BY39" s="116" t="s">
        <v>15</v>
      </c>
      <c r="BZ39" s="117" t="s">
        <v>14</v>
      </c>
      <c r="CA39" s="118" t="s">
        <v>15</v>
      </c>
      <c r="CB39" s="115" t="s">
        <v>14</v>
      </c>
      <c r="CC39" s="116" t="s">
        <v>15</v>
      </c>
      <c r="CD39" s="117" t="s">
        <v>14</v>
      </c>
      <c r="CE39" s="118" t="s">
        <v>15</v>
      </c>
      <c r="CF39" s="115" t="s">
        <v>14</v>
      </c>
      <c r="CG39" s="116" t="s">
        <v>15</v>
      </c>
      <c r="CH39" s="28" t="s">
        <v>14</v>
      </c>
      <c r="CI39" s="121" t="s">
        <v>15</v>
      </c>
      <c r="CJ39" s="119" t="s">
        <v>14</v>
      </c>
      <c r="CK39" s="120" t="s">
        <v>15</v>
      </c>
    </row>
    <row r="40" spans="1:93" ht="13.5" thickTop="1" x14ac:dyDescent="0.2">
      <c r="A40" s="124" t="s">
        <v>16</v>
      </c>
      <c r="B40" s="125"/>
      <c r="C40" s="172"/>
      <c r="D40" s="126"/>
      <c r="E40" s="166"/>
      <c r="F40" s="125"/>
      <c r="G40" s="127"/>
      <c r="H40" s="126"/>
      <c r="I40" s="166"/>
      <c r="J40" s="125"/>
      <c r="K40" s="127"/>
      <c r="L40" s="126"/>
      <c r="M40" s="125"/>
      <c r="N40" s="165"/>
      <c r="O40" s="167"/>
      <c r="P40" s="125"/>
      <c r="Q40" s="127"/>
      <c r="R40" s="126"/>
      <c r="S40" s="166"/>
      <c r="T40" s="125"/>
      <c r="U40" s="127"/>
      <c r="V40" s="126"/>
      <c r="W40" s="166"/>
      <c r="X40" s="125"/>
      <c r="Y40" s="127"/>
      <c r="Z40" s="170"/>
      <c r="AA40" s="171"/>
      <c r="AB40" s="156">
        <f>B40+D40+F40+H40+J40+L40+N40+P40+R40+T40+V40+X40+Z40</f>
        <v>0</v>
      </c>
      <c r="AC40" s="157">
        <f>C40+E40+G40+I40+K40+M40+O40+Q40+S40+U40+W40+Y40+AA40</f>
        <v>0</v>
      </c>
      <c r="AE40" s="235" t="str">
        <f>$AE$9</f>
        <v>07:00 - 07:59</v>
      </c>
      <c r="AF40" s="125">
        <f>SUMIF($A$9:$A$32,$AE40,B$40:B$63)</f>
        <v>3175</v>
      </c>
      <c r="AG40" s="172">
        <f t="shared" ref="AG40:AV41" si="35">SUMIF($A$9:$A$32,$AE40,C$40:C$63)</f>
        <v>1159</v>
      </c>
      <c r="AH40" s="126">
        <f t="shared" si="35"/>
        <v>923</v>
      </c>
      <c r="AI40" s="166">
        <f t="shared" si="35"/>
        <v>1035</v>
      </c>
      <c r="AJ40" s="125">
        <f t="shared" si="35"/>
        <v>2804</v>
      </c>
      <c r="AK40" s="127">
        <f t="shared" si="35"/>
        <v>1197</v>
      </c>
      <c r="AL40" s="126">
        <f t="shared" si="35"/>
        <v>3530</v>
      </c>
      <c r="AM40" s="166">
        <f t="shared" si="35"/>
        <v>2035</v>
      </c>
      <c r="AN40" s="125">
        <f t="shared" si="35"/>
        <v>294</v>
      </c>
      <c r="AO40" s="127">
        <f t="shared" si="35"/>
        <v>858</v>
      </c>
      <c r="AP40" s="126">
        <f t="shared" si="35"/>
        <v>816</v>
      </c>
      <c r="AQ40" s="125">
        <f t="shared" si="35"/>
        <v>2695</v>
      </c>
      <c r="AR40" s="165">
        <f t="shared" si="35"/>
        <v>2483</v>
      </c>
      <c r="AS40" s="167">
        <f t="shared" si="35"/>
        <v>3772</v>
      </c>
      <c r="AT40" s="125">
        <f t="shared" si="35"/>
        <v>1671</v>
      </c>
      <c r="AU40" s="127">
        <f t="shared" si="35"/>
        <v>1860</v>
      </c>
      <c r="AV40" s="126">
        <f t="shared" si="35"/>
        <v>2269</v>
      </c>
      <c r="AW40" s="166">
        <f t="shared" ref="AW40:BE41" si="36">SUMIF($A$9:$A$32,$AE40,S$40:S$63)</f>
        <v>1808</v>
      </c>
      <c r="AX40" s="125">
        <f t="shared" si="36"/>
        <v>272</v>
      </c>
      <c r="AY40" s="127">
        <f t="shared" si="36"/>
        <v>1346</v>
      </c>
      <c r="AZ40" s="126">
        <f t="shared" si="36"/>
        <v>718</v>
      </c>
      <c r="BA40" s="166">
        <f t="shared" si="36"/>
        <v>2584</v>
      </c>
      <c r="BB40" s="125">
        <f t="shared" si="36"/>
        <v>1590</v>
      </c>
      <c r="BC40" s="127">
        <f t="shared" si="36"/>
        <v>1403</v>
      </c>
      <c r="BD40" s="170">
        <f t="shared" si="36"/>
        <v>3513</v>
      </c>
      <c r="BE40" s="171">
        <f t="shared" si="36"/>
        <v>2524</v>
      </c>
      <c r="BF40" s="156">
        <f>AF40+AH40+AJ40+AL40+AN40+AP40+AR40+AT40+AV40+AX40+AZ40+BB40+BD40</f>
        <v>24058</v>
      </c>
      <c r="BG40" s="157">
        <f>AG40+AI40+AK40+AM40+AO40+AQ40+AS40+AU40+AW40+AY40+BA40+BC40+BE40</f>
        <v>24276</v>
      </c>
      <c r="BI40" s="124" t="s">
        <v>16</v>
      </c>
      <c r="BJ40" s="128">
        <f>B40/B64</f>
        <v>0</v>
      </c>
      <c r="BK40" s="129">
        <f t="shared" ref="BK40" si="37">C40/C64</f>
        <v>0</v>
      </c>
      <c r="BL40" s="130">
        <f t="shared" ref="BL40" si="38">D40/D64</f>
        <v>0</v>
      </c>
      <c r="BM40" s="131">
        <f t="shared" ref="BM40" si="39">E40/E64</f>
        <v>0</v>
      </c>
      <c r="BN40" s="128">
        <f t="shared" ref="BN40" si="40">F40/F64</f>
        <v>0</v>
      </c>
      <c r="BO40" s="129">
        <f t="shared" ref="BO40" si="41">G40/G64</f>
        <v>0</v>
      </c>
      <c r="BP40" s="130">
        <f t="shared" ref="BP40" si="42">H40/H64</f>
        <v>0</v>
      </c>
      <c r="BQ40" s="131">
        <f t="shared" ref="BQ40" si="43">I40/I64</f>
        <v>0</v>
      </c>
      <c r="BR40" s="128">
        <f t="shared" ref="BR40" si="44">J40/J64</f>
        <v>0</v>
      </c>
      <c r="BS40" s="129">
        <f t="shared" ref="BS40" si="45">K40/K64</f>
        <v>0</v>
      </c>
      <c r="BT40" s="130">
        <f t="shared" ref="BT40" si="46">L40/L64</f>
        <v>0</v>
      </c>
      <c r="BU40" s="128">
        <f t="shared" ref="BU40" si="47">M40/M64</f>
        <v>0</v>
      </c>
      <c r="BV40" s="132">
        <f t="shared" ref="BV40" si="48">N40/N64</f>
        <v>0</v>
      </c>
      <c r="BW40" s="133">
        <f t="shared" ref="BW40" si="49">O40/O64</f>
        <v>0</v>
      </c>
      <c r="BX40" s="128">
        <f t="shared" ref="BX40" si="50">P40/P64</f>
        <v>0</v>
      </c>
      <c r="BY40" s="129">
        <f t="shared" ref="BY40" si="51">Q40/Q64</f>
        <v>0</v>
      </c>
      <c r="BZ40" s="130">
        <f t="shared" ref="BZ40" si="52">R40/R64</f>
        <v>0</v>
      </c>
      <c r="CA40" s="131">
        <f t="shared" ref="CA40" si="53">S40/S64</f>
        <v>0</v>
      </c>
      <c r="CB40" s="128">
        <f t="shared" ref="CB40" si="54">T40/T64</f>
        <v>0</v>
      </c>
      <c r="CC40" s="129">
        <f t="shared" ref="CC40" si="55">U40/U64</f>
        <v>0</v>
      </c>
      <c r="CD40" s="130">
        <f t="shared" ref="CD40" si="56">V40/V64</f>
        <v>0</v>
      </c>
      <c r="CE40" s="131">
        <f t="shared" ref="CE40" si="57">W40/W64</f>
        <v>0</v>
      </c>
      <c r="CF40" s="128">
        <f t="shared" ref="CF40" si="58">X40/X64</f>
        <v>0</v>
      </c>
      <c r="CG40" s="129">
        <f t="shared" ref="CG40" si="59">Y40/Y64</f>
        <v>0</v>
      </c>
      <c r="CH40" s="130">
        <f t="shared" ref="CH40" si="60">Z40/Z64</f>
        <v>0</v>
      </c>
      <c r="CI40" s="128">
        <f t="shared" ref="CI40" si="61">AA40/AA64</f>
        <v>0</v>
      </c>
      <c r="CJ40" s="134">
        <f t="shared" ref="CJ40" si="62">AB40/AB64</f>
        <v>0</v>
      </c>
      <c r="CK40" s="135">
        <f t="shared" ref="CK40" si="63">AC40/AC64</f>
        <v>0</v>
      </c>
    </row>
    <row r="41" spans="1:93" x14ac:dyDescent="0.2">
      <c r="A41" s="136" t="s">
        <v>17</v>
      </c>
      <c r="B41" s="175">
        <v>606</v>
      </c>
      <c r="C41" s="176">
        <v>1</v>
      </c>
      <c r="D41" s="177">
        <v>393</v>
      </c>
      <c r="E41" s="178">
        <v>2</v>
      </c>
      <c r="F41" s="175">
        <v>951</v>
      </c>
      <c r="G41" s="179">
        <v>4</v>
      </c>
      <c r="H41" s="177">
        <v>632</v>
      </c>
      <c r="I41" s="178">
        <v>50</v>
      </c>
      <c r="J41" s="175">
        <v>12</v>
      </c>
      <c r="K41" s="179">
        <v>31</v>
      </c>
      <c r="L41" s="177">
        <v>78</v>
      </c>
      <c r="M41" s="175">
        <v>103</v>
      </c>
      <c r="N41" s="180">
        <v>303</v>
      </c>
      <c r="O41" s="181">
        <v>133</v>
      </c>
      <c r="P41" s="175">
        <v>62</v>
      </c>
      <c r="Q41" s="179">
        <v>13</v>
      </c>
      <c r="R41" s="177">
        <v>36</v>
      </c>
      <c r="S41" s="178">
        <v>1</v>
      </c>
      <c r="T41" s="175">
        <v>0</v>
      </c>
      <c r="U41" s="179">
        <v>0</v>
      </c>
      <c r="V41" s="177">
        <v>6</v>
      </c>
      <c r="W41" s="178">
        <v>0</v>
      </c>
      <c r="X41" s="175">
        <v>0</v>
      </c>
      <c r="Y41" s="179">
        <v>0</v>
      </c>
      <c r="Z41" s="177">
        <v>0</v>
      </c>
      <c r="AA41" s="175">
        <v>0</v>
      </c>
      <c r="AB41" s="158">
        <f t="shared" ref="AB41:AB63" si="64">SUM(B41,D41,F41,H41,J41,L41,N41,P41,R41,T41,V41,X41,Z41)</f>
        <v>3079</v>
      </c>
      <c r="AC41" s="159">
        <f t="shared" ref="AC41:AC63" si="65">SUM(C41,E41,G41,I41,K41,M41,O41,Q41,S41,U41,W41,Y41,AA41)</f>
        <v>338</v>
      </c>
      <c r="AE41" s="237" t="str">
        <f>$AE$10</f>
        <v>08:00 - 08:59</v>
      </c>
      <c r="AF41" s="125">
        <f>SUMIF($A$9:$A$32,$AE41,B$40:B$63)</f>
        <v>2357</v>
      </c>
      <c r="AG41" s="176">
        <f t="shared" si="35"/>
        <v>1052</v>
      </c>
      <c r="AH41" s="177">
        <f t="shared" si="35"/>
        <v>648</v>
      </c>
      <c r="AI41" s="178">
        <f t="shared" si="35"/>
        <v>810</v>
      </c>
      <c r="AJ41" s="238">
        <f t="shared" si="35"/>
        <v>2800</v>
      </c>
      <c r="AK41" s="179">
        <f t="shared" si="35"/>
        <v>985</v>
      </c>
      <c r="AL41" s="177">
        <f t="shared" si="35"/>
        <v>3124</v>
      </c>
      <c r="AM41" s="178">
        <f t="shared" si="35"/>
        <v>1843</v>
      </c>
      <c r="AN41" s="238">
        <f t="shared" si="35"/>
        <v>231</v>
      </c>
      <c r="AO41" s="179">
        <f t="shared" si="35"/>
        <v>801</v>
      </c>
      <c r="AP41" s="177">
        <f t="shared" si="35"/>
        <v>819</v>
      </c>
      <c r="AQ41" s="238">
        <f t="shared" si="35"/>
        <v>2712</v>
      </c>
      <c r="AR41" s="180">
        <f t="shared" si="35"/>
        <v>2011</v>
      </c>
      <c r="AS41" s="181">
        <f t="shared" si="35"/>
        <v>3456</v>
      </c>
      <c r="AT41" s="238">
        <f t="shared" si="35"/>
        <v>1338</v>
      </c>
      <c r="AU41" s="179">
        <f t="shared" si="35"/>
        <v>1551</v>
      </c>
      <c r="AV41" s="177">
        <f t="shared" si="35"/>
        <v>1875</v>
      </c>
      <c r="AW41" s="178">
        <f t="shared" si="36"/>
        <v>1742</v>
      </c>
      <c r="AX41" s="238">
        <f t="shared" si="36"/>
        <v>244</v>
      </c>
      <c r="AY41" s="179">
        <f t="shared" si="36"/>
        <v>906</v>
      </c>
      <c r="AZ41" s="177">
        <f t="shared" si="36"/>
        <v>750</v>
      </c>
      <c r="BA41" s="178">
        <f t="shared" si="36"/>
        <v>2217</v>
      </c>
      <c r="BB41" s="238">
        <f t="shared" si="36"/>
        <v>1239</v>
      </c>
      <c r="BC41" s="179">
        <f t="shared" si="36"/>
        <v>1387</v>
      </c>
      <c r="BD41" s="177">
        <f t="shared" si="36"/>
        <v>2993</v>
      </c>
      <c r="BE41" s="238">
        <f t="shared" si="36"/>
        <v>2380</v>
      </c>
      <c r="BF41" s="158">
        <f>SUM(AF41,AH41,AJ41,AL41,AN41,AP41,AR41,AT41,AV41,AX41,AZ41,BB41,BD41)</f>
        <v>20429</v>
      </c>
      <c r="BG41" s="159">
        <f>SUM(AG41,AI41,AK41,AM41,AO41,AQ41,AS41,AU41,AW41,AY41,BA41,BC41,BE41)</f>
        <v>21842</v>
      </c>
      <c r="BI41" s="136" t="s">
        <v>17</v>
      </c>
      <c r="BJ41" s="128">
        <f t="shared" ref="BJ41:CI41" si="66">B41/B64</f>
        <v>1.9666385409229572E-2</v>
      </c>
      <c r="BK41" s="129">
        <f t="shared" si="66"/>
        <v>3.4846848102589118E-5</v>
      </c>
      <c r="BL41" s="130">
        <f t="shared" si="66"/>
        <v>3.0908375933936295E-2</v>
      </c>
      <c r="BM41" s="131">
        <f t="shared" si="66"/>
        <v>1.5322148165172758E-4</v>
      </c>
      <c r="BN41" s="128">
        <f t="shared" si="66"/>
        <v>2.9524992238435268E-2</v>
      </c>
      <c r="BO41" s="129">
        <f t="shared" si="66"/>
        <v>1.5387574533564147E-4</v>
      </c>
      <c r="BP41" s="130">
        <f t="shared" si="66"/>
        <v>1.5090735434574976E-2</v>
      </c>
      <c r="BQ41" s="131">
        <f t="shared" si="66"/>
        <v>1.1909015124449208E-3</v>
      </c>
      <c r="BR41" s="128">
        <f t="shared" si="66"/>
        <v>1.8808777429467085E-3</v>
      </c>
      <c r="BS41" s="129">
        <f t="shared" si="66"/>
        <v>4.7662976629766294E-3</v>
      </c>
      <c r="BT41" s="130">
        <f t="shared" si="66"/>
        <v>3.4880601019586801E-3</v>
      </c>
      <c r="BU41" s="128">
        <f t="shared" si="66"/>
        <v>4.6052043279978536E-3</v>
      </c>
      <c r="BV41" s="132">
        <f t="shared" si="66"/>
        <v>7.7118859760753377E-3</v>
      </c>
      <c r="BW41" s="133">
        <f t="shared" si="66"/>
        <v>3.2828158167547022E-3</v>
      </c>
      <c r="BX41" s="128">
        <f t="shared" si="66"/>
        <v>2.9780488976415775E-3</v>
      </c>
      <c r="BY41" s="129">
        <f t="shared" si="66"/>
        <v>6.1213919103451518E-4</v>
      </c>
      <c r="BZ41" s="130">
        <f t="shared" si="66"/>
        <v>1.3645150286169124E-3</v>
      </c>
      <c r="CA41" s="131">
        <f t="shared" si="66"/>
        <v>3.4978488229738711E-5</v>
      </c>
      <c r="CB41" s="128">
        <f t="shared" si="66"/>
        <v>0</v>
      </c>
      <c r="CC41" s="129">
        <f t="shared" si="66"/>
        <v>0</v>
      </c>
      <c r="CD41" s="130">
        <f t="shared" si="66"/>
        <v>2.6589851539995566E-4</v>
      </c>
      <c r="CE41" s="131">
        <f t="shared" si="66"/>
        <v>0</v>
      </c>
      <c r="CF41" s="128">
        <f t="shared" si="66"/>
        <v>0</v>
      </c>
      <c r="CG41" s="129">
        <f t="shared" si="66"/>
        <v>0</v>
      </c>
      <c r="CH41" s="130">
        <f t="shared" si="66"/>
        <v>0</v>
      </c>
      <c r="CI41" s="128">
        <f t="shared" si="66"/>
        <v>0</v>
      </c>
      <c r="CJ41" s="134">
        <f t="shared" ref="CJ41" si="67">AB41/AB64</f>
        <v>9.4481471934798889E-3</v>
      </c>
      <c r="CK41" s="135">
        <f t="shared" ref="CK41" si="68">AC41/AC64</f>
        <v>1.0426274211011749E-3</v>
      </c>
    </row>
    <row r="42" spans="1:93" ht="13.5" thickBot="1" x14ac:dyDescent="0.25">
      <c r="A42" s="145" t="s">
        <v>18</v>
      </c>
      <c r="B42" s="182">
        <v>2325</v>
      </c>
      <c r="C42" s="183">
        <v>176</v>
      </c>
      <c r="D42" s="184">
        <v>1187</v>
      </c>
      <c r="E42" s="185">
        <v>158</v>
      </c>
      <c r="F42" s="182">
        <v>3892</v>
      </c>
      <c r="G42" s="186">
        <v>341</v>
      </c>
      <c r="H42" s="184">
        <v>2499</v>
      </c>
      <c r="I42" s="185">
        <v>747</v>
      </c>
      <c r="J42" s="182">
        <v>109</v>
      </c>
      <c r="K42" s="186">
        <v>357</v>
      </c>
      <c r="L42" s="184">
        <v>490</v>
      </c>
      <c r="M42" s="182">
        <v>999</v>
      </c>
      <c r="N42" s="187">
        <v>1611</v>
      </c>
      <c r="O42" s="188">
        <v>2114</v>
      </c>
      <c r="P42" s="182">
        <v>679</v>
      </c>
      <c r="Q42" s="186">
        <v>1141</v>
      </c>
      <c r="R42" s="184">
        <v>945</v>
      </c>
      <c r="S42" s="185">
        <v>1496</v>
      </c>
      <c r="T42" s="182">
        <v>69</v>
      </c>
      <c r="U42" s="186">
        <v>742</v>
      </c>
      <c r="V42" s="184">
        <v>485</v>
      </c>
      <c r="W42" s="185">
        <v>1684</v>
      </c>
      <c r="X42" s="182">
        <v>975</v>
      </c>
      <c r="Y42" s="186">
        <v>775</v>
      </c>
      <c r="Z42" s="184">
        <v>2240</v>
      </c>
      <c r="AA42" s="182">
        <v>1457</v>
      </c>
      <c r="AB42" s="158">
        <f t="shared" si="64"/>
        <v>17506</v>
      </c>
      <c r="AC42" s="159">
        <f t="shared" si="65"/>
        <v>12187</v>
      </c>
      <c r="AE42" s="235"/>
      <c r="AF42" s="125"/>
      <c r="AG42" s="183"/>
      <c r="AH42" s="184"/>
      <c r="AI42" s="185"/>
      <c r="AJ42" s="182"/>
      <c r="AK42" s="186"/>
      <c r="AL42" s="184"/>
      <c r="AM42" s="185"/>
      <c r="AN42" s="182"/>
      <c r="AO42" s="186"/>
      <c r="AP42" s="184"/>
      <c r="AQ42" s="182"/>
      <c r="AR42" s="187"/>
      <c r="AS42" s="188"/>
      <c r="AT42" s="182"/>
      <c r="AU42" s="186"/>
      <c r="AV42" s="184"/>
      <c r="AW42" s="185"/>
      <c r="AX42" s="182"/>
      <c r="AY42" s="186"/>
      <c r="AZ42" s="184"/>
      <c r="BA42" s="185"/>
      <c r="BB42" s="182"/>
      <c r="BC42" s="186"/>
      <c r="BD42" s="184"/>
      <c r="BE42" s="182"/>
      <c r="BF42" s="158"/>
      <c r="BG42" s="159"/>
      <c r="BI42" s="145" t="s">
        <v>18</v>
      </c>
      <c r="BJ42" s="128">
        <f t="shared" ref="BJ42:CI42" si="69">B42/B64</f>
        <v>7.5452716297786715E-2</v>
      </c>
      <c r="BK42" s="129">
        <f t="shared" si="69"/>
        <v>6.1330452660556855E-3</v>
      </c>
      <c r="BL42" s="130">
        <f t="shared" si="69"/>
        <v>9.3354305937868656E-2</v>
      </c>
      <c r="BM42" s="131">
        <f t="shared" si="69"/>
        <v>1.2104497050486478E-2</v>
      </c>
      <c r="BN42" s="128">
        <f t="shared" si="69"/>
        <v>0.12083203973921143</v>
      </c>
      <c r="BO42" s="129">
        <f t="shared" si="69"/>
        <v>1.3117907289863435E-2</v>
      </c>
      <c r="BP42" s="130">
        <f t="shared" si="69"/>
        <v>5.9670487106017189E-2</v>
      </c>
      <c r="BQ42" s="131">
        <f t="shared" si="69"/>
        <v>1.7792068595927118E-2</v>
      </c>
      <c r="BR42" s="128">
        <f t="shared" si="69"/>
        <v>1.7084639498432603E-2</v>
      </c>
      <c r="BS42" s="129">
        <f t="shared" si="69"/>
        <v>5.4889298892988929E-2</v>
      </c>
      <c r="BT42" s="130">
        <f t="shared" si="69"/>
        <v>2.191217243538145E-2</v>
      </c>
      <c r="BU42" s="128">
        <f t="shared" si="69"/>
        <v>4.4666010909416076E-2</v>
      </c>
      <c r="BV42" s="132">
        <f t="shared" si="69"/>
        <v>4.1002799694578776E-2</v>
      </c>
      <c r="BW42" s="133">
        <f t="shared" si="69"/>
        <v>5.2179493508416844E-2</v>
      </c>
      <c r="BX42" s="128">
        <f t="shared" si="69"/>
        <v>3.2614438733848887E-2</v>
      </c>
      <c r="BY42" s="129">
        <f t="shared" si="69"/>
        <v>5.3726985920798609E-2</v>
      </c>
      <c r="BZ42" s="130">
        <f t="shared" si="69"/>
        <v>3.5818519501193948E-2</v>
      </c>
      <c r="CA42" s="131">
        <f t="shared" si="69"/>
        <v>5.232781839168911E-2</v>
      </c>
      <c r="CB42" s="128">
        <f t="shared" si="69"/>
        <v>1.007152240548825E-2</v>
      </c>
      <c r="CC42" s="129">
        <f t="shared" si="69"/>
        <v>9.2048132985981884E-2</v>
      </c>
      <c r="CD42" s="130">
        <f t="shared" si="69"/>
        <v>2.1493463328163084E-2</v>
      </c>
      <c r="CE42" s="131">
        <f t="shared" si="69"/>
        <v>5.9718429731550761E-2</v>
      </c>
      <c r="CF42" s="128">
        <f t="shared" si="69"/>
        <v>5.012338062924121E-2</v>
      </c>
      <c r="CG42" s="129">
        <f t="shared" si="69"/>
        <v>6.1095782420181315E-2</v>
      </c>
      <c r="CH42" s="130">
        <f t="shared" si="69"/>
        <v>5.072119194801078E-2</v>
      </c>
      <c r="CI42" s="128">
        <f t="shared" si="69"/>
        <v>3.1471401416969066E-2</v>
      </c>
      <c r="CJ42" s="134">
        <f t="shared" ref="CJ42" si="70">AB42/AB64</f>
        <v>5.3718501061727486E-2</v>
      </c>
      <c r="CK42" s="135">
        <f t="shared" ref="CK42" si="71">AC42/AC64</f>
        <v>3.7593196393372837E-2</v>
      </c>
    </row>
    <row r="43" spans="1:93" ht="14.25" thickTop="1" thickBot="1" x14ac:dyDescent="0.25">
      <c r="A43" s="136" t="s">
        <v>19</v>
      </c>
      <c r="B43" s="175">
        <v>2960</v>
      </c>
      <c r="C43" s="176">
        <v>971</v>
      </c>
      <c r="D43" s="177">
        <v>1125</v>
      </c>
      <c r="E43" s="178">
        <v>896</v>
      </c>
      <c r="F43" s="175">
        <v>3441</v>
      </c>
      <c r="G43" s="179">
        <v>1210</v>
      </c>
      <c r="H43" s="177">
        <v>3763</v>
      </c>
      <c r="I43" s="178">
        <v>1740</v>
      </c>
      <c r="J43" s="175">
        <v>221</v>
      </c>
      <c r="K43" s="179">
        <v>707</v>
      </c>
      <c r="L43" s="177">
        <v>750</v>
      </c>
      <c r="M43" s="175">
        <v>2340</v>
      </c>
      <c r="N43" s="180">
        <v>2343</v>
      </c>
      <c r="O43" s="181">
        <v>3567</v>
      </c>
      <c r="P43" s="175">
        <v>1389</v>
      </c>
      <c r="Q43" s="179">
        <v>1757</v>
      </c>
      <c r="R43" s="177">
        <v>1945</v>
      </c>
      <c r="S43" s="178">
        <v>2059</v>
      </c>
      <c r="T43" s="175">
        <v>206</v>
      </c>
      <c r="U43" s="179">
        <v>1250</v>
      </c>
      <c r="V43" s="177">
        <v>791</v>
      </c>
      <c r="W43" s="178">
        <v>3153</v>
      </c>
      <c r="X43" s="175">
        <v>1712</v>
      </c>
      <c r="Y43" s="179">
        <v>1352</v>
      </c>
      <c r="Z43" s="177">
        <v>3593</v>
      </c>
      <c r="AA43" s="175">
        <v>2509</v>
      </c>
      <c r="AB43" s="158">
        <f t="shared" si="64"/>
        <v>24239</v>
      </c>
      <c r="AC43" s="159">
        <f t="shared" si="65"/>
        <v>23511</v>
      </c>
      <c r="AE43" s="229" t="s">
        <v>13</v>
      </c>
      <c r="AF43" s="20">
        <f t="shared" ref="AF43:BG43" si="72">SUM(AF40:AF42)</f>
        <v>5532</v>
      </c>
      <c r="AG43" s="21">
        <f t="shared" si="72"/>
        <v>2211</v>
      </c>
      <c r="AH43" s="20">
        <f t="shared" si="72"/>
        <v>1571</v>
      </c>
      <c r="AI43" s="21">
        <f t="shared" si="72"/>
        <v>1845</v>
      </c>
      <c r="AJ43" s="20">
        <f t="shared" si="72"/>
        <v>5604</v>
      </c>
      <c r="AK43" s="21">
        <f t="shared" si="72"/>
        <v>2182</v>
      </c>
      <c r="AL43" s="20">
        <f t="shared" si="72"/>
        <v>6654</v>
      </c>
      <c r="AM43" s="21">
        <f t="shared" si="72"/>
        <v>3878</v>
      </c>
      <c r="AN43" s="20">
        <f t="shared" si="72"/>
        <v>525</v>
      </c>
      <c r="AO43" s="21">
        <f t="shared" si="72"/>
        <v>1659</v>
      </c>
      <c r="AP43" s="20">
        <f t="shared" si="72"/>
        <v>1635</v>
      </c>
      <c r="AQ43" s="21">
        <f t="shared" si="72"/>
        <v>5407</v>
      </c>
      <c r="AR43" s="20">
        <f t="shared" si="72"/>
        <v>4494</v>
      </c>
      <c r="AS43" s="21">
        <f t="shared" si="72"/>
        <v>7228</v>
      </c>
      <c r="AT43" s="20">
        <f t="shared" si="72"/>
        <v>3009</v>
      </c>
      <c r="AU43" s="21">
        <f t="shared" si="72"/>
        <v>3411</v>
      </c>
      <c r="AV43" s="20">
        <f t="shared" si="72"/>
        <v>4144</v>
      </c>
      <c r="AW43" s="21">
        <f t="shared" si="72"/>
        <v>3550</v>
      </c>
      <c r="AX43" s="20">
        <f t="shared" si="72"/>
        <v>516</v>
      </c>
      <c r="AY43" s="21">
        <f t="shared" si="72"/>
        <v>2252</v>
      </c>
      <c r="AZ43" s="20">
        <f t="shared" si="72"/>
        <v>1468</v>
      </c>
      <c r="BA43" s="21">
        <f t="shared" si="72"/>
        <v>4801</v>
      </c>
      <c r="BB43" s="20">
        <f t="shared" si="72"/>
        <v>2829</v>
      </c>
      <c r="BC43" s="21">
        <f t="shared" si="72"/>
        <v>2790</v>
      </c>
      <c r="BD43" s="20">
        <f t="shared" si="72"/>
        <v>6506</v>
      </c>
      <c r="BE43" s="21">
        <f t="shared" si="72"/>
        <v>4904</v>
      </c>
      <c r="BF43" s="160">
        <f t="shared" si="72"/>
        <v>44487</v>
      </c>
      <c r="BG43" s="161">
        <f t="shared" si="72"/>
        <v>46118</v>
      </c>
      <c r="BI43" s="136" t="s">
        <v>19</v>
      </c>
      <c r="BJ43" s="128">
        <f t="shared" ref="BJ43:CI43" si="73">B43/B64</f>
        <v>9.6060232361913411E-2</v>
      </c>
      <c r="BK43" s="129">
        <f t="shared" si="73"/>
        <v>3.383628950761404E-2</v>
      </c>
      <c r="BL43" s="130">
        <f t="shared" si="73"/>
        <v>8.8478175383405425E-2</v>
      </c>
      <c r="BM43" s="131">
        <f t="shared" si="73"/>
        <v>6.864322377997395E-2</v>
      </c>
      <c r="BN43" s="128">
        <f t="shared" si="73"/>
        <v>0.10683017696367587</v>
      </c>
      <c r="BO43" s="129">
        <f t="shared" si="73"/>
        <v>4.6547412964031545E-2</v>
      </c>
      <c r="BP43" s="130">
        <f t="shared" si="73"/>
        <v>8.9851957975167138E-2</v>
      </c>
      <c r="BQ43" s="131">
        <f t="shared" si="73"/>
        <v>4.1443372633083245E-2</v>
      </c>
      <c r="BR43" s="128">
        <f t="shared" si="73"/>
        <v>3.4639498432601883E-2</v>
      </c>
      <c r="BS43" s="129">
        <f t="shared" si="73"/>
        <v>0.10870233702337023</v>
      </c>
      <c r="BT43" s="130">
        <f t="shared" si="73"/>
        <v>3.3539039441910383E-2</v>
      </c>
      <c r="BU43" s="128">
        <f t="shared" si="73"/>
        <v>0.10462308861665028</v>
      </c>
      <c r="BV43" s="132">
        <f t="shared" si="73"/>
        <v>5.9633494527869688E-2</v>
      </c>
      <c r="BW43" s="133">
        <f t="shared" si="73"/>
        <v>8.8043639235819718E-2</v>
      </c>
      <c r="BX43" s="128">
        <f t="shared" si="73"/>
        <v>6.6717901916518565E-2</v>
      </c>
      <c r="BY43" s="129">
        <f t="shared" si="73"/>
        <v>8.273296604981871E-2</v>
      </c>
      <c r="BZ43" s="130">
        <f t="shared" si="73"/>
        <v>7.3721714740552627E-2</v>
      </c>
      <c r="CA43" s="131">
        <f t="shared" si="73"/>
        <v>7.2020707265032E-2</v>
      </c>
      <c r="CB43" s="128">
        <f t="shared" si="73"/>
        <v>3.0068603123631587E-2</v>
      </c>
      <c r="CC43" s="129">
        <f t="shared" si="73"/>
        <v>0.15506760947773229</v>
      </c>
      <c r="CD43" s="130">
        <f t="shared" si="73"/>
        <v>3.5054287613560824E-2</v>
      </c>
      <c r="CE43" s="131">
        <f t="shared" si="73"/>
        <v>0.11181247561970283</v>
      </c>
      <c r="CF43" s="128">
        <f t="shared" si="73"/>
        <v>8.801151552539585E-2</v>
      </c>
      <c r="CG43" s="129">
        <f t="shared" si="73"/>
        <v>0.10658257784785179</v>
      </c>
      <c r="CH43" s="130">
        <f t="shared" si="73"/>
        <v>8.1357697620179789E-2</v>
      </c>
      <c r="CI43" s="128">
        <f t="shared" si="73"/>
        <v>5.4194746846379815E-2</v>
      </c>
      <c r="CJ43" s="134">
        <f t="shared" ref="CJ43" si="74">AB43/AB64</f>
        <v>7.4379226964195855E-2</v>
      </c>
      <c r="CK43" s="135">
        <f t="shared" ref="CK43" si="75">AC43/AC64</f>
        <v>7.2524299696774333E-2</v>
      </c>
    </row>
    <row r="44" spans="1:93" ht="13.5" thickTop="1" x14ac:dyDescent="0.2">
      <c r="A44" s="145" t="s">
        <v>20</v>
      </c>
      <c r="B44" s="182">
        <v>3175</v>
      </c>
      <c r="C44" s="183">
        <v>1159</v>
      </c>
      <c r="D44" s="184">
        <v>923</v>
      </c>
      <c r="E44" s="185">
        <v>1035</v>
      </c>
      <c r="F44" s="182">
        <v>2804</v>
      </c>
      <c r="G44" s="186">
        <v>1197</v>
      </c>
      <c r="H44" s="184">
        <v>3530</v>
      </c>
      <c r="I44" s="185">
        <v>2035</v>
      </c>
      <c r="J44" s="182">
        <v>294</v>
      </c>
      <c r="K44" s="186">
        <v>858</v>
      </c>
      <c r="L44" s="184">
        <v>816</v>
      </c>
      <c r="M44" s="182">
        <v>2695</v>
      </c>
      <c r="N44" s="187">
        <v>2483</v>
      </c>
      <c r="O44" s="188">
        <v>3772</v>
      </c>
      <c r="P44" s="182">
        <v>1671</v>
      </c>
      <c r="Q44" s="186">
        <v>1860</v>
      </c>
      <c r="R44" s="184">
        <v>2269</v>
      </c>
      <c r="S44" s="185">
        <v>1808</v>
      </c>
      <c r="T44" s="182">
        <v>272</v>
      </c>
      <c r="U44" s="186">
        <v>1346</v>
      </c>
      <c r="V44" s="184">
        <v>718</v>
      </c>
      <c r="W44" s="185">
        <v>2584</v>
      </c>
      <c r="X44" s="182">
        <v>1590</v>
      </c>
      <c r="Y44" s="186">
        <v>1403</v>
      </c>
      <c r="Z44" s="184">
        <v>3513</v>
      </c>
      <c r="AA44" s="182">
        <v>2524</v>
      </c>
      <c r="AB44" s="158">
        <f t="shared" si="64"/>
        <v>24058</v>
      </c>
      <c r="AC44" s="159">
        <f t="shared" si="65"/>
        <v>24276</v>
      </c>
      <c r="BI44" s="145" t="s">
        <v>20</v>
      </c>
      <c r="BJ44" s="128">
        <f t="shared" ref="BJ44:CI44" si="76">B44/B64</f>
        <v>0.10303758032063348</v>
      </c>
      <c r="BK44" s="129">
        <f t="shared" si="76"/>
        <v>4.0387496950900791E-2</v>
      </c>
      <c r="BL44" s="130">
        <f t="shared" si="76"/>
        <v>7.2591427447896192E-2</v>
      </c>
      <c r="BM44" s="131">
        <f t="shared" si="76"/>
        <v>7.9292116754769021E-2</v>
      </c>
      <c r="BN44" s="128">
        <f t="shared" si="76"/>
        <v>8.7053710027941628E-2</v>
      </c>
      <c r="BO44" s="129">
        <f t="shared" si="76"/>
        <v>4.6047316791690711E-2</v>
      </c>
      <c r="BP44" s="130">
        <f t="shared" si="76"/>
        <v>8.4288443170964664E-2</v>
      </c>
      <c r="BQ44" s="131">
        <f t="shared" si="76"/>
        <v>4.8469691556508279E-2</v>
      </c>
      <c r="BR44" s="128">
        <f t="shared" si="76"/>
        <v>4.6081504702194361E-2</v>
      </c>
      <c r="BS44" s="129">
        <f t="shared" si="76"/>
        <v>0.13191881918819187</v>
      </c>
      <c r="BT44" s="130">
        <f t="shared" si="76"/>
        <v>3.6490474912798498E-2</v>
      </c>
      <c r="BU44" s="128">
        <f t="shared" si="76"/>
        <v>0.12049539479567201</v>
      </c>
      <c r="BV44" s="132">
        <f t="shared" si="76"/>
        <v>6.3196742173581066E-2</v>
      </c>
      <c r="BW44" s="133">
        <f t="shared" si="76"/>
        <v>9.3103618502246133E-2</v>
      </c>
      <c r="BX44" s="128">
        <f t="shared" si="76"/>
        <v>8.0263221096114126E-2</v>
      </c>
      <c r="BY44" s="129">
        <f t="shared" si="76"/>
        <v>8.7582991948015262E-2</v>
      </c>
      <c r="BZ44" s="130">
        <f t="shared" si="76"/>
        <v>8.6002349998104841E-2</v>
      </c>
      <c r="CA44" s="131">
        <f t="shared" si="76"/>
        <v>6.3241106719367585E-2</v>
      </c>
      <c r="CB44" s="128">
        <f t="shared" si="76"/>
        <v>3.9702233250620347E-2</v>
      </c>
      <c r="CC44" s="129">
        <f t="shared" si="76"/>
        <v>0.16697680188562214</v>
      </c>
      <c r="CD44" s="130">
        <f t="shared" si="76"/>
        <v>3.1819189009528029E-2</v>
      </c>
      <c r="CE44" s="131">
        <f t="shared" si="76"/>
        <v>9.1634455122522079E-2</v>
      </c>
      <c r="CF44" s="128">
        <f t="shared" si="76"/>
        <v>8.1739666872301053E-2</v>
      </c>
      <c r="CG44" s="129">
        <f t="shared" si="76"/>
        <v>0.11060307449743792</v>
      </c>
      <c r="CH44" s="130">
        <f t="shared" si="76"/>
        <v>7.9546226479179402E-2</v>
      </c>
      <c r="CI44" s="128">
        <f t="shared" si="76"/>
        <v>5.4518748919993087E-2</v>
      </c>
      <c r="CJ44" s="134">
        <f t="shared" ref="CJ44" si="77">AB44/AB64</f>
        <v>7.3823814608879226E-2</v>
      </c>
      <c r="CK44" s="135">
        <f t="shared" ref="CK44" si="78">AC44/AC64</f>
        <v>7.4884092528556573E-2</v>
      </c>
    </row>
    <row r="45" spans="1:93" ht="13.5" thickBot="1" x14ac:dyDescent="0.25">
      <c r="A45" s="136" t="s">
        <v>21</v>
      </c>
      <c r="B45" s="175">
        <v>2357</v>
      </c>
      <c r="C45" s="176">
        <v>1052</v>
      </c>
      <c r="D45" s="177">
        <v>648</v>
      </c>
      <c r="E45" s="178">
        <v>810</v>
      </c>
      <c r="F45" s="175">
        <v>2800</v>
      </c>
      <c r="G45" s="179">
        <v>985</v>
      </c>
      <c r="H45" s="177">
        <v>3124</v>
      </c>
      <c r="I45" s="178">
        <v>1843</v>
      </c>
      <c r="J45" s="175">
        <v>231</v>
      </c>
      <c r="K45" s="179">
        <v>801</v>
      </c>
      <c r="L45" s="177">
        <v>819</v>
      </c>
      <c r="M45" s="175">
        <v>2712</v>
      </c>
      <c r="N45" s="180">
        <v>2011</v>
      </c>
      <c r="O45" s="181">
        <v>3456</v>
      </c>
      <c r="P45" s="175">
        <v>1338</v>
      </c>
      <c r="Q45" s="179">
        <v>1551</v>
      </c>
      <c r="R45" s="177">
        <v>1875</v>
      </c>
      <c r="S45" s="178">
        <v>1742</v>
      </c>
      <c r="T45" s="175">
        <v>244</v>
      </c>
      <c r="U45" s="179">
        <v>906</v>
      </c>
      <c r="V45" s="177">
        <v>750</v>
      </c>
      <c r="W45" s="178">
        <v>2217</v>
      </c>
      <c r="X45" s="175">
        <v>1239</v>
      </c>
      <c r="Y45" s="179">
        <v>1387</v>
      </c>
      <c r="Z45" s="177">
        <v>2993</v>
      </c>
      <c r="AA45" s="175">
        <v>2380</v>
      </c>
      <c r="AB45" s="158">
        <f t="shared" si="64"/>
        <v>20429</v>
      </c>
      <c r="AC45" s="159">
        <f t="shared" si="65"/>
        <v>21842</v>
      </c>
      <c r="AE45" s="232" t="s">
        <v>85</v>
      </c>
      <c r="BI45" s="136" t="s">
        <v>21</v>
      </c>
      <c r="BJ45" s="128">
        <f t="shared" ref="BJ45:CI45" si="79">B45/B64</f>
        <v>7.6491205296293899E-2</v>
      </c>
      <c r="BK45" s="129">
        <f t="shared" si="79"/>
        <v>3.6658884203923756E-2</v>
      </c>
      <c r="BL45" s="130">
        <f t="shared" si="79"/>
        <v>5.0963429020841527E-2</v>
      </c>
      <c r="BM45" s="131">
        <f t="shared" si="79"/>
        <v>6.205470006894967E-2</v>
      </c>
      <c r="BN45" s="128">
        <f t="shared" si="79"/>
        <v>8.6929524992238438E-2</v>
      </c>
      <c r="BO45" s="129">
        <f t="shared" si="79"/>
        <v>3.7891902288901713E-2</v>
      </c>
      <c r="BP45" s="130">
        <f t="shared" si="79"/>
        <v>7.459407831900669E-2</v>
      </c>
      <c r="BQ45" s="131">
        <f t="shared" si="79"/>
        <v>4.389662974871978E-2</v>
      </c>
      <c r="BR45" s="128">
        <f t="shared" si="79"/>
        <v>3.6206896551724141E-2</v>
      </c>
      <c r="BS45" s="129">
        <f t="shared" si="79"/>
        <v>0.1231549815498155</v>
      </c>
      <c r="BT45" s="130">
        <f t="shared" si="79"/>
        <v>3.6624631070566141E-2</v>
      </c>
      <c r="BU45" s="128">
        <f t="shared" si="79"/>
        <v>0.1212554770633998</v>
      </c>
      <c r="BV45" s="132">
        <f t="shared" si="79"/>
        <v>5.1183507253754139E-2</v>
      </c>
      <c r="BW45" s="133">
        <f t="shared" si="79"/>
        <v>8.5303845584242491E-2</v>
      </c>
      <c r="BX45" s="128">
        <f t="shared" si="79"/>
        <v>6.4268216532974681E-2</v>
      </c>
      <c r="BY45" s="129">
        <f t="shared" si="79"/>
        <v>7.3032914253425618E-2</v>
      </c>
      <c r="BZ45" s="130">
        <f t="shared" si="79"/>
        <v>7.1068491073797521E-2</v>
      </c>
      <c r="CA45" s="131">
        <f t="shared" si="79"/>
        <v>6.0932526496204835E-2</v>
      </c>
      <c r="CB45" s="128">
        <f t="shared" si="79"/>
        <v>3.5615238651291785E-2</v>
      </c>
      <c r="CC45" s="129">
        <f t="shared" si="79"/>
        <v>0.11239300334946037</v>
      </c>
      <c r="CD45" s="130">
        <f t="shared" si="79"/>
        <v>3.323731442499446E-2</v>
      </c>
      <c r="CE45" s="131">
        <f t="shared" si="79"/>
        <v>7.8619809213092667E-2</v>
      </c>
      <c r="CF45" s="128">
        <f t="shared" si="79"/>
        <v>6.369524984577421E-2</v>
      </c>
      <c r="CG45" s="129">
        <f t="shared" si="79"/>
        <v>0.10934174221521482</v>
      </c>
      <c r="CH45" s="130">
        <f t="shared" si="79"/>
        <v>6.7771664062676901E-2</v>
      </c>
      <c r="CI45" s="128">
        <f t="shared" si="79"/>
        <v>5.1408329013305686E-2</v>
      </c>
      <c r="CJ45" s="134">
        <f t="shared" ref="CJ45" si="80">AB45/AB64</f>
        <v>6.268795031360852E-2</v>
      </c>
      <c r="CK45" s="135">
        <f t="shared" ref="CK45" si="81">AC45/AC64</f>
        <v>6.7375941218023261E-2</v>
      </c>
    </row>
    <row r="46" spans="1:93" ht="14.25" thickTop="1" thickBot="1" x14ac:dyDescent="0.25">
      <c r="A46" s="145" t="s">
        <v>22</v>
      </c>
      <c r="B46" s="182">
        <v>1834</v>
      </c>
      <c r="C46" s="183">
        <v>1350</v>
      </c>
      <c r="D46" s="184">
        <v>635</v>
      </c>
      <c r="E46" s="185">
        <v>670</v>
      </c>
      <c r="F46" s="182">
        <v>2320</v>
      </c>
      <c r="G46" s="186">
        <v>910</v>
      </c>
      <c r="H46" s="184">
        <v>2762</v>
      </c>
      <c r="I46" s="185">
        <v>1941</v>
      </c>
      <c r="J46" s="182">
        <v>226</v>
      </c>
      <c r="K46" s="186">
        <v>715</v>
      </c>
      <c r="L46" s="184">
        <v>797</v>
      </c>
      <c r="M46" s="182">
        <v>1988</v>
      </c>
      <c r="N46" s="187">
        <v>1844</v>
      </c>
      <c r="O46" s="188">
        <v>2959</v>
      </c>
      <c r="P46" s="182">
        <v>1003</v>
      </c>
      <c r="Q46" s="186">
        <v>1275</v>
      </c>
      <c r="R46" s="184">
        <v>1769</v>
      </c>
      <c r="S46" s="185">
        <v>1463</v>
      </c>
      <c r="T46" s="182">
        <v>216</v>
      </c>
      <c r="U46" s="186">
        <v>561</v>
      </c>
      <c r="V46" s="184">
        <v>723</v>
      </c>
      <c r="W46" s="185">
        <v>1942</v>
      </c>
      <c r="X46" s="182">
        <v>936</v>
      </c>
      <c r="Y46" s="186">
        <v>868</v>
      </c>
      <c r="Z46" s="184">
        <v>2865</v>
      </c>
      <c r="AA46" s="182">
        <v>2366</v>
      </c>
      <c r="AB46" s="158">
        <f t="shared" si="64"/>
        <v>17930</v>
      </c>
      <c r="AC46" s="159">
        <f t="shared" si="65"/>
        <v>19008</v>
      </c>
      <c r="AE46" s="300" t="s">
        <v>0</v>
      </c>
      <c r="AF46" s="302" t="s">
        <v>1</v>
      </c>
      <c r="AG46" s="303"/>
      <c r="AH46" s="302" t="s">
        <v>2</v>
      </c>
      <c r="AI46" s="303"/>
      <c r="AJ46" s="302" t="s">
        <v>3</v>
      </c>
      <c r="AK46" s="303"/>
      <c r="AL46" s="302" t="s">
        <v>4</v>
      </c>
      <c r="AM46" s="303"/>
      <c r="AN46" s="302" t="s">
        <v>5</v>
      </c>
      <c r="AO46" s="303"/>
      <c r="AP46" s="302" t="s">
        <v>6</v>
      </c>
      <c r="AQ46" s="303"/>
      <c r="AR46" s="302" t="s">
        <v>7</v>
      </c>
      <c r="AS46" s="303"/>
      <c r="AT46" s="302" t="s">
        <v>8</v>
      </c>
      <c r="AU46" s="303"/>
      <c r="AV46" s="302" t="s">
        <v>9</v>
      </c>
      <c r="AW46" s="303"/>
      <c r="AX46" s="302" t="s">
        <v>10</v>
      </c>
      <c r="AY46" s="303"/>
      <c r="AZ46" s="302" t="s">
        <v>11</v>
      </c>
      <c r="BA46" s="303"/>
      <c r="BB46" s="302" t="s">
        <v>12</v>
      </c>
      <c r="BC46" s="303"/>
      <c r="BD46" s="305" t="s">
        <v>40</v>
      </c>
      <c r="BE46" s="306"/>
      <c r="BF46" s="307" t="s">
        <v>41</v>
      </c>
      <c r="BG46" s="308"/>
      <c r="BI46" s="145" t="s">
        <v>22</v>
      </c>
      <c r="BJ46" s="128">
        <f t="shared" ref="BJ46:CI46" si="82">B46/B64</f>
        <v>5.9518400726942297E-2</v>
      </c>
      <c r="BK46" s="129">
        <f t="shared" si="82"/>
        <v>4.7043244938495314E-2</v>
      </c>
      <c r="BL46" s="130">
        <f t="shared" si="82"/>
        <v>4.9941014549744395E-2</v>
      </c>
      <c r="BM46" s="131">
        <f t="shared" si="82"/>
        <v>5.1329196353328735E-2</v>
      </c>
      <c r="BN46" s="128">
        <f t="shared" si="82"/>
        <v>7.2027320707854697E-2</v>
      </c>
      <c r="BO46" s="129">
        <f t="shared" si="82"/>
        <v>3.5006732063858431E-2</v>
      </c>
      <c r="BP46" s="130">
        <f t="shared" si="82"/>
        <v>6.5950334288443171E-2</v>
      </c>
      <c r="BQ46" s="131">
        <f t="shared" si="82"/>
        <v>4.6230796713111824E-2</v>
      </c>
      <c r="BR46" s="128">
        <f t="shared" si="82"/>
        <v>3.5423197492163008E-2</v>
      </c>
      <c r="BS46" s="129">
        <f t="shared" si="82"/>
        <v>0.10993234932349323</v>
      </c>
      <c r="BT46" s="130">
        <f t="shared" si="82"/>
        <v>3.5640819246936767E-2</v>
      </c>
      <c r="BU46" s="128">
        <f t="shared" si="82"/>
        <v>8.8884914602521681E-2</v>
      </c>
      <c r="BV46" s="132">
        <f t="shared" si="82"/>
        <v>4.693306184779842E-2</v>
      </c>
      <c r="BW46" s="133">
        <f t="shared" si="82"/>
        <v>7.3036481216369645E-2</v>
      </c>
      <c r="BX46" s="128">
        <f t="shared" si="82"/>
        <v>4.8177145876362938E-2</v>
      </c>
      <c r="BY46" s="129">
        <f t="shared" si="82"/>
        <v>6.0036728351462072E-2</v>
      </c>
      <c r="BZ46" s="130">
        <f t="shared" si="82"/>
        <v>6.7050752378425504E-2</v>
      </c>
      <c r="CA46" s="131">
        <f t="shared" si="82"/>
        <v>5.1173528280107732E-2</v>
      </c>
      <c r="CB46" s="128">
        <f t="shared" si="82"/>
        <v>3.1528244051963215E-2</v>
      </c>
      <c r="CC46" s="129">
        <f t="shared" si="82"/>
        <v>6.9594343133606254E-2</v>
      </c>
      <c r="CD46" s="130">
        <f t="shared" si="82"/>
        <v>3.2040771105694657E-2</v>
      </c>
      <c r="CE46" s="131">
        <f t="shared" si="82"/>
        <v>6.8867690343629204E-2</v>
      </c>
      <c r="CF46" s="128">
        <f t="shared" si="82"/>
        <v>4.8118445404071564E-2</v>
      </c>
      <c r="CG46" s="129">
        <f t="shared" si="82"/>
        <v>6.842727631060308E-2</v>
      </c>
      <c r="CH46" s="130">
        <f t="shared" si="82"/>
        <v>6.4873310237076279E-2</v>
      </c>
      <c r="CI46" s="128">
        <f t="shared" si="82"/>
        <v>5.1105927077933301E-2</v>
      </c>
      <c r="CJ46" s="134">
        <f t="shared" ref="CJ46" si="83">AB46/AB64</f>
        <v>5.5019577518380776E-2</v>
      </c>
      <c r="CK46" s="135">
        <f t="shared" ref="CK46" si="84">AC46/AC64</f>
        <v>5.8633911302636489E-2</v>
      </c>
    </row>
    <row r="47" spans="1:93" ht="15" thickTop="1" thickBot="1" x14ac:dyDescent="0.3">
      <c r="A47" s="136" t="s">
        <v>23</v>
      </c>
      <c r="B47" s="175">
        <v>1550</v>
      </c>
      <c r="C47" s="176">
        <v>1119</v>
      </c>
      <c r="D47" s="177">
        <v>533</v>
      </c>
      <c r="E47" s="178">
        <v>547</v>
      </c>
      <c r="F47" s="175">
        <v>1838</v>
      </c>
      <c r="G47" s="179">
        <v>771</v>
      </c>
      <c r="H47" s="177">
        <v>2249</v>
      </c>
      <c r="I47" s="178">
        <v>1714</v>
      </c>
      <c r="J47" s="175">
        <v>287</v>
      </c>
      <c r="K47" s="179">
        <v>461</v>
      </c>
      <c r="L47" s="177">
        <v>681</v>
      </c>
      <c r="M47" s="175">
        <v>1432</v>
      </c>
      <c r="N47" s="180">
        <v>1713</v>
      </c>
      <c r="O47" s="181">
        <v>2211</v>
      </c>
      <c r="P47" s="175">
        <v>976</v>
      </c>
      <c r="Q47" s="179">
        <v>860</v>
      </c>
      <c r="R47" s="177">
        <v>1393</v>
      </c>
      <c r="S47" s="178">
        <v>1344</v>
      </c>
      <c r="T47" s="175">
        <v>206</v>
      </c>
      <c r="U47" s="179">
        <v>369</v>
      </c>
      <c r="V47" s="177">
        <v>717</v>
      </c>
      <c r="W47" s="178">
        <v>1698</v>
      </c>
      <c r="X47" s="175">
        <v>822</v>
      </c>
      <c r="Y47" s="179">
        <v>712</v>
      </c>
      <c r="Z47" s="177">
        <v>2507</v>
      </c>
      <c r="AA47" s="175">
        <v>2558</v>
      </c>
      <c r="AB47" s="158">
        <f t="shared" si="64"/>
        <v>15472</v>
      </c>
      <c r="AC47" s="159">
        <f t="shared" si="65"/>
        <v>15796</v>
      </c>
      <c r="AE47" s="301"/>
      <c r="AF47" s="115" t="s">
        <v>14</v>
      </c>
      <c r="AG47" s="116" t="s">
        <v>15</v>
      </c>
      <c r="AH47" s="117" t="s">
        <v>14</v>
      </c>
      <c r="AI47" s="118" t="s">
        <v>15</v>
      </c>
      <c r="AJ47" s="115" t="s">
        <v>14</v>
      </c>
      <c r="AK47" s="116" t="s">
        <v>15</v>
      </c>
      <c r="AL47" s="117" t="s">
        <v>14</v>
      </c>
      <c r="AM47" s="118" t="s">
        <v>15</v>
      </c>
      <c r="AN47" s="115" t="s">
        <v>14</v>
      </c>
      <c r="AO47" s="116" t="s">
        <v>15</v>
      </c>
      <c r="AP47" s="117" t="s">
        <v>14</v>
      </c>
      <c r="AQ47" s="115" t="s">
        <v>15</v>
      </c>
      <c r="AR47" s="119" t="s">
        <v>14</v>
      </c>
      <c r="AS47" s="120" t="s">
        <v>15</v>
      </c>
      <c r="AT47" s="115" t="s">
        <v>14</v>
      </c>
      <c r="AU47" s="116" t="s">
        <v>15</v>
      </c>
      <c r="AV47" s="117" t="s">
        <v>14</v>
      </c>
      <c r="AW47" s="118" t="s">
        <v>15</v>
      </c>
      <c r="AX47" s="115" t="s">
        <v>14</v>
      </c>
      <c r="AY47" s="116" t="s">
        <v>15</v>
      </c>
      <c r="AZ47" s="117" t="s">
        <v>14</v>
      </c>
      <c r="BA47" s="118" t="s">
        <v>15</v>
      </c>
      <c r="BB47" s="115" t="s">
        <v>14</v>
      </c>
      <c r="BC47" s="116" t="s">
        <v>15</v>
      </c>
      <c r="BD47" s="28" t="s">
        <v>14</v>
      </c>
      <c r="BE47" s="121" t="s">
        <v>15</v>
      </c>
      <c r="BF47" s="162" t="s">
        <v>14</v>
      </c>
      <c r="BG47" s="163" t="s">
        <v>15</v>
      </c>
      <c r="BI47" s="136" t="s">
        <v>23</v>
      </c>
      <c r="BJ47" s="128">
        <f t="shared" ref="BJ47:CI47" si="85">B47/B64</f>
        <v>5.030181086519115E-2</v>
      </c>
      <c r="BK47" s="129">
        <f t="shared" si="85"/>
        <v>3.8993623026797229E-2</v>
      </c>
      <c r="BL47" s="130">
        <f t="shared" si="85"/>
        <v>4.1918993314982306E-2</v>
      </c>
      <c r="BM47" s="131">
        <f t="shared" si="85"/>
        <v>4.190607523174749E-2</v>
      </c>
      <c r="BN47" s="128">
        <f t="shared" si="85"/>
        <v>5.7063023905619376E-2</v>
      </c>
      <c r="BO47" s="129">
        <f t="shared" si="85"/>
        <v>2.9659549913444893E-2</v>
      </c>
      <c r="BP47" s="130">
        <f t="shared" si="85"/>
        <v>5.3701050620821394E-2</v>
      </c>
      <c r="BQ47" s="131">
        <f t="shared" si="85"/>
        <v>4.0824103846611885E-2</v>
      </c>
      <c r="BR47" s="128">
        <f t="shared" si="85"/>
        <v>4.4984326018808779E-2</v>
      </c>
      <c r="BS47" s="129">
        <f t="shared" si="85"/>
        <v>7.0879458794587943E-2</v>
      </c>
      <c r="BT47" s="130">
        <f t="shared" si="85"/>
        <v>3.0453447813254628E-2</v>
      </c>
      <c r="BU47" s="128">
        <f t="shared" si="85"/>
        <v>6.402575337565948E-2</v>
      </c>
      <c r="BV47" s="132">
        <f t="shared" si="85"/>
        <v>4.359888012216849E-2</v>
      </c>
      <c r="BW47" s="133">
        <f t="shared" si="85"/>
        <v>5.4573727600335686E-2</v>
      </c>
      <c r="BX47" s="128">
        <f t="shared" si="85"/>
        <v>4.6880253614486764E-2</v>
      </c>
      <c r="BY47" s="129">
        <f t="shared" si="85"/>
        <v>4.0495361868437163E-2</v>
      </c>
      <c r="BZ47" s="130">
        <f t="shared" si="85"/>
        <v>5.2799150968426641E-2</v>
      </c>
      <c r="CA47" s="131">
        <f t="shared" si="85"/>
        <v>4.701108818076883E-2</v>
      </c>
      <c r="CB47" s="128">
        <f t="shared" si="85"/>
        <v>3.0068603123631587E-2</v>
      </c>
      <c r="CC47" s="129">
        <f t="shared" si="85"/>
        <v>4.5775958317826569E-2</v>
      </c>
      <c r="CD47" s="130">
        <f t="shared" si="85"/>
        <v>3.1774872590294705E-2</v>
      </c>
      <c r="CE47" s="131">
        <f t="shared" si="85"/>
        <v>6.021490123763254E-2</v>
      </c>
      <c r="CF47" s="128">
        <f t="shared" si="85"/>
        <v>4.2257865515114131E-2</v>
      </c>
      <c r="CG47" s="129">
        <f t="shared" si="85"/>
        <v>5.612928655892787E-2</v>
      </c>
      <c r="CH47" s="130">
        <f t="shared" si="85"/>
        <v>5.6766976881099565E-2</v>
      </c>
      <c r="CI47" s="128">
        <f t="shared" si="85"/>
        <v>5.5253153620183168E-2</v>
      </c>
      <c r="CJ47" s="134">
        <f t="shared" ref="CJ47" si="86">AB47/AB64</f>
        <v>4.7477016361650158E-2</v>
      </c>
      <c r="CK47" s="135">
        <f t="shared" ref="CK47" si="87">AC47/AC64</f>
        <v>4.8725866105663193E-2</v>
      </c>
    </row>
    <row r="48" spans="1:93" ht="13.5" thickTop="1" x14ac:dyDescent="0.2">
      <c r="A48" s="145" t="s">
        <v>24</v>
      </c>
      <c r="B48" s="189">
        <v>1606</v>
      </c>
      <c r="C48" s="183">
        <v>1329</v>
      </c>
      <c r="D48" s="184">
        <v>568</v>
      </c>
      <c r="E48" s="185">
        <v>610</v>
      </c>
      <c r="F48" s="182">
        <v>1758</v>
      </c>
      <c r="G48" s="186">
        <v>931</v>
      </c>
      <c r="H48" s="184">
        <v>2339</v>
      </c>
      <c r="I48" s="185">
        <v>2014</v>
      </c>
      <c r="J48" s="182">
        <v>300</v>
      </c>
      <c r="K48" s="186">
        <v>311</v>
      </c>
      <c r="L48" s="184">
        <v>857</v>
      </c>
      <c r="M48" s="182">
        <v>1296</v>
      </c>
      <c r="N48" s="187">
        <v>1604</v>
      </c>
      <c r="O48" s="190">
        <v>2122</v>
      </c>
      <c r="P48" s="182">
        <v>1010</v>
      </c>
      <c r="Q48" s="186">
        <v>861</v>
      </c>
      <c r="R48" s="184">
        <v>1367</v>
      </c>
      <c r="S48" s="185">
        <v>1278</v>
      </c>
      <c r="T48" s="182">
        <v>217</v>
      </c>
      <c r="U48" s="186">
        <v>336</v>
      </c>
      <c r="V48" s="184">
        <v>753</v>
      </c>
      <c r="W48" s="191">
        <v>1580</v>
      </c>
      <c r="X48" s="182">
        <v>760</v>
      </c>
      <c r="Y48" s="186">
        <v>517</v>
      </c>
      <c r="Z48" s="184">
        <v>2384</v>
      </c>
      <c r="AA48" s="182">
        <v>2402</v>
      </c>
      <c r="AB48" s="158">
        <f t="shared" si="64"/>
        <v>15523</v>
      </c>
      <c r="AC48" s="159">
        <f t="shared" si="65"/>
        <v>15587</v>
      </c>
      <c r="AE48" s="235" t="str">
        <f>$AE$17</f>
        <v>17:00 - 17:59</v>
      </c>
      <c r="AF48" s="125">
        <f t="shared" ref="AF48:AU49" si="88">SUMIF($A$9:$A$32,$AE48,B$40:B$63)</f>
        <v>1775</v>
      </c>
      <c r="AG48" s="172">
        <f t="shared" si="88"/>
        <v>3065</v>
      </c>
      <c r="AH48" s="126">
        <f t="shared" si="88"/>
        <v>1250</v>
      </c>
      <c r="AI48" s="166">
        <f t="shared" si="88"/>
        <v>1121</v>
      </c>
      <c r="AJ48" s="125">
        <f t="shared" si="88"/>
        <v>1682</v>
      </c>
      <c r="AK48" s="127">
        <f t="shared" si="88"/>
        <v>3147</v>
      </c>
      <c r="AL48" s="126">
        <f t="shared" si="88"/>
        <v>2698</v>
      </c>
      <c r="AM48" s="166">
        <f t="shared" si="88"/>
        <v>4411</v>
      </c>
      <c r="AN48" s="125">
        <f t="shared" si="88"/>
        <v>1006</v>
      </c>
      <c r="AO48" s="127">
        <f t="shared" si="88"/>
        <v>260</v>
      </c>
      <c r="AP48" s="126">
        <f t="shared" si="88"/>
        <v>2823</v>
      </c>
      <c r="AQ48" s="125">
        <f t="shared" si="88"/>
        <v>922</v>
      </c>
      <c r="AR48" s="165">
        <f t="shared" si="88"/>
        <v>4069</v>
      </c>
      <c r="AS48" s="167">
        <f t="shared" si="88"/>
        <v>2509</v>
      </c>
      <c r="AT48" s="125">
        <f t="shared" si="88"/>
        <v>2245</v>
      </c>
      <c r="AU48" s="127">
        <f t="shared" si="88"/>
        <v>1544</v>
      </c>
      <c r="AV48" s="126">
        <f t="shared" ref="AP48:BE49" si="89">SUMIF($A$9:$A$32,$AE48,R$40:R$63)</f>
        <v>2066</v>
      </c>
      <c r="AW48" s="166">
        <f t="shared" si="89"/>
        <v>2539</v>
      </c>
      <c r="AX48" s="125">
        <f t="shared" si="89"/>
        <v>1199</v>
      </c>
      <c r="AY48" s="127">
        <f t="shared" si="89"/>
        <v>289</v>
      </c>
      <c r="AZ48" s="126">
        <f t="shared" si="89"/>
        <v>2534</v>
      </c>
      <c r="BA48" s="166">
        <f t="shared" si="89"/>
        <v>1597</v>
      </c>
      <c r="BB48" s="125">
        <f t="shared" si="89"/>
        <v>2176</v>
      </c>
      <c r="BC48" s="127">
        <f t="shared" si="89"/>
        <v>777</v>
      </c>
      <c r="BD48" s="170">
        <f t="shared" si="89"/>
        <v>3099</v>
      </c>
      <c r="BE48" s="171">
        <f t="shared" si="89"/>
        <v>4142</v>
      </c>
      <c r="BF48" s="156">
        <f>AF48+AH48+AJ48+AL48+AN48+AP48+AR48+AT48+AV48+AX48+AZ48+BB48+BD48</f>
        <v>28622</v>
      </c>
      <c r="BG48" s="157">
        <f>AG48+AI48+AK48+AM48+AO48+AQ48+AS48+AU48+AW48+AY48+BA48+BC48+BE48</f>
        <v>26323</v>
      </c>
      <c r="BI48" s="145" t="s">
        <v>24</v>
      </c>
      <c r="BJ48" s="128">
        <f t="shared" ref="BJ48:CI48" si="90">B48/B64</f>
        <v>5.2119166612578698E-2</v>
      </c>
      <c r="BK48" s="129">
        <f t="shared" si="90"/>
        <v>4.631146112834094E-2</v>
      </c>
      <c r="BL48" s="130">
        <f t="shared" si="90"/>
        <v>4.4671647660243806E-2</v>
      </c>
      <c r="BM48" s="131">
        <f t="shared" si="90"/>
        <v>4.6732551903776912E-2</v>
      </c>
      <c r="BN48" s="128">
        <f t="shared" si="90"/>
        <v>5.4579323191555416E-2</v>
      </c>
      <c r="BO48" s="129">
        <f t="shared" si="90"/>
        <v>3.5814579726870549E-2</v>
      </c>
      <c r="BP48" s="130">
        <f t="shared" si="90"/>
        <v>5.5850047755491884E-2</v>
      </c>
      <c r="BQ48" s="131">
        <f t="shared" si="90"/>
        <v>4.7969512921281411E-2</v>
      </c>
      <c r="BR48" s="128">
        <f t="shared" si="90"/>
        <v>4.7021943573667714E-2</v>
      </c>
      <c r="BS48" s="129">
        <f t="shared" si="90"/>
        <v>4.781672816728167E-2</v>
      </c>
      <c r="BT48" s="130">
        <f t="shared" si="90"/>
        <v>3.8323942402289597E-2</v>
      </c>
      <c r="BU48" s="128">
        <f t="shared" si="90"/>
        <v>5.7945095233837077E-2</v>
      </c>
      <c r="BV48" s="132">
        <f t="shared" si="90"/>
        <v>4.0824637312293202E-2</v>
      </c>
      <c r="BW48" s="133">
        <f t="shared" si="90"/>
        <v>5.2376956113935925E-2</v>
      </c>
      <c r="BX48" s="128">
        <f t="shared" si="90"/>
        <v>4.851337720351602E-2</v>
      </c>
      <c r="BY48" s="129">
        <f t="shared" si="90"/>
        <v>4.0542449498516743E-2</v>
      </c>
      <c r="BZ48" s="130">
        <f t="shared" si="90"/>
        <v>5.1813667892203312E-2</v>
      </c>
      <c r="CA48" s="131">
        <f t="shared" si="90"/>
        <v>4.4702507957606073E-2</v>
      </c>
      <c r="CB48" s="128">
        <f t="shared" si="90"/>
        <v>3.1674208144796379E-2</v>
      </c>
      <c r="CC48" s="129">
        <f t="shared" si="90"/>
        <v>4.168217342761444E-2</v>
      </c>
      <c r="CD48" s="130">
        <f t="shared" si="90"/>
        <v>3.337026368269444E-2</v>
      </c>
      <c r="CE48" s="131">
        <f t="shared" si="90"/>
        <v>5.6030355686371859E-2</v>
      </c>
      <c r="CF48" s="128">
        <f t="shared" si="90"/>
        <v>3.9070532593049559E-2</v>
      </c>
      <c r="CG48" s="129">
        <f t="shared" si="90"/>
        <v>4.0756799369333858E-2</v>
      </c>
      <c r="CH48" s="130">
        <f t="shared" si="90"/>
        <v>5.3981840001811471E-2</v>
      </c>
      <c r="CI48" s="128">
        <f t="shared" si="90"/>
        <v>5.188353205460515E-2</v>
      </c>
      <c r="CJ48" s="134">
        <f t="shared" ref="CJ48" si="91">AB48/AB64</f>
        <v>4.7633513765634398E-2</v>
      </c>
      <c r="CK48" s="135">
        <f t="shared" ref="CK48" si="92">AC48/AC64</f>
        <v>4.8081164534627262E-2</v>
      </c>
    </row>
    <row r="49" spans="1:89" x14ac:dyDescent="0.2">
      <c r="A49" s="136" t="s">
        <v>25</v>
      </c>
      <c r="B49" s="192">
        <v>1401</v>
      </c>
      <c r="C49" s="176">
        <v>1327</v>
      </c>
      <c r="D49" s="177">
        <v>529</v>
      </c>
      <c r="E49" s="178">
        <v>571</v>
      </c>
      <c r="F49" s="175">
        <v>1557</v>
      </c>
      <c r="G49" s="179">
        <v>868</v>
      </c>
      <c r="H49" s="177">
        <v>2103</v>
      </c>
      <c r="I49" s="178">
        <v>1845</v>
      </c>
      <c r="J49" s="175">
        <v>272</v>
      </c>
      <c r="K49" s="176">
        <v>270</v>
      </c>
      <c r="L49" s="177">
        <v>898</v>
      </c>
      <c r="M49" s="175">
        <v>1076</v>
      </c>
      <c r="N49" s="180">
        <v>1693</v>
      </c>
      <c r="O49" s="193">
        <v>1812</v>
      </c>
      <c r="P49" s="175">
        <v>940</v>
      </c>
      <c r="Q49" s="176">
        <v>862</v>
      </c>
      <c r="R49" s="177">
        <v>1283</v>
      </c>
      <c r="S49" s="178">
        <v>1285</v>
      </c>
      <c r="T49" s="184">
        <v>177</v>
      </c>
      <c r="U49" s="175">
        <v>303</v>
      </c>
      <c r="V49" s="177">
        <v>807</v>
      </c>
      <c r="W49" s="194">
        <v>1429</v>
      </c>
      <c r="X49" s="175">
        <v>703</v>
      </c>
      <c r="Y49" s="179">
        <v>435</v>
      </c>
      <c r="Z49" s="177">
        <v>2299</v>
      </c>
      <c r="AA49" s="175">
        <v>2634</v>
      </c>
      <c r="AB49" s="158">
        <f t="shared" si="64"/>
        <v>14662</v>
      </c>
      <c r="AC49" s="159">
        <f t="shared" si="65"/>
        <v>14717</v>
      </c>
      <c r="AE49" s="237" t="str">
        <f>$AE$18</f>
        <v>18:00 - 18:59</v>
      </c>
      <c r="AF49" s="125">
        <f t="shared" si="88"/>
        <v>1892</v>
      </c>
      <c r="AG49" s="176">
        <f t="shared" si="88"/>
        <v>4045</v>
      </c>
      <c r="AH49" s="177">
        <f t="shared" si="88"/>
        <v>888</v>
      </c>
      <c r="AI49" s="178">
        <f t="shared" si="88"/>
        <v>1273</v>
      </c>
      <c r="AJ49" s="238">
        <f t="shared" si="88"/>
        <v>1333</v>
      </c>
      <c r="AK49" s="179">
        <f t="shared" si="88"/>
        <v>2995</v>
      </c>
      <c r="AL49" s="177">
        <f t="shared" si="88"/>
        <v>2424</v>
      </c>
      <c r="AM49" s="178">
        <f t="shared" si="88"/>
        <v>4791</v>
      </c>
      <c r="AN49" s="238">
        <f t="shared" si="88"/>
        <v>652</v>
      </c>
      <c r="AO49" s="179">
        <f t="shared" si="88"/>
        <v>267</v>
      </c>
      <c r="AP49" s="177">
        <f t="shared" si="89"/>
        <v>2700</v>
      </c>
      <c r="AQ49" s="238">
        <f t="shared" si="89"/>
        <v>875</v>
      </c>
      <c r="AR49" s="180">
        <f t="shared" si="89"/>
        <v>3578</v>
      </c>
      <c r="AS49" s="181">
        <f t="shared" si="89"/>
        <v>2570</v>
      </c>
      <c r="AT49" s="238">
        <f t="shared" si="89"/>
        <v>1816</v>
      </c>
      <c r="AU49" s="179">
        <f t="shared" si="89"/>
        <v>1694</v>
      </c>
      <c r="AV49" s="177">
        <f t="shared" si="89"/>
        <v>1894</v>
      </c>
      <c r="AW49" s="178">
        <f t="shared" si="89"/>
        <v>2412</v>
      </c>
      <c r="AX49" s="238">
        <f t="shared" si="89"/>
        <v>983</v>
      </c>
      <c r="AY49" s="179">
        <f t="shared" si="89"/>
        <v>216</v>
      </c>
      <c r="AZ49" s="177">
        <f t="shared" si="89"/>
        <v>2762</v>
      </c>
      <c r="BA49" s="178">
        <f t="shared" si="89"/>
        <v>1561</v>
      </c>
      <c r="BB49" s="238">
        <f t="shared" si="89"/>
        <v>2169</v>
      </c>
      <c r="BC49" s="179">
        <f t="shared" si="89"/>
        <v>834</v>
      </c>
      <c r="BD49" s="177">
        <f t="shared" si="89"/>
        <v>2893</v>
      </c>
      <c r="BE49" s="238">
        <f t="shared" si="89"/>
        <v>4234</v>
      </c>
      <c r="BF49" s="158">
        <f>SUM(AF49,AH49,AJ49,AL49,AN49,AP49,AR49,AT49,AV49,AX49,AZ49,BB49,BD49)</f>
        <v>25984</v>
      </c>
      <c r="BG49" s="159">
        <f>SUM(AG49,AI49,AK49,AM49,AO49,AQ49,AS49,AU49,AW49,AY49,BA49,BC49,BE49)</f>
        <v>27767</v>
      </c>
      <c r="BI49" s="136" t="s">
        <v>25</v>
      </c>
      <c r="BJ49" s="128">
        <f t="shared" ref="BJ49:CI49" si="93">B49/B64</f>
        <v>4.5466346465892128E-2</v>
      </c>
      <c r="BK49" s="129">
        <f t="shared" si="93"/>
        <v>4.6241767432135761E-2</v>
      </c>
      <c r="BL49" s="130">
        <f t="shared" si="93"/>
        <v>4.1604404246952421E-2</v>
      </c>
      <c r="BM49" s="131">
        <f t="shared" si="93"/>
        <v>4.374473301156822E-2</v>
      </c>
      <c r="BN49" s="128">
        <f t="shared" si="93"/>
        <v>4.8339025147469732E-2</v>
      </c>
      <c r="BO49" s="129">
        <f t="shared" si="93"/>
        <v>3.3391036737834195E-2</v>
      </c>
      <c r="BP49" s="130">
        <f t="shared" si="93"/>
        <v>5.021489971346705E-2</v>
      </c>
      <c r="BQ49" s="131">
        <f t="shared" si="93"/>
        <v>4.3944265809217578E-2</v>
      </c>
      <c r="BR49" s="128">
        <f t="shared" si="93"/>
        <v>4.2633228840125395E-2</v>
      </c>
      <c r="BS49" s="129">
        <f t="shared" si="93"/>
        <v>4.1512915129151291E-2</v>
      </c>
      <c r="BT49" s="130">
        <f t="shared" si="93"/>
        <v>4.0157409891780696E-2</v>
      </c>
      <c r="BU49" s="128">
        <f t="shared" si="93"/>
        <v>4.8108736475006707E-2</v>
      </c>
      <c r="BV49" s="132">
        <f t="shared" si="93"/>
        <v>4.3089844744209724E-2</v>
      </c>
      <c r="BW49" s="133">
        <f t="shared" si="93"/>
        <v>4.4725280150071579E-2</v>
      </c>
      <c r="BX49" s="128">
        <f t="shared" si="93"/>
        <v>4.5151063931985203E-2</v>
      </c>
      <c r="BY49" s="129">
        <f t="shared" si="93"/>
        <v>4.0589537128596316E-2</v>
      </c>
      <c r="BZ49" s="130">
        <f t="shared" si="93"/>
        <v>4.8629799492097184E-2</v>
      </c>
      <c r="CA49" s="131">
        <f t="shared" si="93"/>
        <v>4.4947357375214242E-2</v>
      </c>
      <c r="CB49" s="128">
        <f t="shared" si="93"/>
        <v>2.5835644431469858E-2</v>
      </c>
      <c r="CC49" s="129">
        <f t="shared" si="93"/>
        <v>3.7588388537402311E-2</v>
      </c>
      <c r="CD49" s="130">
        <f t="shared" si="93"/>
        <v>3.5763350321294039E-2</v>
      </c>
      <c r="CE49" s="131">
        <f t="shared" si="93"/>
        <v>5.067555587077556E-2</v>
      </c>
      <c r="CF49" s="128">
        <f t="shared" si="93"/>
        <v>3.6140242648570839E-2</v>
      </c>
      <c r="CG49" s="129">
        <f t="shared" si="93"/>
        <v>3.4292471422940479E-2</v>
      </c>
      <c r="CH49" s="130">
        <f t="shared" si="93"/>
        <v>5.2057151914498563E-2</v>
      </c>
      <c r="CI49" s="128">
        <f t="shared" si="93"/>
        <v>5.6894764126490409E-2</v>
      </c>
      <c r="CJ49" s="134">
        <f t="shared" ref="CJ49" si="94">AB49/AB64</f>
        <v>4.4991469357194586E-2</v>
      </c>
      <c r="CK49" s="135">
        <f t="shared" ref="CK49" si="95">AC49/AC64</f>
        <v>4.5397478569070983E-2</v>
      </c>
    </row>
    <row r="50" spans="1:89" ht="13.5" thickBot="1" x14ac:dyDescent="0.25">
      <c r="A50" s="145" t="s">
        <v>26</v>
      </c>
      <c r="B50" s="189">
        <v>1315</v>
      </c>
      <c r="C50" s="183">
        <v>1334</v>
      </c>
      <c r="D50" s="184">
        <v>570</v>
      </c>
      <c r="E50" s="185">
        <v>666</v>
      </c>
      <c r="F50" s="182">
        <v>1221</v>
      </c>
      <c r="G50" s="186">
        <v>883</v>
      </c>
      <c r="H50" s="184">
        <v>1978</v>
      </c>
      <c r="I50" s="185">
        <v>1920</v>
      </c>
      <c r="J50" s="182">
        <v>306</v>
      </c>
      <c r="K50" s="183">
        <v>256</v>
      </c>
      <c r="L50" s="184">
        <v>800</v>
      </c>
      <c r="M50" s="182">
        <v>970</v>
      </c>
      <c r="N50" s="187">
        <v>1550</v>
      </c>
      <c r="O50" s="190">
        <v>1610</v>
      </c>
      <c r="P50" s="182">
        <v>904</v>
      </c>
      <c r="Q50" s="183">
        <v>782</v>
      </c>
      <c r="R50" s="184">
        <v>1180</v>
      </c>
      <c r="S50" s="185">
        <v>1123</v>
      </c>
      <c r="T50" s="182">
        <v>192</v>
      </c>
      <c r="U50" s="186">
        <v>312</v>
      </c>
      <c r="V50" s="184">
        <v>810</v>
      </c>
      <c r="W50" s="191">
        <v>1273</v>
      </c>
      <c r="X50" s="182">
        <v>662</v>
      </c>
      <c r="Y50" s="186">
        <v>434</v>
      </c>
      <c r="Z50" s="184">
        <v>2186</v>
      </c>
      <c r="AA50" s="182">
        <v>2485</v>
      </c>
      <c r="AB50" s="158">
        <f t="shared" si="64"/>
        <v>13674</v>
      </c>
      <c r="AC50" s="159">
        <f t="shared" si="65"/>
        <v>14048</v>
      </c>
      <c r="AE50" s="235"/>
      <c r="AF50" s="125"/>
      <c r="AG50" s="183"/>
      <c r="AH50" s="184"/>
      <c r="AI50" s="185"/>
      <c r="AJ50" s="182"/>
      <c r="AK50" s="186"/>
      <c r="AL50" s="184"/>
      <c r="AM50" s="185"/>
      <c r="AN50" s="182"/>
      <c r="AO50" s="186"/>
      <c r="AP50" s="184"/>
      <c r="AQ50" s="182"/>
      <c r="AR50" s="187"/>
      <c r="AS50" s="188"/>
      <c r="AT50" s="182"/>
      <c r="AU50" s="186"/>
      <c r="AV50" s="184"/>
      <c r="AW50" s="185"/>
      <c r="AX50" s="182"/>
      <c r="AY50" s="186"/>
      <c r="AZ50" s="184"/>
      <c r="BA50" s="185"/>
      <c r="BB50" s="182"/>
      <c r="BC50" s="186"/>
      <c r="BD50" s="184"/>
      <c r="BE50" s="182"/>
      <c r="BF50" s="158"/>
      <c r="BG50" s="159"/>
      <c r="BI50" s="145" t="s">
        <v>26</v>
      </c>
      <c r="BJ50" s="128">
        <f t="shared" ref="BJ50:CI50" si="96">B50/B64</f>
        <v>4.2675407282404099E-2</v>
      </c>
      <c r="BK50" s="129">
        <f t="shared" si="96"/>
        <v>4.6485695368853885E-2</v>
      </c>
      <c r="BL50" s="130">
        <f t="shared" si="96"/>
        <v>4.4828942194258752E-2</v>
      </c>
      <c r="BM50" s="131">
        <f t="shared" si="96"/>
        <v>5.102275339002528E-2</v>
      </c>
      <c r="BN50" s="128">
        <f t="shared" si="96"/>
        <v>3.7907482148401117E-2</v>
      </c>
      <c r="BO50" s="129">
        <f t="shared" si="96"/>
        <v>3.3968070782842856E-2</v>
      </c>
      <c r="BP50" s="130">
        <f t="shared" si="96"/>
        <v>4.7230181470869152E-2</v>
      </c>
      <c r="BQ50" s="131">
        <f t="shared" si="96"/>
        <v>4.5730618077884956E-2</v>
      </c>
      <c r="BR50" s="128">
        <f t="shared" si="96"/>
        <v>4.7962382445141068E-2</v>
      </c>
      <c r="BS50" s="129">
        <f t="shared" si="96"/>
        <v>3.9360393603936041E-2</v>
      </c>
      <c r="BT50" s="130">
        <f t="shared" si="96"/>
        <v>3.5774975404704409E-2</v>
      </c>
      <c r="BU50" s="128">
        <f t="shared" si="96"/>
        <v>4.3369399982115711E-2</v>
      </c>
      <c r="BV50" s="132">
        <f t="shared" si="96"/>
        <v>3.9450241791804529E-2</v>
      </c>
      <c r="BW50" s="133">
        <f t="shared" si="96"/>
        <v>3.9739349360714812E-2</v>
      </c>
      <c r="BX50" s="128">
        <f t="shared" si="96"/>
        <v>4.3421874249483648E-2</v>
      </c>
      <c r="BY50" s="129">
        <f t="shared" si="96"/>
        <v>3.6822526722230069E-2</v>
      </c>
      <c r="BZ50" s="130">
        <f t="shared" si="96"/>
        <v>4.4725770382443242E-2</v>
      </c>
      <c r="CA50" s="131">
        <f t="shared" si="96"/>
        <v>3.9280842281996575E-2</v>
      </c>
      <c r="CB50" s="128">
        <f t="shared" si="96"/>
        <v>2.8025105823967306E-2</v>
      </c>
      <c r="CC50" s="129">
        <f t="shared" si="96"/>
        <v>3.8704875325641978E-2</v>
      </c>
      <c r="CD50" s="130">
        <f t="shared" si="96"/>
        <v>3.5896299578994019E-2</v>
      </c>
      <c r="CE50" s="131">
        <f t="shared" si="96"/>
        <v>4.51434448030072E-2</v>
      </c>
      <c r="CF50" s="128">
        <f t="shared" si="96"/>
        <v>3.4032490232366853E-2</v>
      </c>
      <c r="CG50" s="129">
        <f t="shared" si="96"/>
        <v>3.421363815530154E-2</v>
      </c>
      <c r="CH50" s="130">
        <f t="shared" si="96"/>
        <v>4.9498448927835517E-2</v>
      </c>
      <c r="CI50" s="128">
        <f t="shared" si="96"/>
        <v>5.3676343528598583E-2</v>
      </c>
      <c r="CJ50" s="134">
        <f t="shared" ref="CJ50" si="97">AB50/AB64</f>
        <v>4.1959715727068525E-2</v>
      </c>
      <c r="CK50" s="135">
        <f t="shared" ref="CK50" si="98">AC50/AC64</f>
        <v>4.333381660245357E-2</v>
      </c>
    </row>
    <row r="51" spans="1:89" ht="14.25" thickTop="1" thickBot="1" x14ac:dyDescent="0.25">
      <c r="A51" s="136" t="s">
        <v>27</v>
      </c>
      <c r="B51" s="192">
        <v>1303</v>
      </c>
      <c r="C51" s="176">
        <v>1359</v>
      </c>
      <c r="D51" s="177">
        <v>539</v>
      </c>
      <c r="E51" s="178">
        <v>574</v>
      </c>
      <c r="F51" s="175">
        <v>1194</v>
      </c>
      <c r="G51" s="179">
        <v>1053</v>
      </c>
      <c r="H51" s="177">
        <v>2011</v>
      </c>
      <c r="I51" s="178">
        <v>2049</v>
      </c>
      <c r="J51" s="175">
        <v>296</v>
      </c>
      <c r="K51" s="176">
        <v>241</v>
      </c>
      <c r="L51" s="177">
        <v>1072</v>
      </c>
      <c r="M51" s="175">
        <v>949</v>
      </c>
      <c r="N51" s="180">
        <v>1825</v>
      </c>
      <c r="O51" s="193">
        <v>1704</v>
      </c>
      <c r="P51" s="175">
        <v>983</v>
      </c>
      <c r="Q51" s="176">
        <v>777</v>
      </c>
      <c r="R51" s="177">
        <v>1332</v>
      </c>
      <c r="S51" s="178">
        <v>1169</v>
      </c>
      <c r="T51" s="175">
        <v>326</v>
      </c>
      <c r="U51" s="179">
        <v>240</v>
      </c>
      <c r="V51" s="177">
        <v>1043</v>
      </c>
      <c r="W51" s="194">
        <v>1033</v>
      </c>
      <c r="X51" s="175">
        <v>703</v>
      </c>
      <c r="Y51" s="179">
        <v>321</v>
      </c>
      <c r="Z51" s="177">
        <v>2402</v>
      </c>
      <c r="AA51" s="175">
        <v>2280</v>
      </c>
      <c r="AB51" s="158">
        <f t="shared" si="64"/>
        <v>15029</v>
      </c>
      <c r="AC51" s="159">
        <f t="shared" si="65"/>
        <v>13749</v>
      </c>
      <c r="AE51" s="229" t="s">
        <v>13</v>
      </c>
      <c r="AF51" s="20">
        <f t="shared" ref="AF51:BG51" si="99">SUM(AF48:AF50)</f>
        <v>3667</v>
      </c>
      <c r="AG51" s="21">
        <f t="shared" si="99"/>
        <v>7110</v>
      </c>
      <c r="AH51" s="20">
        <f t="shared" si="99"/>
        <v>2138</v>
      </c>
      <c r="AI51" s="21">
        <f t="shared" si="99"/>
        <v>2394</v>
      </c>
      <c r="AJ51" s="20">
        <f t="shared" si="99"/>
        <v>3015</v>
      </c>
      <c r="AK51" s="21">
        <f t="shared" si="99"/>
        <v>6142</v>
      </c>
      <c r="AL51" s="20">
        <f t="shared" si="99"/>
        <v>5122</v>
      </c>
      <c r="AM51" s="21">
        <f t="shared" si="99"/>
        <v>9202</v>
      </c>
      <c r="AN51" s="20">
        <f t="shared" si="99"/>
        <v>1658</v>
      </c>
      <c r="AO51" s="21">
        <f t="shared" si="99"/>
        <v>527</v>
      </c>
      <c r="AP51" s="20">
        <f t="shared" si="99"/>
        <v>5523</v>
      </c>
      <c r="AQ51" s="21">
        <f t="shared" si="99"/>
        <v>1797</v>
      </c>
      <c r="AR51" s="20">
        <f t="shared" si="99"/>
        <v>7647</v>
      </c>
      <c r="AS51" s="21">
        <f t="shared" si="99"/>
        <v>5079</v>
      </c>
      <c r="AT51" s="20">
        <f t="shared" si="99"/>
        <v>4061</v>
      </c>
      <c r="AU51" s="21">
        <f t="shared" si="99"/>
        <v>3238</v>
      </c>
      <c r="AV51" s="20">
        <f t="shared" si="99"/>
        <v>3960</v>
      </c>
      <c r="AW51" s="21">
        <f t="shared" si="99"/>
        <v>4951</v>
      </c>
      <c r="AX51" s="20">
        <f t="shared" si="99"/>
        <v>2182</v>
      </c>
      <c r="AY51" s="21">
        <f t="shared" si="99"/>
        <v>505</v>
      </c>
      <c r="AZ51" s="20">
        <f t="shared" si="99"/>
        <v>5296</v>
      </c>
      <c r="BA51" s="21">
        <f t="shared" si="99"/>
        <v>3158</v>
      </c>
      <c r="BB51" s="20">
        <f t="shared" si="99"/>
        <v>4345</v>
      </c>
      <c r="BC51" s="21">
        <f t="shared" si="99"/>
        <v>1611</v>
      </c>
      <c r="BD51" s="20">
        <f t="shared" si="99"/>
        <v>5992</v>
      </c>
      <c r="BE51" s="21">
        <f t="shared" si="99"/>
        <v>8376</v>
      </c>
      <c r="BF51" s="160">
        <f t="shared" si="99"/>
        <v>54606</v>
      </c>
      <c r="BG51" s="161">
        <f t="shared" si="99"/>
        <v>54090</v>
      </c>
      <c r="BI51" s="136" t="s">
        <v>27</v>
      </c>
      <c r="BJ51" s="128">
        <f t="shared" ref="BJ51:CI51" si="100">B51/B64</f>
        <v>4.228597390796391E-2</v>
      </c>
      <c r="BK51" s="129">
        <f t="shared" si="100"/>
        <v>4.7356866571418618E-2</v>
      </c>
      <c r="BL51" s="130">
        <f t="shared" si="100"/>
        <v>4.2390876917027136E-2</v>
      </c>
      <c r="BM51" s="131">
        <f t="shared" si="100"/>
        <v>4.3974565234045811E-2</v>
      </c>
      <c r="BN51" s="128">
        <f t="shared" si="100"/>
        <v>3.7069233157404534E-2</v>
      </c>
      <c r="BO51" s="129">
        <f t="shared" si="100"/>
        <v>4.0507789959607618E-2</v>
      </c>
      <c r="BP51" s="130">
        <f t="shared" si="100"/>
        <v>4.8018147086914993E-2</v>
      </c>
      <c r="BQ51" s="131">
        <f t="shared" si="100"/>
        <v>4.8803143979992858E-2</v>
      </c>
      <c r="BR51" s="128">
        <f t="shared" si="100"/>
        <v>4.6394984326018809E-2</v>
      </c>
      <c r="BS51" s="129">
        <f t="shared" si="100"/>
        <v>3.705412054120541E-2</v>
      </c>
      <c r="BT51" s="130">
        <f t="shared" si="100"/>
        <v>4.7938467042303909E-2</v>
      </c>
      <c r="BU51" s="128">
        <f t="shared" si="100"/>
        <v>4.2430474827863725E-2</v>
      </c>
      <c r="BV51" s="132">
        <f t="shared" si="100"/>
        <v>4.6449478238737595E-2</v>
      </c>
      <c r="BW51" s="133">
        <f t="shared" si="100"/>
        <v>4.2059534975564E-2</v>
      </c>
      <c r="BX51" s="128">
        <f t="shared" si="100"/>
        <v>4.7216484941639845E-2</v>
      </c>
      <c r="BY51" s="129">
        <f t="shared" si="100"/>
        <v>3.6587088571832183E-2</v>
      </c>
      <c r="BZ51" s="130">
        <f t="shared" si="100"/>
        <v>5.0487056058825759E-2</v>
      </c>
      <c r="CA51" s="131">
        <f t="shared" si="100"/>
        <v>4.0889852740564551E-2</v>
      </c>
      <c r="CB51" s="128">
        <f t="shared" si="100"/>
        <v>4.7584294263611153E-2</v>
      </c>
      <c r="CC51" s="129">
        <f t="shared" si="100"/>
        <v>2.9772981019724601E-2</v>
      </c>
      <c r="CD51" s="130">
        <f t="shared" si="100"/>
        <v>4.6222025260358963E-2</v>
      </c>
      <c r="CE51" s="131">
        <f t="shared" si="100"/>
        <v>3.6632504698748181E-2</v>
      </c>
      <c r="CF51" s="128">
        <f t="shared" si="100"/>
        <v>3.6140242648570839E-2</v>
      </c>
      <c r="CG51" s="129">
        <f t="shared" si="100"/>
        <v>2.5305478912100908E-2</v>
      </c>
      <c r="CH51" s="130">
        <f t="shared" si="100"/>
        <v>5.4389421008536561E-2</v>
      </c>
      <c r="CI51" s="128">
        <f t="shared" si="100"/>
        <v>4.9248315189217212E-2</v>
      </c>
      <c r="CJ51" s="134">
        <f t="shared" ref="CJ51" si="101">AB51/AB64</f>
        <v>4.6117636950571368E-2</v>
      </c>
      <c r="CK51" s="135">
        <f t="shared" ref="CK51" si="102">AC51/AC64</f>
        <v>4.2411492345325603E-2</v>
      </c>
    </row>
    <row r="52" spans="1:89" ht="13.5" thickTop="1" x14ac:dyDescent="0.2">
      <c r="A52" s="145" t="s">
        <v>28</v>
      </c>
      <c r="B52" s="189">
        <v>1193</v>
      </c>
      <c r="C52" s="183">
        <v>1899</v>
      </c>
      <c r="D52" s="184">
        <v>577</v>
      </c>
      <c r="E52" s="185">
        <v>561</v>
      </c>
      <c r="F52" s="182">
        <v>1212</v>
      </c>
      <c r="G52" s="186">
        <v>1617</v>
      </c>
      <c r="H52" s="184">
        <v>2287</v>
      </c>
      <c r="I52" s="185">
        <v>2589</v>
      </c>
      <c r="J52" s="182">
        <v>375</v>
      </c>
      <c r="K52" s="183">
        <v>233</v>
      </c>
      <c r="L52" s="184">
        <v>1716</v>
      </c>
      <c r="M52" s="182">
        <v>869</v>
      </c>
      <c r="N52" s="187">
        <v>2143</v>
      </c>
      <c r="O52" s="190">
        <v>1766</v>
      </c>
      <c r="P52" s="182">
        <v>1212</v>
      </c>
      <c r="Q52" s="183">
        <v>881</v>
      </c>
      <c r="R52" s="184">
        <v>1297</v>
      </c>
      <c r="S52" s="185">
        <v>1506</v>
      </c>
      <c r="T52" s="182">
        <v>423</v>
      </c>
      <c r="U52" s="186">
        <v>200</v>
      </c>
      <c r="V52" s="184">
        <v>1543</v>
      </c>
      <c r="W52" s="191">
        <v>1248</v>
      </c>
      <c r="X52" s="182">
        <v>946</v>
      </c>
      <c r="Y52" s="186">
        <v>474</v>
      </c>
      <c r="Z52" s="184">
        <v>2294</v>
      </c>
      <c r="AA52" s="182">
        <v>3071</v>
      </c>
      <c r="AB52" s="158">
        <f t="shared" si="64"/>
        <v>17218</v>
      </c>
      <c r="AC52" s="159">
        <f t="shared" si="65"/>
        <v>16914</v>
      </c>
      <c r="BI52" s="145" t="s">
        <v>28</v>
      </c>
      <c r="BJ52" s="128">
        <f t="shared" ref="BJ52:CI52" si="103">B52/B64</f>
        <v>3.871616797559551E-2</v>
      </c>
      <c r="BK52" s="129">
        <f t="shared" si="103"/>
        <v>6.6174164546816738E-2</v>
      </c>
      <c r="BL52" s="130">
        <f t="shared" si="103"/>
        <v>4.5379473063311047E-2</v>
      </c>
      <c r="BM52" s="131">
        <f t="shared" si="103"/>
        <v>4.2978625603309582E-2</v>
      </c>
      <c r="BN52" s="128">
        <f t="shared" si="103"/>
        <v>3.762806581806892E-2</v>
      </c>
      <c r="BO52" s="129">
        <f t="shared" si="103"/>
        <v>6.2204270051933061E-2</v>
      </c>
      <c r="BP52" s="130">
        <f t="shared" si="103"/>
        <v>5.4608404966571156E-2</v>
      </c>
      <c r="BQ52" s="131">
        <f t="shared" si="103"/>
        <v>6.1664880314397999E-2</v>
      </c>
      <c r="BR52" s="128">
        <f t="shared" si="103"/>
        <v>5.8777429467084641E-2</v>
      </c>
      <c r="BS52" s="129">
        <f t="shared" si="103"/>
        <v>3.5824108241082411E-2</v>
      </c>
      <c r="BT52" s="130">
        <f t="shared" si="103"/>
        <v>7.6737322243090961E-2</v>
      </c>
      <c r="BU52" s="128">
        <f t="shared" si="103"/>
        <v>3.8853617097379951E-2</v>
      </c>
      <c r="BV52" s="132">
        <f t="shared" si="103"/>
        <v>5.4543140748282003E-2</v>
      </c>
      <c r="BW52" s="133">
        <f t="shared" si="103"/>
        <v>4.3589870168336868E-2</v>
      </c>
      <c r="BX52" s="128">
        <f t="shared" si="103"/>
        <v>5.8216052644219224E-2</v>
      </c>
      <c r="BY52" s="129">
        <f t="shared" si="103"/>
        <v>4.1484202100108301E-2</v>
      </c>
      <c r="BZ52" s="130">
        <f t="shared" si="103"/>
        <v>4.9160444225448206E-2</v>
      </c>
      <c r="CA52" s="131">
        <f t="shared" si="103"/>
        <v>5.2677603273986497E-2</v>
      </c>
      <c r="CB52" s="128">
        <f t="shared" si="103"/>
        <v>6.1742811268427969E-2</v>
      </c>
      <c r="CC52" s="129">
        <f t="shared" si="103"/>
        <v>2.4810817516437166E-2</v>
      </c>
      <c r="CD52" s="130">
        <f t="shared" si="103"/>
        <v>6.8380234877021939E-2</v>
      </c>
      <c r="CE52" s="131">
        <f t="shared" si="103"/>
        <v>4.4256888542146884E-2</v>
      </c>
      <c r="CF52" s="128">
        <f t="shared" si="103"/>
        <v>4.8632531359243267E-2</v>
      </c>
      <c r="CG52" s="129">
        <f t="shared" si="103"/>
        <v>3.736696886085928E-2</v>
      </c>
      <c r="CH52" s="130">
        <f t="shared" si="103"/>
        <v>5.1943934968186035E-2</v>
      </c>
      <c r="CI52" s="128">
        <f t="shared" si="103"/>
        <v>6.6334024537757039E-2</v>
      </c>
      <c r="CJ52" s="134">
        <f t="shared" ref="CJ52" si="104">AB52/AB64</f>
        <v>5.2834751015698837E-2</v>
      </c>
      <c r="CK52" s="135">
        <f t="shared" ref="CK52" si="105">AC52/AC64</f>
        <v>5.2174556806228622E-2</v>
      </c>
    </row>
    <row r="53" spans="1:89" x14ac:dyDescent="0.2">
      <c r="A53" s="136" t="s">
        <v>29</v>
      </c>
      <c r="B53" s="192">
        <v>1383</v>
      </c>
      <c r="C53" s="176">
        <v>2674</v>
      </c>
      <c r="D53" s="177">
        <v>1064</v>
      </c>
      <c r="E53" s="178">
        <v>787</v>
      </c>
      <c r="F53" s="175">
        <v>1394</v>
      </c>
      <c r="G53" s="179">
        <v>2310</v>
      </c>
      <c r="H53" s="177">
        <v>2287</v>
      </c>
      <c r="I53" s="178">
        <v>3196</v>
      </c>
      <c r="J53" s="175">
        <v>735</v>
      </c>
      <c r="K53" s="176">
        <v>265</v>
      </c>
      <c r="L53" s="177">
        <v>2133</v>
      </c>
      <c r="M53" s="175">
        <v>744</v>
      </c>
      <c r="N53" s="180">
        <v>2930</v>
      </c>
      <c r="O53" s="193">
        <v>2009</v>
      </c>
      <c r="P53" s="175">
        <v>1720</v>
      </c>
      <c r="Q53" s="176">
        <v>1079</v>
      </c>
      <c r="R53" s="177">
        <v>1783</v>
      </c>
      <c r="S53" s="178">
        <v>1983</v>
      </c>
      <c r="T53" s="175">
        <v>963</v>
      </c>
      <c r="U53" s="179">
        <v>180</v>
      </c>
      <c r="V53" s="177">
        <v>2401</v>
      </c>
      <c r="W53" s="194">
        <v>1254</v>
      </c>
      <c r="X53" s="175">
        <v>1534</v>
      </c>
      <c r="Y53" s="179">
        <v>518</v>
      </c>
      <c r="Z53" s="177">
        <v>2520</v>
      </c>
      <c r="AA53" s="175">
        <v>3208</v>
      </c>
      <c r="AB53" s="158">
        <f t="shared" si="64"/>
        <v>22847</v>
      </c>
      <c r="AC53" s="159">
        <f t="shared" si="65"/>
        <v>20207</v>
      </c>
      <c r="BI53" s="136" t="s">
        <v>29</v>
      </c>
      <c r="BJ53" s="128">
        <f t="shared" ref="BJ53:CI53" si="106">B53/B64</f>
        <v>4.4882196404231842E-2</v>
      </c>
      <c r="BK53" s="129">
        <f t="shared" si="106"/>
        <v>9.3180471826323302E-2</v>
      </c>
      <c r="BL53" s="130">
        <f t="shared" si="106"/>
        <v>8.3680692095949666E-2</v>
      </c>
      <c r="BM53" s="131">
        <f t="shared" si="106"/>
        <v>6.0292653029954797E-2</v>
      </c>
      <c r="BN53" s="128">
        <f t="shared" si="106"/>
        <v>4.3278484942564421E-2</v>
      </c>
      <c r="BO53" s="129">
        <f t="shared" si="106"/>
        <v>8.886324293133295E-2</v>
      </c>
      <c r="BP53" s="130">
        <f t="shared" si="106"/>
        <v>5.4608404966571156E-2</v>
      </c>
      <c r="BQ53" s="131">
        <f t="shared" si="106"/>
        <v>7.6122424675479333E-2</v>
      </c>
      <c r="BR53" s="128">
        <f t="shared" si="106"/>
        <v>0.1152037617554859</v>
      </c>
      <c r="BS53" s="129">
        <f t="shared" si="106"/>
        <v>4.0744157441574419E-2</v>
      </c>
      <c r="BT53" s="130">
        <f t="shared" si="106"/>
        <v>9.5385028172793138E-2</v>
      </c>
      <c r="BU53" s="128">
        <f t="shared" si="106"/>
        <v>3.3264776893499062E-2</v>
      </c>
      <c r="BV53" s="132">
        <f t="shared" si="106"/>
        <v>7.4573682870959529E-2</v>
      </c>
      <c r="BW53" s="133">
        <f t="shared" si="106"/>
        <v>4.9587796810978919E-2</v>
      </c>
      <c r="BX53" s="128">
        <f t="shared" si="106"/>
        <v>8.2616840386185691E-2</v>
      </c>
      <c r="BY53" s="129">
        <f t="shared" si="106"/>
        <v>5.0807552855864767E-2</v>
      </c>
      <c r="BZ53" s="130">
        <f t="shared" si="106"/>
        <v>6.758139711177652E-2</v>
      </c>
      <c r="CA53" s="131">
        <f t="shared" si="106"/>
        <v>6.9362342159571863E-2</v>
      </c>
      <c r="CB53" s="128">
        <f t="shared" si="106"/>
        <v>0.140563421398336</v>
      </c>
      <c r="CC53" s="129">
        <f t="shared" si="106"/>
        <v>2.2329735764793451E-2</v>
      </c>
      <c r="CD53" s="130">
        <f t="shared" si="106"/>
        <v>0.1064037225792156</v>
      </c>
      <c r="CE53" s="131">
        <f t="shared" si="106"/>
        <v>4.4469662044753361E-2</v>
      </c>
      <c r="CF53" s="128">
        <f t="shared" si="106"/>
        <v>7.8860785523339499E-2</v>
      </c>
      <c r="CG53" s="129">
        <f t="shared" si="106"/>
        <v>4.0835632636972805E-2</v>
      </c>
      <c r="CH53" s="130">
        <f t="shared" si="106"/>
        <v>5.7061340941512127E-2</v>
      </c>
      <c r="CI53" s="128">
        <f t="shared" si="106"/>
        <v>6.9293243476758248E-2</v>
      </c>
      <c r="CJ53" s="134">
        <f t="shared" ref="CJ53" si="107">AB53/AB64</f>
        <v>7.0107768408390711E-2</v>
      </c>
      <c r="CK53" s="135">
        <f t="shared" ref="CK53" si="108">AC53/AC64</f>
        <v>6.2332462420684742E-2</v>
      </c>
    </row>
    <row r="54" spans="1:89" x14ac:dyDescent="0.2">
      <c r="A54" s="145" t="s">
        <v>30</v>
      </c>
      <c r="B54" s="189">
        <v>1775</v>
      </c>
      <c r="C54" s="183">
        <v>3065</v>
      </c>
      <c r="D54" s="184">
        <v>1250</v>
      </c>
      <c r="E54" s="185">
        <v>1121</v>
      </c>
      <c r="F54" s="182">
        <v>1682</v>
      </c>
      <c r="G54" s="186">
        <v>3147</v>
      </c>
      <c r="H54" s="184">
        <v>2698</v>
      </c>
      <c r="I54" s="185">
        <v>4411</v>
      </c>
      <c r="J54" s="182">
        <v>1006</v>
      </c>
      <c r="K54" s="183">
        <v>260</v>
      </c>
      <c r="L54" s="184">
        <v>2823</v>
      </c>
      <c r="M54" s="182">
        <v>922</v>
      </c>
      <c r="N54" s="187">
        <v>4069</v>
      </c>
      <c r="O54" s="190">
        <v>2509</v>
      </c>
      <c r="P54" s="182">
        <v>2245</v>
      </c>
      <c r="Q54" s="183">
        <v>1544</v>
      </c>
      <c r="R54" s="184">
        <v>2066</v>
      </c>
      <c r="S54" s="185">
        <v>2539</v>
      </c>
      <c r="T54" s="182">
        <v>1199</v>
      </c>
      <c r="U54" s="186">
        <v>289</v>
      </c>
      <c r="V54" s="184">
        <v>2534</v>
      </c>
      <c r="W54" s="191">
        <v>1597</v>
      </c>
      <c r="X54" s="182">
        <v>2176</v>
      </c>
      <c r="Y54" s="186">
        <v>777</v>
      </c>
      <c r="Z54" s="184">
        <v>3099</v>
      </c>
      <c r="AA54" s="182">
        <v>4142</v>
      </c>
      <c r="AB54" s="158">
        <f t="shared" si="64"/>
        <v>28622</v>
      </c>
      <c r="AC54" s="159">
        <f t="shared" si="65"/>
        <v>26323</v>
      </c>
      <c r="BI54" s="145" t="s">
        <v>30</v>
      </c>
      <c r="BJ54" s="128">
        <f t="shared" ref="BJ54:CI54" si="109">B54/B64</f>
        <v>5.7603686635944701E-2</v>
      </c>
      <c r="BK54" s="129">
        <f t="shared" si="109"/>
        <v>0.10680558943443566</v>
      </c>
      <c r="BL54" s="130">
        <f t="shared" si="109"/>
        <v>9.8309083759339361E-2</v>
      </c>
      <c r="BM54" s="131">
        <f t="shared" si="109"/>
        <v>8.5880640465793301E-2</v>
      </c>
      <c r="BN54" s="128">
        <f t="shared" si="109"/>
        <v>5.221980751319466E-2</v>
      </c>
      <c r="BO54" s="129">
        <f t="shared" si="109"/>
        <v>0.12106174264281593</v>
      </c>
      <c r="BP54" s="130">
        <f t="shared" si="109"/>
        <v>6.4422158548233049E-2</v>
      </c>
      <c r="BQ54" s="131">
        <f t="shared" si="109"/>
        <v>0.10506133142789091</v>
      </c>
      <c r="BR54" s="128">
        <f t="shared" si="109"/>
        <v>0.15768025078369907</v>
      </c>
      <c r="BS54" s="129">
        <f t="shared" si="109"/>
        <v>3.997539975399754E-2</v>
      </c>
      <c r="BT54" s="130">
        <f t="shared" si="109"/>
        <v>0.12624094445935069</v>
      </c>
      <c r="BU54" s="128">
        <f t="shared" si="109"/>
        <v>4.1223285343825453E-2</v>
      </c>
      <c r="BV54" s="132">
        <f t="shared" si="109"/>
        <v>0.10356324764571137</v>
      </c>
      <c r="BW54" s="133">
        <f t="shared" si="109"/>
        <v>6.1929209655921406E-2</v>
      </c>
      <c r="BX54" s="128">
        <f t="shared" si="109"/>
        <v>0.1078341899226668</v>
      </c>
      <c r="BY54" s="129">
        <f t="shared" si="109"/>
        <v>7.2703300842868579E-2</v>
      </c>
      <c r="BZ54" s="130">
        <f t="shared" si="109"/>
        <v>7.8308001364515031E-2</v>
      </c>
      <c r="CA54" s="131">
        <f t="shared" si="109"/>
        <v>8.8810381615306591E-2</v>
      </c>
      <c r="CB54" s="128">
        <f t="shared" si="109"/>
        <v>0.17501094730696248</v>
      </c>
      <c r="CC54" s="129">
        <f t="shared" si="109"/>
        <v>3.5851631311251707E-2</v>
      </c>
      <c r="CD54" s="130">
        <f t="shared" si="109"/>
        <v>0.11229780633724795</v>
      </c>
      <c r="CE54" s="131">
        <f t="shared" si="109"/>
        <v>5.6633213943756873E-2</v>
      </c>
      <c r="CF54" s="128">
        <f t="shared" si="109"/>
        <v>0.11186510384536294</v>
      </c>
      <c r="CG54" s="129">
        <f t="shared" si="109"/>
        <v>6.1253448955459207E-2</v>
      </c>
      <c r="CH54" s="130">
        <f t="shared" si="109"/>
        <v>7.0171863324502412E-2</v>
      </c>
      <c r="CI54" s="128">
        <f t="shared" si="109"/>
        <v>8.9467772593744596E-2</v>
      </c>
      <c r="CJ54" s="134">
        <f t="shared" ref="CJ54" si="110">AB54/AB64</f>
        <v>8.7828797977194339E-2</v>
      </c>
      <c r="CK54" s="135">
        <f t="shared" ref="CK54" si="111">AC54/AC64</f>
        <v>8.1198466288894169E-2</v>
      </c>
    </row>
    <row r="55" spans="1:89" x14ac:dyDescent="0.2">
      <c r="A55" s="136" t="s">
        <v>31</v>
      </c>
      <c r="B55" s="192">
        <v>1892</v>
      </c>
      <c r="C55" s="176">
        <v>4045</v>
      </c>
      <c r="D55" s="177">
        <v>888</v>
      </c>
      <c r="E55" s="178">
        <v>1273</v>
      </c>
      <c r="F55" s="175">
        <v>1333</v>
      </c>
      <c r="G55" s="179">
        <v>2995</v>
      </c>
      <c r="H55" s="177">
        <v>2424</v>
      </c>
      <c r="I55" s="178">
        <v>4791</v>
      </c>
      <c r="J55" s="175">
        <v>652</v>
      </c>
      <c r="K55" s="176">
        <v>267</v>
      </c>
      <c r="L55" s="177">
        <v>2700</v>
      </c>
      <c r="M55" s="175">
        <v>875</v>
      </c>
      <c r="N55" s="180">
        <v>3578</v>
      </c>
      <c r="O55" s="193">
        <v>2570</v>
      </c>
      <c r="P55" s="175">
        <v>1816</v>
      </c>
      <c r="Q55" s="176">
        <v>1694</v>
      </c>
      <c r="R55" s="177">
        <v>1894</v>
      </c>
      <c r="S55" s="178">
        <v>2412</v>
      </c>
      <c r="T55" s="175">
        <v>983</v>
      </c>
      <c r="U55" s="179">
        <v>216</v>
      </c>
      <c r="V55" s="177">
        <v>2762</v>
      </c>
      <c r="W55" s="194">
        <v>1561</v>
      </c>
      <c r="X55" s="175">
        <v>2169</v>
      </c>
      <c r="Y55" s="179">
        <v>834</v>
      </c>
      <c r="Z55" s="177">
        <v>2893</v>
      </c>
      <c r="AA55" s="175">
        <v>4234</v>
      </c>
      <c r="AB55" s="158">
        <f t="shared" si="64"/>
        <v>25984</v>
      </c>
      <c r="AC55" s="159">
        <f t="shared" si="65"/>
        <v>27767</v>
      </c>
      <c r="BI55" s="136" t="s">
        <v>31</v>
      </c>
      <c r="BJ55" s="128">
        <f t="shared" ref="BJ55:CI55" si="112">B55/B64</f>
        <v>6.1400662036736546E-2</v>
      </c>
      <c r="BK55" s="129">
        <f t="shared" si="112"/>
        <v>0.140955500574973</v>
      </c>
      <c r="BL55" s="130">
        <f t="shared" si="112"/>
        <v>6.9838773102634685E-2</v>
      </c>
      <c r="BM55" s="131">
        <f t="shared" si="112"/>
        <v>9.75254730713246E-2</v>
      </c>
      <c r="BN55" s="128">
        <f t="shared" si="112"/>
        <v>4.1384663148090653E-2</v>
      </c>
      <c r="BO55" s="129">
        <f t="shared" si="112"/>
        <v>0.11521446432006155</v>
      </c>
      <c r="BP55" s="130">
        <f t="shared" si="112"/>
        <v>5.7879656160458454E-2</v>
      </c>
      <c r="BQ55" s="131">
        <f t="shared" si="112"/>
        <v>0.11411218292247231</v>
      </c>
      <c r="BR55" s="128">
        <f t="shared" si="112"/>
        <v>0.10219435736677115</v>
      </c>
      <c r="BS55" s="129">
        <f t="shared" si="112"/>
        <v>4.1051660516605165E-2</v>
      </c>
      <c r="BT55" s="130">
        <f t="shared" si="112"/>
        <v>0.12074054199087739</v>
      </c>
      <c r="BU55" s="128">
        <f t="shared" si="112"/>
        <v>3.9121881427166237E-2</v>
      </c>
      <c r="BV55" s="132">
        <f t="shared" si="112"/>
        <v>9.1066429116823625E-2</v>
      </c>
      <c r="BW55" s="133">
        <f t="shared" si="112"/>
        <v>6.3434862023004399E-2</v>
      </c>
      <c r="BX55" s="128">
        <f t="shared" si="112"/>
        <v>8.7228012872856531E-2</v>
      </c>
      <c r="BY55" s="129">
        <f t="shared" si="112"/>
        <v>7.9766445354805288E-2</v>
      </c>
      <c r="BZ55" s="130">
        <f t="shared" si="112"/>
        <v>7.1788651783345342E-2</v>
      </c>
      <c r="CA55" s="131">
        <f t="shared" si="112"/>
        <v>8.4368113610129775E-2</v>
      </c>
      <c r="CB55" s="128">
        <f t="shared" si="112"/>
        <v>0.14348270325499926</v>
      </c>
      <c r="CC55" s="129">
        <f t="shared" si="112"/>
        <v>2.6795682917752139E-2</v>
      </c>
      <c r="CD55" s="130">
        <f t="shared" si="112"/>
        <v>0.12240194992244627</v>
      </c>
      <c r="CE55" s="131">
        <f t="shared" si="112"/>
        <v>5.535657292811802E-2</v>
      </c>
      <c r="CF55" s="128">
        <f t="shared" si="112"/>
        <v>0.11150524367674275</v>
      </c>
      <c r="CG55" s="129">
        <f t="shared" si="112"/>
        <v>6.5746945210878996E-2</v>
      </c>
      <c r="CH55" s="130">
        <f t="shared" si="112"/>
        <v>6.5507325136426417E-2</v>
      </c>
      <c r="CI55" s="128">
        <f t="shared" si="112"/>
        <v>9.145498531190599E-2</v>
      </c>
      <c r="CJ55" s="134">
        <f t="shared" ref="CJ55" si="113">AB55/AB64</f>
        <v>7.9733893041695814E-2</v>
      </c>
      <c r="CK55" s="135">
        <f t="shared" ref="CK55" si="114">AC55/AC64</f>
        <v>8.565276805241516E-2</v>
      </c>
    </row>
    <row r="56" spans="1:89" x14ac:dyDescent="0.2">
      <c r="A56" s="145" t="s">
        <v>32</v>
      </c>
      <c r="B56" s="189">
        <v>1867</v>
      </c>
      <c r="C56" s="183">
        <v>2394</v>
      </c>
      <c r="D56" s="184">
        <v>570</v>
      </c>
      <c r="E56" s="185">
        <v>975</v>
      </c>
      <c r="F56" s="182">
        <v>1213</v>
      </c>
      <c r="G56" s="186">
        <v>2374</v>
      </c>
      <c r="H56" s="184">
        <v>2312</v>
      </c>
      <c r="I56" s="185">
        <v>3429</v>
      </c>
      <c r="J56" s="182">
        <v>434</v>
      </c>
      <c r="K56" s="183">
        <v>198</v>
      </c>
      <c r="L56" s="184">
        <v>1919</v>
      </c>
      <c r="M56" s="182">
        <v>886</v>
      </c>
      <c r="N56" s="187">
        <v>3013</v>
      </c>
      <c r="O56" s="190">
        <v>2349</v>
      </c>
      <c r="P56" s="182">
        <v>1218</v>
      </c>
      <c r="Q56" s="183">
        <v>1630</v>
      </c>
      <c r="R56" s="184">
        <v>1471</v>
      </c>
      <c r="S56" s="185">
        <v>2099</v>
      </c>
      <c r="T56" s="182">
        <v>556</v>
      </c>
      <c r="U56" s="186">
        <v>288</v>
      </c>
      <c r="V56" s="184">
        <v>2134</v>
      </c>
      <c r="W56" s="191">
        <v>1585</v>
      </c>
      <c r="X56" s="182">
        <v>1209</v>
      </c>
      <c r="Y56" s="186">
        <v>692</v>
      </c>
      <c r="Z56" s="184">
        <v>2665</v>
      </c>
      <c r="AA56" s="182">
        <v>3192</v>
      </c>
      <c r="AB56" s="158">
        <f t="shared" si="64"/>
        <v>20581</v>
      </c>
      <c r="AC56" s="159">
        <f t="shared" si="65"/>
        <v>22091</v>
      </c>
      <c r="BI56" s="145" t="s">
        <v>32</v>
      </c>
      <c r="BJ56" s="128">
        <f t="shared" ref="BJ56:CI56" si="115">B56/B64</f>
        <v>6.0589342506652821E-2</v>
      </c>
      <c r="BK56" s="129">
        <f t="shared" si="115"/>
        <v>8.3423354357598359E-2</v>
      </c>
      <c r="BL56" s="130">
        <f t="shared" si="115"/>
        <v>4.4828942194258752E-2</v>
      </c>
      <c r="BM56" s="131">
        <f t="shared" si="115"/>
        <v>7.4695472305217198E-2</v>
      </c>
      <c r="BN56" s="128">
        <f t="shared" si="115"/>
        <v>3.7659112076994725E-2</v>
      </c>
      <c r="BO56" s="129">
        <f t="shared" si="115"/>
        <v>9.1325254856703217E-2</v>
      </c>
      <c r="BP56" s="130">
        <f t="shared" si="115"/>
        <v>5.5205348615090737E-2</v>
      </c>
      <c r="BQ56" s="131">
        <f t="shared" si="115"/>
        <v>8.1672025723472666E-2</v>
      </c>
      <c r="BR56" s="128">
        <f t="shared" si="115"/>
        <v>6.8025078369905956E-2</v>
      </c>
      <c r="BS56" s="129">
        <f t="shared" si="115"/>
        <v>3.0442804428044281E-2</v>
      </c>
      <c r="BT56" s="130">
        <f t="shared" si="115"/>
        <v>8.5815222252034695E-2</v>
      </c>
      <c r="BU56" s="128">
        <f t="shared" si="115"/>
        <v>3.9613699365107752E-2</v>
      </c>
      <c r="BV56" s="132">
        <f t="shared" si="115"/>
        <v>7.6686179689488418E-2</v>
      </c>
      <c r="BW56" s="133">
        <f t="shared" si="115"/>
        <v>5.7979957545539813E-2</v>
      </c>
      <c r="BX56" s="128">
        <f t="shared" si="115"/>
        <v>5.8504250924636153E-2</v>
      </c>
      <c r="BY56" s="129">
        <f t="shared" si="115"/>
        <v>7.6752837029712292E-2</v>
      </c>
      <c r="BZ56" s="130">
        <f t="shared" si="115"/>
        <v>5.5755600197096612E-2</v>
      </c>
      <c r="CA56" s="131">
        <f t="shared" si="115"/>
        <v>7.341984679422156E-2</v>
      </c>
      <c r="CB56" s="128">
        <f t="shared" si="115"/>
        <v>8.1156035615238653E-2</v>
      </c>
      <c r="CC56" s="129">
        <f t="shared" si="115"/>
        <v>3.5727577223669517E-2</v>
      </c>
      <c r="CD56" s="130">
        <f t="shared" si="115"/>
        <v>9.4571238643917574E-2</v>
      </c>
      <c r="CE56" s="131">
        <f t="shared" si="115"/>
        <v>5.620766693854392E-2</v>
      </c>
      <c r="CF56" s="128">
        <f t="shared" si="115"/>
        <v>6.2152991980259101E-2</v>
      </c>
      <c r="CG56" s="129">
        <f t="shared" si="115"/>
        <v>5.4552621206148996E-2</v>
      </c>
      <c r="CH56" s="130">
        <f t="shared" si="115"/>
        <v>6.0344632384575325E-2</v>
      </c>
      <c r="CI56" s="128">
        <f t="shared" si="115"/>
        <v>6.8947641264904089E-2</v>
      </c>
      <c r="CJ56" s="134">
        <f t="shared" ref="CJ56" si="116">AB56/AB64</f>
        <v>6.3154373949012535E-2</v>
      </c>
      <c r="CK56" s="135">
        <f t="shared" ref="CK56" si="117">AC56/AC64</f>
        <v>6.8144030649544551E-2</v>
      </c>
    </row>
    <row r="57" spans="1:89" x14ac:dyDescent="0.2">
      <c r="A57" s="136" t="s">
        <v>33</v>
      </c>
      <c r="B57" s="192">
        <v>1608</v>
      </c>
      <c r="C57" s="176">
        <v>1700</v>
      </c>
      <c r="D57" s="177">
        <v>453</v>
      </c>
      <c r="E57" s="178">
        <v>886</v>
      </c>
      <c r="F57" s="175">
        <v>1069</v>
      </c>
      <c r="G57" s="179">
        <v>1996</v>
      </c>
      <c r="H57" s="177">
        <v>1815</v>
      </c>
      <c r="I57" s="178">
        <v>2835</v>
      </c>
      <c r="J57" s="175">
        <v>425</v>
      </c>
      <c r="K57" s="176">
        <v>143</v>
      </c>
      <c r="L57" s="177">
        <v>1371</v>
      </c>
      <c r="M57" s="175">
        <v>791</v>
      </c>
      <c r="N57" s="180">
        <v>2078</v>
      </c>
      <c r="O57" s="193">
        <v>2006</v>
      </c>
      <c r="P57" s="175">
        <v>956</v>
      </c>
      <c r="Q57" s="176">
        <v>1331</v>
      </c>
      <c r="R57" s="177">
        <v>1280</v>
      </c>
      <c r="S57" s="178">
        <v>1706</v>
      </c>
      <c r="T57" s="175">
        <v>353</v>
      </c>
      <c r="U57" s="179">
        <v>287</v>
      </c>
      <c r="V57" s="177">
        <v>1825</v>
      </c>
      <c r="W57" s="194">
        <v>1455</v>
      </c>
      <c r="X57" s="175">
        <v>765</v>
      </c>
      <c r="Y57" s="179">
        <v>648</v>
      </c>
      <c r="Z57" s="177">
        <v>2127</v>
      </c>
      <c r="AA57" s="175">
        <v>2919</v>
      </c>
      <c r="AB57" s="158">
        <f t="shared" si="64"/>
        <v>16125</v>
      </c>
      <c r="AC57" s="159">
        <f t="shared" si="65"/>
        <v>18703</v>
      </c>
      <c r="BI57" s="136" t="s">
        <v>33</v>
      </c>
      <c r="BJ57" s="128">
        <f t="shared" ref="BJ57:CI57" si="118">B57/B64</f>
        <v>5.2184072174985399E-2</v>
      </c>
      <c r="BK57" s="129">
        <f t="shared" si="118"/>
        <v>5.9239641774401504E-2</v>
      </c>
      <c r="BL57" s="130">
        <f t="shared" si="118"/>
        <v>3.5627211954384584E-2</v>
      </c>
      <c r="BM57" s="131">
        <f t="shared" si="118"/>
        <v>6.7877116371715313E-2</v>
      </c>
      <c r="BN57" s="128">
        <f t="shared" si="118"/>
        <v>3.3188450791679605E-2</v>
      </c>
      <c r="BO57" s="129">
        <f t="shared" si="118"/>
        <v>7.6783996922485095E-2</v>
      </c>
      <c r="BP57" s="130">
        <f t="shared" si="118"/>
        <v>4.3338108882521487E-2</v>
      </c>
      <c r="BQ57" s="131">
        <f t="shared" si="118"/>
        <v>6.7524115755627015E-2</v>
      </c>
      <c r="BR57" s="128">
        <f t="shared" si="118"/>
        <v>6.6614420062695925E-2</v>
      </c>
      <c r="BS57" s="129">
        <f t="shared" si="118"/>
        <v>2.1986469864698648E-2</v>
      </c>
      <c r="BT57" s="130">
        <f t="shared" si="118"/>
        <v>6.1309364099812184E-2</v>
      </c>
      <c r="BU57" s="128">
        <f t="shared" si="118"/>
        <v>3.5366180810158278E-2</v>
      </c>
      <c r="BV57" s="132">
        <f t="shared" si="118"/>
        <v>5.2888775769916012E-2</v>
      </c>
      <c r="BW57" s="133">
        <f t="shared" si="118"/>
        <v>4.9513748333909265E-2</v>
      </c>
      <c r="BX57" s="128">
        <f t="shared" si="118"/>
        <v>4.5919592679763678E-2</v>
      </c>
      <c r="BY57" s="129">
        <f t="shared" si="118"/>
        <v>6.2673635635918448E-2</v>
      </c>
      <c r="BZ57" s="130">
        <f t="shared" si="118"/>
        <v>4.8516089906379109E-2</v>
      </c>
      <c r="CA57" s="131">
        <f t="shared" si="118"/>
        <v>5.9673300919934238E-2</v>
      </c>
      <c r="CB57" s="128">
        <f t="shared" si="118"/>
        <v>5.1525324770106552E-2</v>
      </c>
      <c r="CC57" s="129">
        <f t="shared" si="118"/>
        <v>3.5603523136087334E-2</v>
      </c>
      <c r="CD57" s="130">
        <f t="shared" si="118"/>
        <v>8.0877465100819848E-2</v>
      </c>
      <c r="CE57" s="131">
        <f t="shared" si="118"/>
        <v>5.1597574382070285E-2</v>
      </c>
      <c r="CF57" s="128">
        <f t="shared" si="118"/>
        <v>3.932757557063541E-2</v>
      </c>
      <c r="CG57" s="129">
        <f t="shared" si="118"/>
        <v>5.1083957430035472E-2</v>
      </c>
      <c r="CH57" s="130">
        <f t="shared" si="118"/>
        <v>4.8162488961347734E-2</v>
      </c>
      <c r="CI57" s="128">
        <f t="shared" si="118"/>
        <v>6.3050803525142557E-2</v>
      </c>
      <c r="CJ57" s="134">
        <f t="shared" ref="CJ57" si="119">AB57/AB64</f>
        <v>4.9480796847958169E-2</v>
      </c>
      <c r="CK57" s="135">
        <f t="shared" ref="CK57" si="120">AC57/AC64</f>
        <v>5.7693078866435724E-2</v>
      </c>
    </row>
    <row r="58" spans="1:89" x14ac:dyDescent="0.2">
      <c r="A58" s="145" t="s">
        <v>34</v>
      </c>
      <c r="B58" s="189">
        <v>664</v>
      </c>
      <c r="C58" s="183">
        <v>1252</v>
      </c>
      <c r="D58" s="184">
        <v>249</v>
      </c>
      <c r="E58" s="185">
        <v>633</v>
      </c>
      <c r="F58" s="182">
        <v>517</v>
      </c>
      <c r="G58" s="186">
        <v>1723</v>
      </c>
      <c r="H58" s="184">
        <v>978</v>
      </c>
      <c r="I58" s="185">
        <v>2240</v>
      </c>
      <c r="J58" s="182">
        <v>164</v>
      </c>
      <c r="K58" s="183">
        <v>102</v>
      </c>
      <c r="L58" s="184">
        <v>1425</v>
      </c>
      <c r="M58" s="182">
        <v>578</v>
      </c>
      <c r="N58" s="187">
        <v>2137</v>
      </c>
      <c r="O58" s="190">
        <v>1564</v>
      </c>
      <c r="P58" s="182">
        <v>593</v>
      </c>
      <c r="Q58" s="183">
        <v>1171</v>
      </c>
      <c r="R58" s="184">
        <v>973</v>
      </c>
      <c r="S58" s="185">
        <v>1452</v>
      </c>
      <c r="T58" s="182">
        <v>203</v>
      </c>
      <c r="U58" s="186">
        <v>222</v>
      </c>
      <c r="V58" s="184">
        <v>1591</v>
      </c>
      <c r="W58" s="191">
        <v>870</v>
      </c>
      <c r="X58" s="182">
        <v>445</v>
      </c>
      <c r="Y58" s="186">
        <v>492</v>
      </c>
      <c r="Z58" s="184">
        <v>1423</v>
      </c>
      <c r="AA58" s="182">
        <v>1744</v>
      </c>
      <c r="AB58" s="158">
        <f t="shared" si="64"/>
        <v>11362</v>
      </c>
      <c r="AC58" s="159">
        <f t="shared" si="65"/>
        <v>14043</v>
      </c>
      <c r="BI58" s="145" t="s">
        <v>34</v>
      </c>
      <c r="BJ58" s="128">
        <f t="shared" ref="BJ58:CI58" si="121">B58/B64</f>
        <v>2.1548646719023821E-2</v>
      </c>
      <c r="BK58" s="129">
        <f t="shared" si="121"/>
        <v>4.3628253824441576E-2</v>
      </c>
      <c r="BL58" s="130">
        <f t="shared" si="121"/>
        <v>1.9583169484860403E-2</v>
      </c>
      <c r="BM58" s="131">
        <f t="shared" si="121"/>
        <v>4.8494598942771777E-2</v>
      </c>
      <c r="BN58" s="128">
        <f t="shared" si="121"/>
        <v>1.6050915864638311E-2</v>
      </c>
      <c r="BO58" s="129">
        <f t="shared" si="121"/>
        <v>6.6281977303327563E-2</v>
      </c>
      <c r="BP58" s="130">
        <f t="shared" si="121"/>
        <v>2.3352435530085959E-2</v>
      </c>
      <c r="BQ58" s="131">
        <f t="shared" si="121"/>
        <v>5.3352387757532455E-2</v>
      </c>
      <c r="BR58" s="128">
        <f t="shared" si="121"/>
        <v>2.5705329153605017E-2</v>
      </c>
      <c r="BS58" s="129">
        <f t="shared" si="121"/>
        <v>1.5682656826568265E-2</v>
      </c>
      <c r="BT58" s="130">
        <f t="shared" si="121"/>
        <v>6.372417493962973E-2</v>
      </c>
      <c r="BU58" s="128">
        <f t="shared" si="121"/>
        <v>2.5842797102745237E-2</v>
      </c>
      <c r="BV58" s="132">
        <f t="shared" si="121"/>
        <v>5.4390430134894377E-2</v>
      </c>
      <c r="BW58" s="133">
        <f t="shared" si="121"/>
        <v>3.8603939378980108E-2</v>
      </c>
      <c r="BX58" s="128">
        <f t="shared" si="121"/>
        <v>2.8483596714539604E-2</v>
      </c>
      <c r="BY58" s="129">
        <f t="shared" si="121"/>
        <v>5.5139614823185946E-2</v>
      </c>
      <c r="BZ58" s="130">
        <f t="shared" si="121"/>
        <v>3.6879808967895993E-2</v>
      </c>
      <c r="CA58" s="131">
        <f t="shared" si="121"/>
        <v>5.0788764909580605E-2</v>
      </c>
      <c r="CB58" s="128">
        <f t="shared" si="121"/>
        <v>2.9630710845132097E-2</v>
      </c>
      <c r="CC58" s="129">
        <f t="shared" si="121"/>
        <v>2.7540007443245255E-2</v>
      </c>
      <c r="CD58" s="130">
        <f t="shared" si="121"/>
        <v>7.0507423000221586E-2</v>
      </c>
      <c r="CE58" s="131">
        <f t="shared" si="121"/>
        <v>3.0852157877938935E-2</v>
      </c>
      <c r="CF58" s="128">
        <f t="shared" si="121"/>
        <v>2.287682500514086E-2</v>
      </c>
      <c r="CG58" s="129">
        <f t="shared" si="121"/>
        <v>3.8785967678360268E-2</v>
      </c>
      <c r="CH58" s="130">
        <f t="shared" si="121"/>
        <v>3.2221542920544348E-2</v>
      </c>
      <c r="CI58" s="128">
        <f t="shared" si="121"/>
        <v>3.767064109210299E-2</v>
      </c>
      <c r="CJ58" s="134">
        <f t="shared" ref="CJ58" si="122">AB58/AB64</f>
        <v>3.4865166746449655E-2</v>
      </c>
      <c r="CK58" s="135">
        <f t="shared" ref="CK58" si="123">AC58/AC64</f>
        <v>4.3318393119892898E-2</v>
      </c>
    </row>
    <row r="59" spans="1:89" x14ac:dyDescent="0.2">
      <c r="A59" s="136" t="s">
        <v>35</v>
      </c>
      <c r="B59" s="192">
        <v>0</v>
      </c>
      <c r="C59" s="176">
        <v>491</v>
      </c>
      <c r="D59" s="177">
        <v>14</v>
      </c>
      <c r="E59" s="178">
        <v>278</v>
      </c>
      <c r="F59" s="175">
        <v>14</v>
      </c>
      <c r="G59" s="179">
        <v>680</v>
      </c>
      <c r="H59" s="177">
        <v>89</v>
      </c>
      <c r="I59" s="178">
        <v>596</v>
      </c>
      <c r="J59" s="175">
        <v>35</v>
      </c>
      <c r="K59" s="176">
        <v>28</v>
      </c>
      <c r="L59" s="177">
        <v>217</v>
      </c>
      <c r="M59" s="175">
        <v>141</v>
      </c>
      <c r="N59" s="180">
        <v>362</v>
      </c>
      <c r="O59" s="193">
        <v>281</v>
      </c>
      <c r="P59" s="175">
        <v>104</v>
      </c>
      <c r="Q59" s="176">
        <v>168</v>
      </c>
      <c r="R59" s="177">
        <v>225</v>
      </c>
      <c r="S59" s="178">
        <v>124</v>
      </c>
      <c r="T59" s="175">
        <v>46</v>
      </c>
      <c r="U59" s="179">
        <v>14</v>
      </c>
      <c r="V59" s="177">
        <v>172</v>
      </c>
      <c r="W59" s="194">
        <v>36</v>
      </c>
      <c r="X59" s="175">
        <v>106</v>
      </c>
      <c r="Y59" s="179">
        <v>46</v>
      </c>
      <c r="Z59" s="177">
        <v>160</v>
      </c>
      <c r="AA59" s="175">
        <v>191</v>
      </c>
      <c r="AB59" s="158">
        <f t="shared" si="64"/>
        <v>1544</v>
      </c>
      <c r="AC59" s="159">
        <f t="shared" si="65"/>
        <v>3074</v>
      </c>
      <c r="BI59" s="136" t="s">
        <v>35</v>
      </c>
      <c r="BJ59" s="128">
        <f t="shared" ref="BJ59:CI59" si="124">B59/B64</f>
        <v>0</v>
      </c>
      <c r="BK59" s="129">
        <f t="shared" si="124"/>
        <v>1.7109802418371258E-2</v>
      </c>
      <c r="BL59" s="130">
        <f t="shared" si="124"/>
        <v>1.1010617381046008E-3</v>
      </c>
      <c r="BM59" s="131">
        <f t="shared" si="124"/>
        <v>2.1297785949590132E-2</v>
      </c>
      <c r="BN59" s="128">
        <f t="shared" si="124"/>
        <v>4.346476249611922E-4</v>
      </c>
      <c r="BO59" s="129">
        <f t="shared" si="124"/>
        <v>2.6158876707059051E-2</v>
      </c>
      <c r="BP59" s="130">
        <f t="shared" si="124"/>
        <v>2.1251193887297038E-3</v>
      </c>
      <c r="BQ59" s="131">
        <f t="shared" si="124"/>
        <v>1.4195546028343456E-2</v>
      </c>
      <c r="BR59" s="128">
        <f t="shared" si="124"/>
        <v>5.4858934169278997E-3</v>
      </c>
      <c r="BS59" s="129">
        <f t="shared" si="124"/>
        <v>4.3050430504305041E-3</v>
      </c>
      <c r="BT59" s="130">
        <f t="shared" si="124"/>
        <v>9.7039620785260711E-3</v>
      </c>
      <c r="BU59" s="128">
        <f t="shared" si="124"/>
        <v>6.3042117499776448E-3</v>
      </c>
      <c r="BV59" s="132">
        <f t="shared" si="124"/>
        <v>9.2135403410537036E-3</v>
      </c>
      <c r="BW59" s="133">
        <f t="shared" si="124"/>
        <v>6.9358740188576792E-3</v>
      </c>
      <c r="BX59" s="128">
        <f t="shared" si="124"/>
        <v>4.9954368605600657E-3</v>
      </c>
      <c r="BY59" s="129">
        <f t="shared" si="124"/>
        <v>7.9107218533691192E-3</v>
      </c>
      <c r="BZ59" s="130">
        <f t="shared" si="124"/>
        <v>8.528218928855703E-3</v>
      </c>
      <c r="CA59" s="131">
        <f t="shared" si="124"/>
        <v>4.3373325404876002E-3</v>
      </c>
      <c r="CB59" s="128">
        <f t="shared" si="124"/>
        <v>6.7143482703255E-3</v>
      </c>
      <c r="CC59" s="129">
        <f t="shared" si="124"/>
        <v>1.7367572261506017E-3</v>
      </c>
      <c r="CD59" s="130">
        <f t="shared" si="124"/>
        <v>7.6224241081320632E-3</v>
      </c>
      <c r="CE59" s="131">
        <f t="shared" si="124"/>
        <v>1.2766410156388524E-3</v>
      </c>
      <c r="CF59" s="128">
        <f t="shared" si="124"/>
        <v>5.4493111248200702E-3</v>
      </c>
      <c r="CG59" s="129">
        <f t="shared" si="124"/>
        <v>3.6263303113914071E-3</v>
      </c>
      <c r="CH59" s="130">
        <f t="shared" si="124"/>
        <v>3.62294228200077E-3</v>
      </c>
      <c r="CI59" s="128">
        <f t="shared" si="124"/>
        <v>4.1256264040089854E-3</v>
      </c>
      <c r="CJ59" s="134">
        <f t="shared" ref="CJ59" si="125">AB59/AB64</f>
        <v>4.737882191209142E-3</v>
      </c>
      <c r="CK59" s="135">
        <f t="shared" ref="CK59" si="126">AC59/AC64</f>
        <v>9.4823570782988521E-3</v>
      </c>
    </row>
    <row r="60" spans="1:89" x14ac:dyDescent="0.2">
      <c r="A60" s="145" t="s">
        <v>36</v>
      </c>
      <c r="B60" s="189">
        <v>0</v>
      </c>
      <c r="C60" s="183">
        <v>0</v>
      </c>
      <c r="D60" s="184">
        <v>0</v>
      </c>
      <c r="E60" s="185">
        <v>0</v>
      </c>
      <c r="F60" s="182">
        <v>0</v>
      </c>
      <c r="G60" s="186">
        <v>0</v>
      </c>
      <c r="H60" s="184">
        <v>0</v>
      </c>
      <c r="I60" s="185">
        <v>0</v>
      </c>
      <c r="J60" s="182">
        <v>0</v>
      </c>
      <c r="K60" s="186">
        <v>0</v>
      </c>
      <c r="L60" s="184">
        <v>0</v>
      </c>
      <c r="M60" s="182">
        <v>0</v>
      </c>
      <c r="N60" s="187">
        <v>0</v>
      </c>
      <c r="O60" s="190">
        <v>0</v>
      </c>
      <c r="P60" s="182">
        <v>0</v>
      </c>
      <c r="Q60" s="186">
        <v>0</v>
      </c>
      <c r="R60" s="184">
        <v>0</v>
      </c>
      <c r="S60" s="185">
        <v>0</v>
      </c>
      <c r="T60" s="182">
        <v>0</v>
      </c>
      <c r="U60" s="186">
        <v>0</v>
      </c>
      <c r="V60" s="184">
        <v>0</v>
      </c>
      <c r="W60" s="185">
        <v>0</v>
      </c>
      <c r="X60" s="182">
        <v>0</v>
      </c>
      <c r="Y60" s="186">
        <v>0</v>
      </c>
      <c r="Z60" s="184">
        <v>0</v>
      </c>
      <c r="AA60" s="182">
        <v>0</v>
      </c>
      <c r="AB60" s="158">
        <f t="shared" si="64"/>
        <v>0</v>
      </c>
      <c r="AC60" s="159">
        <f t="shared" si="65"/>
        <v>0</v>
      </c>
      <c r="BI60" s="145" t="s">
        <v>36</v>
      </c>
      <c r="BJ60" s="128">
        <f t="shared" ref="BJ60:CI60" si="127">B60/B64</f>
        <v>0</v>
      </c>
      <c r="BK60" s="129">
        <f t="shared" si="127"/>
        <v>0</v>
      </c>
      <c r="BL60" s="130">
        <f t="shared" si="127"/>
        <v>0</v>
      </c>
      <c r="BM60" s="131">
        <f t="shared" si="127"/>
        <v>0</v>
      </c>
      <c r="BN60" s="128">
        <f t="shared" si="127"/>
        <v>0</v>
      </c>
      <c r="BO60" s="129">
        <f t="shared" si="127"/>
        <v>0</v>
      </c>
      <c r="BP60" s="130">
        <f t="shared" si="127"/>
        <v>0</v>
      </c>
      <c r="BQ60" s="131">
        <f t="shared" si="127"/>
        <v>0</v>
      </c>
      <c r="BR60" s="128">
        <f t="shared" si="127"/>
        <v>0</v>
      </c>
      <c r="BS60" s="129">
        <f t="shared" si="127"/>
        <v>0</v>
      </c>
      <c r="BT60" s="130">
        <f t="shared" si="127"/>
        <v>0</v>
      </c>
      <c r="BU60" s="128">
        <f t="shared" si="127"/>
        <v>0</v>
      </c>
      <c r="BV60" s="132">
        <f t="shared" si="127"/>
        <v>0</v>
      </c>
      <c r="BW60" s="133">
        <f t="shared" si="127"/>
        <v>0</v>
      </c>
      <c r="BX60" s="128">
        <f t="shared" si="127"/>
        <v>0</v>
      </c>
      <c r="BY60" s="129">
        <f t="shared" si="127"/>
        <v>0</v>
      </c>
      <c r="BZ60" s="130">
        <f t="shared" si="127"/>
        <v>0</v>
      </c>
      <c r="CA60" s="131">
        <f t="shared" si="127"/>
        <v>0</v>
      </c>
      <c r="CB60" s="128">
        <f t="shared" si="127"/>
        <v>0</v>
      </c>
      <c r="CC60" s="129">
        <f t="shared" si="127"/>
        <v>0</v>
      </c>
      <c r="CD60" s="130">
        <f t="shared" si="127"/>
        <v>0</v>
      </c>
      <c r="CE60" s="131">
        <f t="shared" si="127"/>
        <v>0</v>
      </c>
      <c r="CF60" s="128">
        <f t="shared" si="127"/>
        <v>0</v>
      </c>
      <c r="CG60" s="129">
        <f t="shared" si="127"/>
        <v>0</v>
      </c>
      <c r="CH60" s="130">
        <f t="shared" si="127"/>
        <v>0</v>
      </c>
      <c r="CI60" s="128">
        <f t="shared" si="127"/>
        <v>0</v>
      </c>
      <c r="CJ60" s="134">
        <f t="shared" ref="CJ60" si="128">AB60/AB64</f>
        <v>0</v>
      </c>
      <c r="CK60" s="135">
        <f t="shared" ref="CK60" si="129">AC60/AC64</f>
        <v>0</v>
      </c>
    </row>
    <row r="61" spans="1:89" x14ac:dyDescent="0.2">
      <c r="A61" s="136" t="s">
        <v>37</v>
      </c>
      <c r="B61" s="58"/>
      <c r="C61" s="59"/>
      <c r="D61" s="138"/>
      <c r="E61" s="139"/>
      <c r="F61" s="137"/>
      <c r="G61" s="140"/>
      <c r="H61" s="138"/>
      <c r="I61" s="139"/>
      <c r="J61" s="137"/>
      <c r="K61" s="140"/>
      <c r="L61" s="138"/>
      <c r="M61" s="137"/>
      <c r="N61" s="141"/>
      <c r="O61" s="142"/>
      <c r="P61" s="137"/>
      <c r="Q61" s="140"/>
      <c r="R61" s="138"/>
      <c r="S61" s="139"/>
      <c r="T61" s="137"/>
      <c r="U61" s="140"/>
      <c r="V61" s="138"/>
      <c r="W61" s="139"/>
      <c r="X61" s="137"/>
      <c r="Y61" s="140"/>
      <c r="Z61" s="143"/>
      <c r="AA61" s="144"/>
      <c r="AB61" s="158">
        <f t="shared" si="64"/>
        <v>0</v>
      </c>
      <c r="AC61" s="159">
        <f t="shared" si="65"/>
        <v>0</v>
      </c>
      <c r="BI61" s="136" t="s">
        <v>37</v>
      </c>
      <c r="BJ61" s="128">
        <f t="shared" ref="BJ61:CI61" si="130">B61/B64</f>
        <v>0</v>
      </c>
      <c r="BK61" s="129">
        <f t="shared" si="130"/>
        <v>0</v>
      </c>
      <c r="BL61" s="130">
        <f t="shared" si="130"/>
        <v>0</v>
      </c>
      <c r="BM61" s="131">
        <f t="shared" si="130"/>
        <v>0</v>
      </c>
      <c r="BN61" s="128">
        <f t="shared" si="130"/>
        <v>0</v>
      </c>
      <c r="BO61" s="129">
        <f t="shared" si="130"/>
        <v>0</v>
      </c>
      <c r="BP61" s="130">
        <f t="shared" si="130"/>
        <v>0</v>
      </c>
      <c r="BQ61" s="131">
        <f t="shared" si="130"/>
        <v>0</v>
      </c>
      <c r="BR61" s="128">
        <f t="shared" si="130"/>
        <v>0</v>
      </c>
      <c r="BS61" s="129">
        <f t="shared" si="130"/>
        <v>0</v>
      </c>
      <c r="BT61" s="130">
        <f t="shared" si="130"/>
        <v>0</v>
      </c>
      <c r="BU61" s="128">
        <f t="shared" si="130"/>
        <v>0</v>
      </c>
      <c r="BV61" s="132">
        <f t="shared" si="130"/>
        <v>0</v>
      </c>
      <c r="BW61" s="133">
        <f t="shared" si="130"/>
        <v>0</v>
      </c>
      <c r="BX61" s="128">
        <f t="shared" si="130"/>
        <v>0</v>
      </c>
      <c r="BY61" s="129">
        <f t="shared" si="130"/>
        <v>0</v>
      </c>
      <c r="BZ61" s="130">
        <f t="shared" si="130"/>
        <v>0</v>
      </c>
      <c r="CA61" s="131">
        <f t="shared" si="130"/>
        <v>0</v>
      </c>
      <c r="CB61" s="128">
        <f t="shared" si="130"/>
        <v>0</v>
      </c>
      <c r="CC61" s="129">
        <f t="shared" si="130"/>
        <v>0</v>
      </c>
      <c r="CD61" s="130">
        <f t="shared" si="130"/>
        <v>0</v>
      </c>
      <c r="CE61" s="131">
        <f t="shared" si="130"/>
        <v>0</v>
      </c>
      <c r="CF61" s="128">
        <f t="shared" si="130"/>
        <v>0</v>
      </c>
      <c r="CG61" s="129">
        <f t="shared" si="130"/>
        <v>0</v>
      </c>
      <c r="CH61" s="130">
        <f t="shared" si="130"/>
        <v>0</v>
      </c>
      <c r="CI61" s="128">
        <f t="shared" si="130"/>
        <v>0</v>
      </c>
      <c r="CJ61" s="134">
        <f t="shared" ref="CJ61" si="131">AB61/AB64</f>
        <v>0</v>
      </c>
      <c r="CK61" s="135">
        <f t="shared" ref="CK61" si="132">AC61/AC64</f>
        <v>0</v>
      </c>
    </row>
    <row r="62" spans="1:89" x14ac:dyDescent="0.2">
      <c r="A62" s="145" t="s">
        <v>38</v>
      </c>
      <c r="B62" s="56"/>
      <c r="C62" s="57"/>
      <c r="D62" s="151"/>
      <c r="E62" s="148"/>
      <c r="F62" s="149"/>
      <c r="G62" s="150"/>
      <c r="H62" s="151"/>
      <c r="I62" s="148"/>
      <c r="J62" s="149"/>
      <c r="K62" s="150"/>
      <c r="L62" s="151"/>
      <c r="M62" s="149"/>
      <c r="N62" s="153"/>
      <c r="O62" s="152"/>
      <c r="P62" s="149"/>
      <c r="Q62" s="150"/>
      <c r="R62" s="151"/>
      <c r="S62" s="148"/>
      <c r="T62" s="149"/>
      <c r="U62" s="150"/>
      <c r="V62" s="151"/>
      <c r="W62" s="148"/>
      <c r="X62" s="149"/>
      <c r="Y62" s="150"/>
      <c r="Z62" s="147"/>
      <c r="AA62" s="146"/>
      <c r="AB62" s="158">
        <f t="shared" si="64"/>
        <v>0</v>
      </c>
      <c r="AC62" s="159">
        <f t="shared" si="65"/>
        <v>0</v>
      </c>
      <c r="BI62" s="145" t="s">
        <v>38</v>
      </c>
      <c r="BJ62" s="128">
        <f>B62/B64</f>
        <v>0</v>
      </c>
      <c r="BK62" s="129">
        <f t="shared" ref="BK62" si="133">C62/C64</f>
        <v>0</v>
      </c>
      <c r="BL62" s="130">
        <f t="shared" ref="BL62" si="134">D62/D64</f>
        <v>0</v>
      </c>
      <c r="BM62" s="131">
        <f t="shared" ref="BM62" si="135">E62/E64</f>
        <v>0</v>
      </c>
      <c r="BN62" s="128">
        <f t="shared" ref="BN62" si="136">F62/F64</f>
        <v>0</v>
      </c>
      <c r="BO62" s="129">
        <f t="shared" ref="BO62" si="137">G62/G64</f>
        <v>0</v>
      </c>
      <c r="BP62" s="130">
        <f t="shared" ref="BP62" si="138">H62/H64</f>
        <v>0</v>
      </c>
      <c r="BQ62" s="131">
        <f t="shared" ref="BQ62" si="139">I62/I64</f>
        <v>0</v>
      </c>
      <c r="BR62" s="128">
        <f t="shared" ref="BR62" si="140">J62/J64</f>
        <v>0</v>
      </c>
      <c r="BS62" s="129">
        <f t="shared" ref="BS62" si="141">K62/K64</f>
        <v>0</v>
      </c>
      <c r="BT62" s="130">
        <f t="shared" ref="BT62" si="142">L62/L64</f>
        <v>0</v>
      </c>
      <c r="BU62" s="128">
        <f t="shared" ref="BU62" si="143">M62/M64</f>
        <v>0</v>
      </c>
      <c r="BV62" s="132">
        <f t="shared" ref="BV62" si="144">N62/N64</f>
        <v>0</v>
      </c>
      <c r="BW62" s="133">
        <f t="shared" ref="BW62" si="145">O62/O64</f>
        <v>0</v>
      </c>
      <c r="BX62" s="128">
        <f t="shared" ref="BX62" si="146">P62/P64</f>
        <v>0</v>
      </c>
      <c r="BY62" s="129">
        <f t="shared" ref="BY62" si="147">Q62/Q64</f>
        <v>0</v>
      </c>
      <c r="BZ62" s="130">
        <f t="shared" ref="BZ62" si="148">R62/R64</f>
        <v>0</v>
      </c>
      <c r="CA62" s="131">
        <f t="shared" ref="CA62" si="149">S62/S64</f>
        <v>0</v>
      </c>
      <c r="CB62" s="128">
        <f t="shared" ref="CB62" si="150">T62/T64</f>
        <v>0</v>
      </c>
      <c r="CC62" s="129">
        <f t="shared" ref="CC62" si="151">U62/U64</f>
        <v>0</v>
      </c>
      <c r="CD62" s="130">
        <f t="shared" ref="CD62" si="152">V62/V64</f>
        <v>0</v>
      </c>
      <c r="CE62" s="131">
        <f t="shared" ref="CE62" si="153">W62/W64</f>
        <v>0</v>
      </c>
      <c r="CF62" s="128">
        <f t="shared" ref="CF62" si="154">X62/X64</f>
        <v>0</v>
      </c>
      <c r="CG62" s="129">
        <f t="shared" ref="CG62" si="155">Y62/Y64</f>
        <v>0</v>
      </c>
      <c r="CH62" s="130">
        <f t="shared" ref="CH62" si="156">Z62/Z64</f>
        <v>0</v>
      </c>
      <c r="CI62" s="128">
        <f t="shared" ref="CI62" si="157">AA62/AA64</f>
        <v>0</v>
      </c>
      <c r="CJ62" s="134">
        <f t="shared" ref="CJ62" si="158">AB62/AB64</f>
        <v>0</v>
      </c>
      <c r="CK62" s="135">
        <f t="shared" ref="CK62" si="159">AC62/AC64</f>
        <v>0</v>
      </c>
    </row>
    <row r="63" spans="1:89" ht="13.5" thickBot="1" x14ac:dyDescent="0.25">
      <c r="A63" s="136" t="s">
        <v>39</v>
      </c>
      <c r="B63" s="58"/>
      <c r="C63" s="59"/>
      <c r="D63" s="138"/>
      <c r="E63" s="139"/>
      <c r="F63" s="137"/>
      <c r="G63" s="140"/>
      <c r="H63" s="138"/>
      <c r="I63" s="139"/>
      <c r="J63" s="137"/>
      <c r="K63" s="140"/>
      <c r="L63" s="138"/>
      <c r="M63" s="137"/>
      <c r="N63" s="141"/>
      <c r="O63" s="142"/>
      <c r="P63" s="137"/>
      <c r="Q63" s="140"/>
      <c r="R63" s="138"/>
      <c r="S63" s="139"/>
      <c r="T63" s="137"/>
      <c r="U63" s="140"/>
      <c r="V63" s="138"/>
      <c r="W63" s="139"/>
      <c r="X63" s="137"/>
      <c r="Y63" s="140"/>
      <c r="Z63" s="143"/>
      <c r="AA63" s="144"/>
      <c r="AB63" s="158">
        <f t="shared" si="64"/>
        <v>0</v>
      </c>
      <c r="AC63" s="159">
        <f t="shared" si="65"/>
        <v>0</v>
      </c>
      <c r="BI63" s="136" t="s">
        <v>39</v>
      </c>
      <c r="BJ63" s="128">
        <f>B63/B64</f>
        <v>0</v>
      </c>
      <c r="BK63" s="129">
        <f t="shared" ref="BK63" si="160">C63/C64</f>
        <v>0</v>
      </c>
      <c r="BL63" s="130">
        <f t="shared" ref="BL63" si="161">D63/D64</f>
        <v>0</v>
      </c>
      <c r="BM63" s="131">
        <f t="shared" ref="BM63" si="162">E63/E64</f>
        <v>0</v>
      </c>
      <c r="BN63" s="128">
        <f t="shared" ref="BN63" si="163">F63/F64</f>
        <v>0</v>
      </c>
      <c r="BO63" s="129">
        <f t="shared" ref="BO63" si="164">G63/G64</f>
        <v>0</v>
      </c>
      <c r="BP63" s="130">
        <f t="shared" ref="BP63" si="165">H63/H64</f>
        <v>0</v>
      </c>
      <c r="BQ63" s="131">
        <f t="shared" ref="BQ63" si="166">I63/I64</f>
        <v>0</v>
      </c>
      <c r="BR63" s="128">
        <f t="shared" ref="BR63" si="167">J63/J64</f>
        <v>0</v>
      </c>
      <c r="BS63" s="129">
        <f t="shared" ref="BS63" si="168">K63/K64</f>
        <v>0</v>
      </c>
      <c r="BT63" s="130">
        <f t="shared" ref="BT63" si="169">L63/L64</f>
        <v>0</v>
      </c>
      <c r="BU63" s="128">
        <f t="shared" ref="BU63" si="170">M63/M64</f>
        <v>0</v>
      </c>
      <c r="BV63" s="132">
        <f t="shared" ref="BV63" si="171">N63/N64</f>
        <v>0</v>
      </c>
      <c r="BW63" s="133">
        <f t="shared" ref="BW63" si="172">O63/O64</f>
        <v>0</v>
      </c>
      <c r="BX63" s="128">
        <f t="shared" ref="BX63" si="173">P63/P64</f>
        <v>0</v>
      </c>
      <c r="BY63" s="129">
        <f t="shared" ref="BY63" si="174">Q63/Q64</f>
        <v>0</v>
      </c>
      <c r="BZ63" s="130">
        <f t="shared" ref="BZ63" si="175">R63/R64</f>
        <v>0</v>
      </c>
      <c r="CA63" s="131">
        <f t="shared" ref="CA63" si="176">S63/S64</f>
        <v>0</v>
      </c>
      <c r="CB63" s="128">
        <f t="shared" ref="CB63" si="177">T63/T64</f>
        <v>0</v>
      </c>
      <c r="CC63" s="129">
        <f t="shared" ref="CC63" si="178">U63/U64</f>
        <v>0</v>
      </c>
      <c r="CD63" s="130">
        <f t="shared" ref="CD63" si="179">V63/V64</f>
        <v>0</v>
      </c>
      <c r="CE63" s="131">
        <f t="shared" ref="CE63" si="180">W63/W64</f>
        <v>0</v>
      </c>
      <c r="CF63" s="128">
        <f t="shared" ref="CF63" si="181">X63/X64</f>
        <v>0</v>
      </c>
      <c r="CG63" s="129">
        <f t="shared" ref="CG63" si="182">Y63/Y64</f>
        <v>0</v>
      </c>
      <c r="CH63" s="130">
        <f t="shared" ref="CH63" si="183">Z63/Z64</f>
        <v>0</v>
      </c>
      <c r="CI63" s="128">
        <f t="shared" ref="CI63" si="184">AA63/AA64</f>
        <v>0</v>
      </c>
      <c r="CJ63" s="134">
        <f t="shared" ref="CJ63" si="185">AB63/AB64</f>
        <v>0</v>
      </c>
      <c r="CK63" s="135">
        <f t="shared" ref="CK63" si="186">AC63/AC64</f>
        <v>0</v>
      </c>
    </row>
    <row r="64" spans="1:89" ht="14.25" thickTop="1" thickBot="1" x14ac:dyDescent="0.25">
      <c r="A64" s="229" t="s">
        <v>13</v>
      </c>
      <c r="B64" s="20">
        <f t="shared" ref="B64:AA64" si="187">SUM(B41:B63)</f>
        <v>30814</v>
      </c>
      <c r="C64" s="21">
        <f t="shared" si="187"/>
        <v>28697</v>
      </c>
      <c r="D64" s="20">
        <f t="shared" si="187"/>
        <v>12715</v>
      </c>
      <c r="E64" s="21">
        <f t="shared" si="187"/>
        <v>13053</v>
      </c>
      <c r="F64" s="20">
        <f t="shared" si="187"/>
        <v>32210</v>
      </c>
      <c r="G64" s="21">
        <f t="shared" si="187"/>
        <v>25995</v>
      </c>
      <c r="H64" s="20">
        <f t="shared" si="187"/>
        <v>41880</v>
      </c>
      <c r="I64" s="21">
        <f t="shared" si="187"/>
        <v>41985</v>
      </c>
      <c r="J64" s="20">
        <f t="shared" si="187"/>
        <v>6380</v>
      </c>
      <c r="K64" s="21">
        <f t="shared" si="187"/>
        <v>6504</v>
      </c>
      <c r="L64" s="20">
        <f t="shared" si="187"/>
        <v>22362</v>
      </c>
      <c r="M64" s="21">
        <f t="shared" si="187"/>
        <v>22366</v>
      </c>
      <c r="N64" s="20">
        <f t="shared" si="187"/>
        <v>39290</v>
      </c>
      <c r="O64" s="21">
        <f t="shared" si="187"/>
        <v>40514</v>
      </c>
      <c r="P64" s="20">
        <f t="shared" si="187"/>
        <v>20819</v>
      </c>
      <c r="Q64" s="21">
        <f t="shared" si="187"/>
        <v>21237</v>
      </c>
      <c r="R64" s="20">
        <f t="shared" si="187"/>
        <v>26383</v>
      </c>
      <c r="S64" s="21">
        <f t="shared" si="187"/>
        <v>28589</v>
      </c>
      <c r="T64" s="20">
        <f t="shared" si="187"/>
        <v>6851</v>
      </c>
      <c r="U64" s="21">
        <f t="shared" si="187"/>
        <v>8061</v>
      </c>
      <c r="V64" s="20">
        <f t="shared" si="187"/>
        <v>22565</v>
      </c>
      <c r="W64" s="21">
        <f t="shared" si="187"/>
        <v>28199</v>
      </c>
      <c r="X64" s="20">
        <f t="shared" si="187"/>
        <v>19452</v>
      </c>
      <c r="Y64" s="21">
        <f t="shared" si="187"/>
        <v>12685</v>
      </c>
      <c r="Z64" s="20">
        <f t="shared" si="187"/>
        <v>44163</v>
      </c>
      <c r="AA64" s="21">
        <f t="shared" si="187"/>
        <v>46296</v>
      </c>
      <c r="AB64" s="160">
        <f t="shared" ref="AB64:AC64" si="188">SUM(AB40:AB63)</f>
        <v>325884</v>
      </c>
      <c r="AC64" s="161">
        <f t="shared" si="188"/>
        <v>324181</v>
      </c>
      <c r="BI64" s="229" t="s">
        <v>13</v>
      </c>
      <c r="BJ64" s="154">
        <f>SUM(BJ40:BJ63)</f>
        <v>1</v>
      </c>
      <c r="BK64" s="155">
        <f t="shared" ref="BK64:CK64" si="189">SUM(BK40:BK63)</f>
        <v>1</v>
      </c>
      <c r="BL64" s="154">
        <f t="shared" si="189"/>
        <v>0.99999999999999978</v>
      </c>
      <c r="BM64" s="155">
        <f t="shared" si="189"/>
        <v>1.0000000000000002</v>
      </c>
      <c r="BN64" s="154">
        <f t="shared" si="189"/>
        <v>0.99999999999999989</v>
      </c>
      <c r="BO64" s="155">
        <f t="shared" si="189"/>
        <v>0.99999999999999989</v>
      </c>
      <c r="BP64" s="154">
        <f t="shared" si="189"/>
        <v>0.99999999999999989</v>
      </c>
      <c r="BQ64" s="155">
        <f t="shared" si="189"/>
        <v>1</v>
      </c>
      <c r="BR64" s="154">
        <f t="shared" si="189"/>
        <v>1</v>
      </c>
      <c r="BS64" s="155">
        <f t="shared" si="189"/>
        <v>1</v>
      </c>
      <c r="BT64" s="154">
        <f t="shared" si="189"/>
        <v>1</v>
      </c>
      <c r="BU64" s="155">
        <f t="shared" si="189"/>
        <v>1.0000000000000002</v>
      </c>
      <c r="BV64" s="154">
        <f t="shared" si="189"/>
        <v>1</v>
      </c>
      <c r="BW64" s="155">
        <f t="shared" si="189"/>
        <v>1</v>
      </c>
      <c r="BX64" s="154">
        <f t="shared" si="189"/>
        <v>0.99999999999999989</v>
      </c>
      <c r="BY64" s="155">
        <f t="shared" si="189"/>
        <v>0.99999999999999989</v>
      </c>
      <c r="BZ64" s="154">
        <f t="shared" si="189"/>
        <v>0.99999999999999989</v>
      </c>
      <c r="CA64" s="155">
        <f t="shared" si="189"/>
        <v>1</v>
      </c>
      <c r="CB64" s="154">
        <f t="shared" si="189"/>
        <v>0.99999999999999989</v>
      </c>
      <c r="CC64" s="155">
        <f t="shared" si="189"/>
        <v>1</v>
      </c>
      <c r="CD64" s="154">
        <f t="shared" si="189"/>
        <v>1</v>
      </c>
      <c r="CE64" s="155">
        <f t="shared" si="189"/>
        <v>1.0000000000000002</v>
      </c>
      <c r="CF64" s="154">
        <f t="shared" si="189"/>
        <v>1.0000000000000002</v>
      </c>
      <c r="CG64" s="155">
        <f t="shared" si="189"/>
        <v>1</v>
      </c>
      <c r="CH64" s="154">
        <f t="shared" si="189"/>
        <v>1</v>
      </c>
      <c r="CI64" s="155">
        <f t="shared" si="189"/>
        <v>0.99999999999999989</v>
      </c>
      <c r="CJ64" s="154">
        <f t="shared" si="189"/>
        <v>1</v>
      </c>
      <c r="CK64" s="155">
        <f t="shared" si="189"/>
        <v>1</v>
      </c>
    </row>
    <row r="65" spans="1:89" ht="13.5" thickTop="1" x14ac:dyDescent="0.2">
      <c r="A65" s="173"/>
    </row>
    <row r="67" spans="1:89" x14ac:dyDescent="0.2">
      <c r="A67" s="304">
        <f>+A36+1</f>
        <v>44684</v>
      </c>
      <c r="B67" s="304"/>
      <c r="C67" s="304"/>
      <c r="D67" s="304"/>
      <c r="BI67" s="309">
        <f>+BI36+1</f>
        <v>44684</v>
      </c>
      <c r="BJ67" s="309"/>
      <c r="BK67" s="309"/>
      <c r="BL67" s="309"/>
    </row>
    <row r="68" spans="1:89" ht="13.5" thickBot="1" x14ac:dyDescent="0.25">
      <c r="AE68" s="232" t="s">
        <v>84</v>
      </c>
    </row>
    <row r="69" spans="1:89" ht="14.25" thickTop="1" thickBot="1" x14ac:dyDescent="0.25">
      <c r="A69" s="300" t="s">
        <v>0</v>
      </c>
      <c r="B69" s="302" t="s">
        <v>1</v>
      </c>
      <c r="C69" s="303"/>
      <c r="D69" s="302" t="s">
        <v>2</v>
      </c>
      <c r="E69" s="303"/>
      <c r="F69" s="302" t="s">
        <v>3</v>
      </c>
      <c r="G69" s="303"/>
      <c r="H69" s="302" t="s">
        <v>4</v>
      </c>
      <c r="I69" s="303"/>
      <c r="J69" s="302" t="s">
        <v>5</v>
      </c>
      <c r="K69" s="303"/>
      <c r="L69" s="302" t="s">
        <v>6</v>
      </c>
      <c r="M69" s="303"/>
      <c r="N69" s="302" t="s">
        <v>7</v>
      </c>
      <c r="O69" s="303"/>
      <c r="P69" s="302" t="s">
        <v>8</v>
      </c>
      <c r="Q69" s="303"/>
      <c r="R69" s="302" t="s">
        <v>9</v>
      </c>
      <c r="S69" s="303"/>
      <c r="T69" s="302" t="s">
        <v>10</v>
      </c>
      <c r="U69" s="303"/>
      <c r="V69" s="302" t="s">
        <v>11</v>
      </c>
      <c r="W69" s="303"/>
      <c r="X69" s="302" t="s">
        <v>12</v>
      </c>
      <c r="Y69" s="303"/>
      <c r="Z69" s="305" t="s">
        <v>40</v>
      </c>
      <c r="AA69" s="306"/>
      <c r="AB69" s="307" t="s">
        <v>41</v>
      </c>
      <c r="AC69" s="308"/>
      <c r="AE69" s="300" t="s">
        <v>0</v>
      </c>
      <c r="AF69" s="302" t="s">
        <v>1</v>
      </c>
      <c r="AG69" s="303"/>
      <c r="AH69" s="302" t="s">
        <v>2</v>
      </c>
      <c r="AI69" s="303"/>
      <c r="AJ69" s="302" t="s">
        <v>3</v>
      </c>
      <c r="AK69" s="303"/>
      <c r="AL69" s="302" t="s">
        <v>4</v>
      </c>
      <c r="AM69" s="303"/>
      <c r="AN69" s="302" t="s">
        <v>5</v>
      </c>
      <c r="AO69" s="303"/>
      <c r="AP69" s="302" t="s">
        <v>6</v>
      </c>
      <c r="AQ69" s="303"/>
      <c r="AR69" s="302" t="s">
        <v>7</v>
      </c>
      <c r="AS69" s="303"/>
      <c r="AT69" s="302" t="s">
        <v>8</v>
      </c>
      <c r="AU69" s="303"/>
      <c r="AV69" s="302" t="s">
        <v>9</v>
      </c>
      <c r="AW69" s="303"/>
      <c r="AX69" s="302" t="s">
        <v>10</v>
      </c>
      <c r="AY69" s="303"/>
      <c r="AZ69" s="302" t="s">
        <v>11</v>
      </c>
      <c r="BA69" s="303"/>
      <c r="BB69" s="302" t="s">
        <v>12</v>
      </c>
      <c r="BC69" s="303"/>
      <c r="BD69" s="305" t="s">
        <v>40</v>
      </c>
      <c r="BE69" s="306"/>
      <c r="BF69" s="307" t="s">
        <v>41</v>
      </c>
      <c r="BG69" s="308"/>
      <c r="BI69" s="300" t="s">
        <v>0</v>
      </c>
      <c r="BJ69" s="302" t="s">
        <v>1</v>
      </c>
      <c r="BK69" s="303"/>
      <c r="BL69" s="302" t="s">
        <v>2</v>
      </c>
      <c r="BM69" s="303"/>
      <c r="BN69" s="302" t="s">
        <v>3</v>
      </c>
      <c r="BO69" s="303"/>
      <c r="BP69" s="302" t="s">
        <v>4</v>
      </c>
      <c r="BQ69" s="303"/>
      <c r="BR69" s="302" t="s">
        <v>5</v>
      </c>
      <c r="BS69" s="303"/>
      <c r="BT69" s="302" t="s">
        <v>6</v>
      </c>
      <c r="BU69" s="303"/>
      <c r="BV69" s="302" t="s">
        <v>7</v>
      </c>
      <c r="BW69" s="303"/>
      <c r="BX69" s="302" t="s">
        <v>8</v>
      </c>
      <c r="BY69" s="303"/>
      <c r="BZ69" s="302" t="s">
        <v>9</v>
      </c>
      <c r="CA69" s="303"/>
      <c r="CB69" s="302" t="s">
        <v>10</v>
      </c>
      <c r="CC69" s="303"/>
      <c r="CD69" s="302" t="s">
        <v>11</v>
      </c>
      <c r="CE69" s="303"/>
      <c r="CF69" s="302" t="s">
        <v>12</v>
      </c>
      <c r="CG69" s="303"/>
      <c r="CH69" s="305" t="s">
        <v>40</v>
      </c>
      <c r="CI69" s="306"/>
      <c r="CJ69" s="302" t="s">
        <v>41</v>
      </c>
      <c r="CK69" s="303"/>
    </row>
    <row r="70" spans="1:89" ht="15" thickTop="1" thickBot="1" x14ac:dyDescent="0.3">
      <c r="A70" s="301"/>
      <c r="B70" s="115" t="s">
        <v>14</v>
      </c>
      <c r="C70" s="116" t="s">
        <v>15</v>
      </c>
      <c r="D70" s="117" t="s">
        <v>14</v>
      </c>
      <c r="E70" s="118" t="s">
        <v>15</v>
      </c>
      <c r="F70" s="115" t="s">
        <v>14</v>
      </c>
      <c r="G70" s="116" t="s">
        <v>15</v>
      </c>
      <c r="H70" s="117" t="s">
        <v>14</v>
      </c>
      <c r="I70" s="118" t="s">
        <v>15</v>
      </c>
      <c r="J70" s="115" t="s">
        <v>14</v>
      </c>
      <c r="K70" s="116" t="s">
        <v>15</v>
      </c>
      <c r="L70" s="117" t="s">
        <v>14</v>
      </c>
      <c r="M70" s="115" t="s">
        <v>15</v>
      </c>
      <c r="N70" s="119" t="s">
        <v>14</v>
      </c>
      <c r="O70" s="120" t="s">
        <v>15</v>
      </c>
      <c r="P70" s="115" t="s">
        <v>14</v>
      </c>
      <c r="Q70" s="116" t="s">
        <v>15</v>
      </c>
      <c r="R70" s="117" t="s">
        <v>14</v>
      </c>
      <c r="S70" s="118" t="s">
        <v>15</v>
      </c>
      <c r="T70" s="115" t="s">
        <v>14</v>
      </c>
      <c r="U70" s="116" t="s">
        <v>15</v>
      </c>
      <c r="V70" s="117" t="s">
        <v>14</v>
      </c>
      <c r="W70" s="118" t="s">
        <v>15</v>
      </c>
      <c r="X70" s="115" t="s">
        <v>14</v>
      </c>
      <c r="Y70" s="116" t="s">
        <v>15</v>
      </c>
      <c r="Z70" s="28" t="s">
        <v>14</v>
      </c>
      <c r="AA70" s="121" t="s">
        <v>15</v>
      </c>
      <c r="AB70" s="162" t="s">
        <v>14</v>
      </c>
      <c r="AC70" s="163" t="s">
        <v>15</v>
      </c>
      <c r="AE70" s="301"/>
      <c r="AF70" s="115" t="s">
        <v>14</v>
      </c>
      <c r="AG70" s="116" t="s">
        <v>15</v>
      </c>
      <c r="AH70" s="117" t="s">
        <v>14</v>
      </c>
      <c r="AI70" s="118" t="s">
        <v>15</v>
      </c>
      <c r="AJ70" s="115" t="s">
        <v>14</v>
      </c>
      <c r="AK70" s="116" t="s">
        <v>15</v>
      </c>
      <c r="AL70" s="117" t="s">
        <v>14</v>
      </c>
      <c r="AM70" s="118" t="s">
        <v>15</v>
      </c>
      <c r="AN70" s="115" t="s">
        <v>14</v>
      </c>
      <c r="AO70" s="116" t="s">
        <v>15</v>
      </c>
      <c r="AP70" s="117" t="s">
        <v>14</v>
      </c>
      <c r="AQ70" s="115" t="s">
        <v>15</v>
      </c>
      <c r="AR70" s="119" t="s">
        <v>14</v>
      </c>
      <c r="AS70" s="120" t="s">
        <v>15</v>
      </c>
      <c r="AT70" s="115" t="s">
        <v>14</v>
      </c>
      <c r="AU70" s="116" t="s">
        <v>15</v>
      </c>
      <c r="AV70" s="117" t="s">
        <v>14</v>
      </c>
      <c r="AW70" s="118" t="s">
        <v>15</v>
      </c>
      <c r="AX70" s="115" t="s">
        <v>14</v>
      </c>
      <c r="AY70" s="116" t="s">
        <v>15</v>
      </c>
      <c r="AZ70" s="117" t="s">
        <v>14</v>
      </c>
      <c r="BA70" s="118" t="s">
        <v>15</v>
      </c>
      <c r="BB70" s="115" t="s">
        <v>14</v>
      </c>
      <c r="BC70" s="116" t="s">
        <v>15</v>
      </c>
      <c r="BD70" s="28" t="s">
        <v>14</v>
      </c>
      <c r="BE70" s="121" t="s">
        <v>15</v>
      </c>
      <c r="BF70" s="162" t="s">
        <v>14</v>
      </c>
      <c r="BG70" s="163" t="s">
        <v>15</v>
      </c>
      <c r="BI70" s="301"/>
      <c r="BJ70" s="115" t="s">
        <v>14</v>
      </c>
      <c r="BK70" s="116" t="s">
        <v>15</v>
      </c>
      <c r="BL70" s="117" t="s">
        <v>14</v>
      </c>
      <c r="BM70" s="118" t="s">
        <v>15</v>
      </c>
      <c r="BN70" s="115" t="s">
        <v>14</v>
      </c>
      <c r="BO70" s="116" t="s">
        <v>15</v>
      </c>
      <c r="BP70" s="117" t="s">
        <v>14</v>
      </c>
      <c r="BQ70" s="118" t="s">
        <v>15</v>
      </c>
      <c r="BR70" s="115" t="s">
        <v>14</v>
      </c>
      <c r="BS70" s="116" t="s">
        <v>15</v>
      </c>
      <c r="BT70" s="117" t="s">
        <v>14</v>
      </c>
      <c r="BU70" s="115" t="s">
        <v>15</v>
      </c>
      <c r="BV70" s="119" t="s">
        <v>14</v>
      </c>
      <c r="BW70" s="120" t="s">
        <v>15</v>
      </c>
      <c r="BX70" s="115" t="s">
        <v>14</v>
      </c>
      <c r="BY70" s="116" t="s">
        <v>15</v>
      </c>
      <c r="BZ70" s="117" t="s">
        <v>14</v>
      </c>
      <c r="CA70" s="118" t="s">
        <v>15</v>
      </c>
      <c r="CB70" s="115" t="s">
        <v>14</v>
      </c>
      <c r="CC70" s="116" t="s">
        <v>15</v>
      </c>
      <c r="CD70" s="117" t="s">
        <v>14</v>
      </c>
      <c r="CE70" s="118" t="s">
        <v>15</v>
      </c>
      <c r="CF70" s="115" t="s">
        <v>14</v>
      </c>
      <c r="CG70" s="116" t="s">
        <v>15</v>
      </c>
      <c r="CH70" s="28" t="s">
        <v>14</v>
      </c>
      <c r="CI70" s="121" t="s">
        <v>15</v>
      </c>
      <c r="CJ70" s="119" t="s">
        <v>14</v>
      </c>
      <c r="CK70" s="120" t="s">
        <v>15</v>
      </c>
    </row>
    <row r="71" spans="1:89" ht="13.5" thickTop="1" x14ac:dyDescent="0.2">
      <c r="A71" s="124" t="s">
        <v>16</v>
      </c>
      <c r="B71" s="125"/>
      <c r="C71" s="172"/>
      <c r="D71" s="126"/>
      <c r="E71" s="166"/>
      <c r="F71" s="125"/>
      <c r="G71" s="127"/>
      <c r="H71" s="126"/>
      <c r="I71" s="166"/>
      <c r="J71" s="125"/>
      <c r="K71" s="127"/>
      <c r="L71" s="126"/>
      <c r="M71" s="125"/>
      <c r="N71" s="165"/>
      <c r="O71" s="167"/>
      <c r="P71" s="125"/>
      <c r="Q71" s="127"/>
      <c r="R71" s="126"/>
      <c r="S71" s="166"/>
      <c r="T71" s="125"/>
      <c r="U71" s="127"/>
      <c r="V71" s="126"/>
      <c r="W71" s="166"/>
      <c r="X71" s="125"/>
      <c r="Y71" s="127"/>
      <c r="Z71" s="170"/>
      <c r="AA71" s="171"/>
      <c r="AB71" s="156">
        <f>B71+D71+F71+H71+J71+L71+N71+P71+R71+T71+V71+X71+Z71</f>
        <v>0</v>
      </c>
      <c r="AC71" s="157">
        <f>C71+E71+G71+I71+K71+M71+O71+Q71+S71+U71+W71+Y71+AA71</f>
        <v>0</v>
      </c>
      <c r="AE71" s="235" t="str">
        <f>$AE$9</f>
        <v>07:00 - 07:59</v>
      </c>
      <c r="AF71" s="125">
        <f>SUMIF($A$9:$A$32,$AE71,B$71:B$94)</f>
        <v>1058</v>
      </c>
      <c r="AG71" s="172">
        <f t="shared" ref="AG71:AV72" si="190">SUMIF($A$9:$A$32,$AE71,C$71:C$94)</f>
        <v>1279</v>
      </c>
      <c r="AH71" s="126">
        <f t="shared" si="190"/>
        <v>462</v>
      </c>
      <c r="AI71" s="166">
        <f t="shared" si="190"/>
        <v>416</v>
      </c>
      <c r="AJ71" s="125">
        <f t="shared" si="190"/>
        <v>1467</v>
      </c>
      <c r="AK71" s="127">
        <f t="shared" si="190"/>
        <v>1140</v>
      </c>
      <c r="AL71" s="126">
        <f t="shared" si="190"/>
        <v>1780</v>
      </c>
      <c r="AM71" s="166">
        <f t="shared" si="190"/>
        <v>1783</v>
      </c>
      <c r="AN71" s="125">
        <f t="shared" si="190"/>
        <v>161</v>
      </c>
      <c r="AO71" s="127">
        <f t="shared" si="190"/>
        <v>287</v>
      </c>
      <c r="AP71" s="126">
        <f t="shared" si="190"/>
        <v>770</v>
      </c>
      <c r="AQ71" s="125">
        <f t="shared" si="190"/>
        <v>1022</v>
      </c>
      <c r="AR71" s="165">
        <f t="shared" si="190"/>
        <v>1758</v>
      </c>
      <c r="AS71" s="167">
        <f t="shared" si="190"/>
        <v>1768</v>
      </c>
      <c r="AT71" s="125">
        <f t="shared" si="190"/>
        <v>830</v>
      </c>
      <c r="AU71" s="127">
        <f t="shared" si="190"/>
        <v>920</v>
      </c>
      <c r="AV71" s="126">
        <f t="shared" si="190"/>
        <v>1265</v>
      </c>
      <c r="AW71" s="166">
        <f t="shared" ref="AW71:BE72" si="191">SUMIF($A$9:$A$32,$AE71,S$71:S$94)</f>
        <v>1335</v>
      </c>
      <c r="AX71" s="125">
        <f t="shared" si="191"/>
        <v>317</v>
      </c>
      <c r="AY71" s="127">
        <f t="shared" si="191"/>
        <v>391</v>
      </c>
      <c r="AZ71" s="126">
        <f t="shared" si="191"/>
        <v>883</v>
      </c>
      <c r="BA71" s="166">
        <f t="shared" si="191"/>
        <v>1132</v>
      </c>
      <c r="BB71" s="125">
        <f t="shared" si="191"/>
        <v>814</v>
      </c>
      <c r="BC71" s="127">
        <f t="shared" si="191"/>
        <v>567</v>
      </c>
      <c r="BD71" s="170">
        <f t="shared" si="191"/>
        <v>1615</v>
      </c>
      <c r="BE71" s="171">
        <f t="shared" si="191"/>
        <v>2031</v>
      </c>
      <c r="BF71" s="156">
        <f>AF71+AH71+AJ71+AL71+AN71+AP71+AR71+AT71+AV71+AX71+AZ71+BB71+BD71</f>
        <v>13180</v>
      </c>
      <c r="BG71" s="157">
        <f>AG71+AI71+AK71+AM71+AO71+AQ71+AS71+AU71+AW71+AY71+BA71+BC71+BE71</f>
        <v>14071</v>
      </c>
      <c r="BI71" s="124" t="s">
        <v>16</v>
      </c>
      <c r="BJ71" s="128">
        <f t="shared" ref="BJ71:CK71" si="192">B71/B95</f>
        <v>0</v>
      </c>
      <c r="BK71" s="129">
        <f t="shared" si="192"/>
        <v>0</v>
      </c>
      <c r="BL71" s="130">
        <f t="shared" si="192"/>
        <v>0</v>
      </c>
      <c r="BM71" s="131">
        <f t="shared" si="192"/>
        <v>0</v>
      </c>
      <c r="BN71" s="128">
        <f t="shared" si="192"/>
        <v>0</v>
      </c>
      <c r="BO71" s="129">
        <f t="shared" si="192"/>
        <v>0</v>
      </c>
      <c r="BP71" s="130">
        <f t="shared" si="192"/>
        <v>0</v>
      </c>
      <c r="BQ71" s="131">
        <f t="shared" si="192"/>
        <v>0</v>
      </c>
      <c r="BR71" s="128">
        <f t="shared" si="192"/>
        <v>0</v>
      </c>
      <c r="BS71" s="129">
        <f t="shared" si="192"/>
        <v>0</v>
      </c>
      <c r="BT71" s="130">
        <f t="shared" si="192"/>
        <v>0</v>
      </c>
      <c r="BU71" s="128">
        <f t="shared" si="192"/>
        <v>0</v>
      </c>
      <c r="BV71" s="132">
        <f t="shared" si="192"/>
        <v>0</v>
      </c>
      <c r="BW71" s="133">
        <f t="shared" si="192"/>
        <v>0</v>
      </c>
      <c r="BX71" s="128">
        <f t="shared" si="192"/>
        <v>0</v>
      </c>
      <c r="BY71" s="129">
        <f t="shared" si="192"/>
        <v>0</v>
      </c>
      <c r="BZ71" s="130">
        <f t="shared" si="192"/>
        <v>0</v>
      </c>
      <c r="CA71" s="131">
        <f t="shared" si="192"/>
        <v>0</v>
      </c>
      <c r="CB71" s="128">
        <f t="shared" si="192"/>
        <v>0</v>
      </c>
      <c r="CC71" s="129">
        <f t="shared" si="192"/>
        <v>0</v>
      </c>
      <c r="CD71" s="130">
        <f t="shared" si="192"/>
        <v>0</v>
      </c>
      <c r="CE71" s="131">
        <f t="shared" si="192"/>
        <v>0</v>
      </c>
      <c r="CF71" s="128">
        <f t="shared" si="192"/>
        <v>0</v>
      </c>
      <c r="CG71" s="129">
        <f t="shared" si="192"/>
        <v>0</v>
      </c>
      <c r="CH71" s="130">
        <f t="shared" si="192"/>
        <v>0</v>
      </c>
      <c r="CI71" s="128">
        <f t="shared" si="192"/>
        <v>0</v>
      </c>
      <c r="CJ71" s="134">
        <f t="shared" si="192"/>
        <v>0</v>
      </c>
      <c r="CK71" s="135">
        <f t="shared" si="192"/>
        <v>0</v>
      </c>
    </row>
    <row r="72" spans="1:89" x14ac:dyDescent="0.2">
      <c r="A72" s="136" t="s">
        <v>17</v>
      </c>
      <c r="B72" s="175">
        <v>290</v>
      </c>
      <c r="C72" s="176">
        <v>0</v>
      </c>
      <c r="D72" s="177">
        <v>150</v>
      </c>
      <c r="E72" s="178">
        <v>2</v>
      </c>
      <c r="F72" s="175">
        <v>504</v>
      </c>
      <c r="G72" s="179">
        <v>6</v>
      </c>
      <c r="H72" s="177">
        <v>387</v>
      </c>
      <c r="I72" s="178">
        <v>45</v>
      </c>
      <c r="J72" s="175">
        <v>3</v>
      </c>
      <c r="K72" s="179">
        <v>12</v>
      </c>
      <c r="L72" s="177">
        <v>50</v>
      </c>
      <c r="M72" s="175">
        <v>64</v>
      </c>
      <c r="N72" s="180">
        <v>165</v>
      </c>
      <c r="O72" s="181">
        <v>111</v>
      </c>
      <c r="P72" s="175">
        <v>53</v>
      </c>
      <c r="Q72" s="179">
        <v>52</v>
      </c>
      <c r="R72" s="177">
        <v>23</v>
      </c>
      <c r="S72" s="178">
        <v>84</v>
      </c>
      <c r="T72" s="175">
        <v>0</v>
      </c>
      <c r="U72" s="179">
        <v>0</v>
      </c>
      <c r="V72" s="177">
        <v>11</v>
      </c>
      <c r="W72" s="178">
        <v>1</v>
      </c>
      <c r="X72" s="175">
        <v>3</v>
      </c>
      <c r="Y72" s="179">
        <v>0</v>
      </c>
      <c r="Z72" s="177">
        <v>0</v>
      </c>
      <c r="AA72" s="175">
        <v>0</v>
      </c>
      <c r="AB72" s="158">
        <f t="shared" ref="AB72:AB94" si="193">SUM(B72,D72,F72,H72,J72,L72,N72,P72,R72,T72,V72,X72,Z72)</f>
        <v>1639</v>
      </c>
      <c r="AC72" s="159">
        <f t="shared" ref="AC72:AC94" si="194">SUM(C72,E72,G72,I72,K72,M72,O72,Q72,S72,U72,W72,Y72,AA72)</f>
        <v>377</v>
      </c>
      <c r="AE72" s="237" t="str">
        <f>$AE$10</f>
        <v>08:00 - 08:59</v>
      </c>
      <c r="AF72" s="125">
        <f>SUMIF($A$9:$A$32,$AE72,B$71:B$94)</f>
        <v>1105</v>
      </c>
      <c r="AG72" s="176">
        <f t="shared" si="190"/>
        <v>1093</v>
      </c>
      <c r="AH72" s="177">
        <f t="shared" si="190"/>
        <v>438</v>
      </c>
      <c r="AI72" s="178">
        <f t="shared" si="190"/>
        <v>447</v>
      </c>
      <c r="AJ72" s="238">
        <f t="shared" si="190"/>
        <v>1403</v>
      </c>
      <c r="AK72" s="179">
        <f t="shared" si="190"/>
        <v>905</v>
      </c>
      <c r="AL72" s="177">
        <f t="shared" si="190"/>
        <v>1834</v>
      </c>
      <c r="AM72" s="178">
        <f t="shared" si="190"/>
        <v>1606</v>
      </c>
      <c r="AN72" s="238">
        <f t="shared" si="190"/>
        <v>145</v>
      </c>
      <c r="AO72" s="179">
        <f t="shared" si="190"/>
        <v>345</v>
      </c>
      <c r="AP72" s="177">
        <f t="shared" si="190"/>
        <v>691</v>
      </c>
      <c r="AQ72" s="238">
        <f t="shared" si="190"/>
        <v>950</v>
      </c>
      <c r="AR72" s="180">
        <f t="shared" si="190"/>
        <v>1517</v>
      </c>
      <c r="AS72" s="181">
        <f t="shared" si="190"/>
        <v>1617</v>
      </c>
      <c r="AT72" s="238">
        <f t="shared" si="190"/>
        <v>799</v>
      </c>
      <c r="AU72" s="179">
        <f t="shared" si="190"/>
        <v>674</v>
      </c>
      <c r="AV72" s="177">
        <f t="shared" si="190"/>
        <v>1203</v>
      </c>
      <c r="AW72" s="178">
        <f t="shared" si="191"/>
        <v>1044</v>
      </c>
      <c r="AX72" s="238">
        <f t="shared" si="191"/>
        <v>239</v>
      </c>
      <c r="AY72" s="179">
        <f t="shared" si="191"/>
        <v>231</v>
      </c>
      <c r="AZ72" s="177">
        <f t="shared" si="191"/>
        <v>751</v>
      </c>
      <c r="BA72" s="178">
        <f t="shared" si="191"/>
        <v>1003</v>
      </c>
      <c r="BB72" s="238">
        <f t="shared" si="191"/>
        <v>744</v>
      </c>
      <c r="BC72" s="179">
        <f t="shared" si="191"/>
        <v>423</v>
      </c>
      <c r="BD72" s="177">
        <f t="shared" si="191"/>
        <v>1665</v>
      </c>
      <c r="BE72" s="238">
        <f t="shared" si="191"/>
        <v>1710</v>
      </c>
      <c r="BF72" s="158">
        <f>SUM(AF72,AH72,AJ72,AL72,AN72,AP72,AR72,AT72,AV72,AX72,AZ72,BB72,BD72)</f>
        <v>12534</v>
      </c>
      <c r="BG72" s="159">
        <f>SUM(AG72,AI72,AK72,AM72,AO72,AQ72,AS72,AU72,AW72,AY72,BA72,BC72,BE72)</f>
        <v>12048</v>
      </c>
      <c r="BI72" s="136" t="s">
        <v>17</v>
      </c>
      <c r="BJ72" s="128">
        <f t="shared" ref="BJ72:CK72" si="195">B72/B95</f>
        <v>1.3315579227696404E-2</v>
      </c>
      <c r="BK72" s="129">
        <f t="shared" si="195"/>
        <v>0</v>
      </c>
      <c r="BL72" s="130">
        <f t="shared" si="195"/>
        <v>2.0112630732099759E-2</v>
      </c>
      <c r="BM72" s="131">
        <f t="shared" si="195"/>
        <v>2.3912003825920613E-4</v>
      </c>
      <c r="BN72" s="128">
        <f t="shared" si="195"/>
        <v>2.5353387997384173E-2</v>
      </c>
      <c r="BO72" s="129">
        <f t="shared" si="195"/>
        <v>3.40522133938706E-4</v>
      </c>
      <c r="BP72" s="130">
        <f t="shared" si="195"/>
        <v>1.2102448634956376E-2</v>
      </c>
      <c r="BQ72" s="131">
        <f t="shared" si="195"/>
        <v>1.4183503010054528E-3</v>
      </c>
      <c r="BR72" s="128">
        <f t="shared" si="195"/>
        <v>8.9285714285714283E-4</v>
      </c>
      <c r="BS72" s="129">
        <f t="shared" si="195"/>
        <v>3.4742327735958309E-3</v>
      </c>
      <c r="BT72" s="130">
        <f t="shared" si="195"/>
        <v>3.5263417730446436E-3</v>
      </c>
      <c r="BU72" s="128">
        <f t="shared" si="195"/>
        <v>4.5194548407598333E-3</v>
      </c>
      <c r="BV72" s="132">
        <f t="shared" si="195"/>
        <v>5.8766962282295115E-3</v>
      </c>
      <c r="BW72" s="133">
        <f t="shared" si="195"/>
        <v>3.9637194686473363E-3</v>
      </c>
      <c r="BX72" s="128">
        <f t="shared" si="195"/>
        <v>3.5769723965715055E-3</v>
      </c>
      <c r="BY72" s="129">
        <f t="shared" si="195"/>
        <v>3.6284976624101598E-3</v>
      </c>
      <c r="BZ72" s="130">
        <f t="shared" si="195"/>
        <v>1.1700071217824804E-3</v>
      </c>
      <c r="CA72" s="131">
        <f t="shared" si="195"/>
        <v>4.1075794621026895E-3</v>
      </c>
      <c r="CB72" s="128">
        <f t="shared" si="195"/>
        <v>0</v>
      </c>
      <c r="CC72" s="129">
        <f t="shared" si="195"/>
        <v>0</v>
      </c>
      <c r="CD72" s="130">
        <f t="shared" si="195"/>
        <v>6.6557753978338475E-4</v>
      </c>
      <c r="CE72" s="131">
        <f t="shared" si="195"/>
        <v>5.378078950198989E-5</v>
      </c>
      <c r="CF72" s="128">
        <f t="shared" si="195"/>
        <v>2.5917926565874729E-4</v>
      </c>
      <c r="CG72" s="129">
        <f t="shared" si="195"/>
        <v>0</v>
      </c>
      <c r="CH72" s="130">
        <f t="shared" si="195"/>
        <v>0</v>
      </c>
      <c r="CI72" s="128">
        <f t="shared" si="195"/>
        <v>0</v>
      </c>
      <c r="CJ72" s="134">
        <f t="shared" si="195"/>
        <v>7.3384226197138955E-3</v>
      </c>
      <c r="CK72" s="135">
        <f t="shared" si="195"/>
        <v>1.6959445781506556E-3</v>
      </c>
    </row>
    <row r="73" spans="1:89" ht="13.5" thickBot="1" x14ac:dyDescent="0.25">
      <c r="A73" s="145" t="s">
        <v>18</v>
      </c>
      <c r="B73" s="182">
        <v>1027</v>
      </c>
      <c r="C73" s="183">
        <v>255</v>
      </c>
      <c r="D73" s="184">
        <v>442</v>
      </c>
      <c r="E73" s="185">
        <v>170</v>
      </c>
      <c r="F73" s="182">
        <v>1618</v>
      </c>
      <c r="G73" s="186">
        <v>424</v>
      </c>
      <c r="H73" s="184">
        <v>1484</v>
      </c>
      <c r="I73" s="185">
        <v>792</v>
      </c>
      <c r="J73" s="182">
        <v>51</v>
      </c>
      <c r="K73" s="186">
        <v>177</v>
      </c>
      <c r="L73" s="184">
        <v>519</v>
      </c>
      <c r="M73" s="182">
        <v>635</v>
      </c>
      <c r="N73" s="187">
        <v>1240</v>
      </c>
      <c r="O73" s="188">
        <v>1354</v>
      </c>
      <c r="P73" s="182">
        <v>730</v>
      </c>
      <c r="Q73" s="186">
        <v>641</v>
      </c>
      <c r="R73" s="184">
        <v>670</v>
      </c>
      <c r="S73" s="185">
        <v>856</v>
      </c>
      <c r="T73" s="182">
        <v>147</v>
      </c>
      <c r="U73" s="186">
        <v>318</v>
      </c>
      <c r="V73" s="184">
        <v>572</v>
      </c>
      <c r="W73" s="185">
        <v>1044</v>
      </c>
      <c r="X73" s="182">
        <v>581</v>
      </c>
      <c r="Y73" s="186">
        <v>404</v>
      </c>
      <c r="Z73" s="184">
        <v>1231</v>
      </c>
      <c r="AA73" s="182">
        <v>966</v>
      </c>
      <c r="AB73" s="158">
        <f t="shared" si="193"/>
        <v>10312</v>
      </c>
      <c r="AC73" s="159">
        <f t="shared" si="194"/>
        <v>8036</v>
      </c>
      <c r="AE73" s="235"/>
      <c r="AF73" s="125"/>
      <c r="AG73" s="183"/>
      <c r="AH73" s="184"/>
      <c r="AI73" s="185"/>
      <c r="AJ73" s="182"/>
      <c r="AK73" s="186"/>
      <c r="AL73" s="184"/>
      <c r="AM73" s="185"/>
      <c r="AN73" s="182"/>
      <c r="AO73" s="186"/>
      <c r="AP73" s="184"/>
      <c r="AQ73" s="182"/>
      <c r="AR73" s="187"/>
      <c r="AS73" s="188"/>
      <c r="AT73" s="182"/>
      <c r="AU73" s="186"/>
      <c r="AV73" s="184"/>
      <c r="AW73" s="185"/>
      <c r="AX73" s="182"/>
      <c r="AY73" s="186"/>
      <c r="AZ73" s="184"/>
      <c r="BA73" s="185"/>
      <c r="BB73" s="182"/>
      <c r="BC73" s="186"/>
      <c r="BD73" s="184"/>
      <c r="BE73" s="182"/>
      <c r="BF73" s="158"/>
      <c r="BG73" s="159"/>
      <c r="BI73" s="145" t="s">
        <v>18</v>
      </c>
      <c r="BJ73" s="128">
        <f t="shared" ref="BJ73:CK73" si="196">B73/B95</f>
        <v>4.7155516782221407E-2</v>
      </c>
      <c r="BK73" s="129">
        <f t="shared" si="196"/>
        <v>1.18082889557768E-2</v>
      </c>
      <c r="BL73" s="130">
        <f t="shared" si="196"/>
        <v>5.9265218557253953E-2</v>
      </c>
      <c r="BM73" s="131">
        <f t="shared" si="196"/>
        <v>2.032520325203252E-2</v>
      </c>
      <c r="BN73" s="128">
        <f t="shared" si="196"/>
        <v>8.139242416620554E-2</v>
      </c>
      <c r="BO73" s="129">
        <f t="shared" si="196"/>
        <v>2.4063564131668557E-2</v>
      </c>
      <c r="BP73" s="130">
        <f t="shared" si="196"/>
        <v>4.6408356005879225E-2</v>
      </c>
      <c r="BQ73" s="131">
        <f t="shared" si="196"/>
        <v>2.4962965297695969E-2</v>
      </c>
      <c r="BR73" s="128">
        <f t="shared" si="196"/>
        <v>1.5178571428571428E-2</v>
      </c>
      <c r="BS73" s="129">
        <f t="shared" si="196"/>
        <v>5.1244933410538505E-2</v>
      </c>
      <c r="BT73" s="130">
        <f t="shared" si="196"/>
        <v>3.6603427604203397E-2</v>
      </c>
      <c r="BU73" s="128">
        <f t="shared" si="196"/>
        <v>4.4841465998163972E-2</v>
      </c>
      <c r="BV73" s="132">
        <f t="shared" si="196"/>
        <v>4.4164262563664208E-2</v>
      </c>
      <c r="BW73" s="133">
        <f t="shared" si="196"/>
        <v>4.8350235680617054E-2</v>
      </c>
      <c r="BX73" s="128">
        <f t="shared" si="196"/>
        <v>4.9267733009381115E-2</v>
      </c>
      <c r="BY73" s="129">
        <f t="shared" si="196"/>
        <v>4.4728211569325237E-2</v>
      </c>
      <c r="BZ73" s="130">
        <f t="shared" si="196"/>
        <v>3.4082816156272254E-2</v>
      </c>
      <c r="CA73" s="131">
        <f t="shared" si="196"/>
        <v>4.1858190709046457E-2</v>
      </c>
      <c r="CB73" s="128">
        <f t="shared" si="196"/>
        <v>4.1584158415841586E-2</v>
      </c>
      <c r="CC73" s="129">
        <f t="shared" si="196"/>
        <v>8.5575888051668464E-2</v>
      </c>
      <c r="CD73" s="130">
        <f t="shared" si="196"/>
        <v>3.4610032068736009E-2</v>
      </c>
      <c r="CE73" s="131">
        <f t="shared" si="196"/>
        <v>5.6147144240077447E-2</v>
      </c>
      <c r="CF73" s="128">
        <f t="shared" si="196"/>
        <v>5.019438444924406E-2</v>
      </c>
      <c r="CG73" s="129">
        <f t="shared" si="196"/>
        <v>5.5448805929179251E-2</v>
      </c>
      <c r="CH73" s="130">
        <f t="shared" si="196"/>
        <v>4.0328921504389985E-2</v>
      </c>
      <c r="CI73" s="128">
        <f t="shared" si="196"/>
        <v>2.9278937956536234E-2</v>
      </c>
      <c r="CJ73" s="134">
        <f t="shared" si="196"/>
        <v>4.6170722424947949E-2</v>
      </c>
      <c r="CK73" s="135">
        <f t="shared" si="196"/>
        <v>3.6150160822330683E-2</v>
      </c>
    </row>
    <row r="74" spans="1:89" ht="14.25" thickTop="1" thickBot="1" x14ac:dyDescent="0.25">
      <c r="A74" s="136" t="s">
        <v>19</v>
      </c>
      <c r="B74" s="175">
        <v>1109</v>
      </c>
      <c r="C74" s="176">
        <v>966</v>
      </c>
      <c r="D74" s="177">
        <v>476</v>
      </c>
      <c r="E74" s="178">
        <v>433</v>
      </c>
      <c r="F74" s="175">
        <v>1750</v>
      </c>
      <c r="G74" s="179">
        <v>1142</v>
      </c>
      <c r="H74" s="177">
        <v>1868</v>
      </c>
      <c r="I74" s="178">
        <v>1564</v>
      </c>
      <c r="J74" s="175">
        <v>112</v>
      </c>
      <c r="K74" s="179">
        <v>240</v>
      </c>
      <c r="L74" s="177">
        <v>866</v>
      </c>
      <c r="M74" s="175">
        <v>964</v>
      </c>
      <c r="N74" s="180">
        <v>1874</v>
      </c>
      <c r="O74" s="181">
        <v>1951</v>
      </c>
      <c r="P74" s="175">
        <v>937</v>
      </c>
      <c r="Q74" s="179">
        <v>954</v>
      </c>
      <c r="R74" s="177">
        <v>1300</v>
      </c>
      <c r="S74" s="178">
        <v>1124</v>
      </c>
      <c r="T74" s="175">
        <v>240</v>
      </c>
      <c r="U74" s="179">
        <v>375</v>
      </c>
      <c r="V74" s="177">
        <v>1062</v>
      </c>
      <c r="W74" s="178">
        <v>1150</v>
      </c>
      <c r="X74" s="175">
        <v>1046</v>
      </c>
      <c r="Y74" s="179">
        <v>520</v>
      </c>
      <c r="Z74" s="177">
        <v>1510</v>
      </c>
      <c r="AA74" s="175">
        <v>1493</v>
      </c>
      <c r="AB74" s="158">
        <f t="shared" si="193"/>
        <v>14150</v>
      </c>
      <c r="AC74" s="159">
        <f t="shared" si="194"/>
        <v>12876</v>
      </c>
      <c r="AE74" s="229" t="s">
        <v>13</v>
      </c>
      <c r="AF74" s="20">
        <f t="shared" ref="AF74:BG74" si="197">SUM(AF71:AF73)</f>
        <v>2163</v>
      </c>
      <c r="AG74" s="21">
        <f t="shared" si="197"/>
        <v>2372</v>
      </c>
      <c r="AH74" s="20">
        <f t="shared" si="197"/>
        <v>900</v>
      </c>
      <c r="AI74" s="21">
        <f t="shared" si="197"/>
        <v>863</v>
      </c>
      <c r="AJ74" s="20">
        <f t="shared" si="197"/>
        <v>2870</v>
      </c>
      <c r="AK74" s="21">
        <f t="shared" si="197"/>
        <v>2045</v>
      </c>
      <c r="AL74" s="20">
        <f t="shared" si="197"/>
        <v>3614</v>
      </c>
      <c r="AM74" s="21">
        <f t="shared" si="197"/>
        <v>3389</v>
      </c>
      <c r="AN74" s="20">
        <f t="shared" si="197"/>
        <v>306</v>
      </c>
      <c r="AO74" s="21">
        <f t="shared" si="197"/>
        <v>632</v>
      </c>
      <c r="AP74" s="20">
        <f t="shared" si="197"/>
        <v>1461</v>
      </c>
      <c r="AQ74" s="21">
        <f t="shared" si="197"/>
        <v>1972</v>
      </c>
      <c r="AR74" s="20">
        <f t="shared" si="197"/>
        <v>3275</v>
      </c>
      <c r="AS74" s="21">
        <f t="shared" si="197"/>
        <v>3385</v>
      </c>
      <c r="AT74" s="20">
        <f t="shared" si="197"/>
        <v>1629</v>
      </c>
      <c r="AU74" s="21">
        <f t="shared" si="197"/>
        <v>1594</v>
      </c>
      <c r="AV74" s="20">
        <f t="shared" si="197"/>
        <v>2468</v>
      </c>
      <c r="AW74" s="21">
        <f t="shared" si="197"/>
        <v>2379</v>
      </c>
      <c r="AX74" s="20">
        <f t="shared" si="197"/>
        <v>556</v>
      </c>
      <c r="AY74" s="21">
        <f t="shared" si="197"/>
        <v>622</v>
      </c>
      <c r="AZ74" s="20">
        <f t="shared" si="197"/>
        <v>1634</v>
      </c>
      <c r="BA74" s="21">
        <f t="shared" si="197"/>
        <v>2135</v>
      </c>
      <c r="BB74" s="20">
        <f t="shared" si="197"/>
        <v>1558</v>
      </c>
      <c r="BC74" s="21">
        <f t="shared" si="197"/>
        <v>990</v>
      </c>
      <c r="BD74" s="20">
        <f t="shared" si="197"/>
        <v>3280</v>
      </c>
      <c r="BE74" s="21">
        <f t="shared" si="197"/>
        <v>3741</v>
      </c>
      <c r="BF74" s="160">
        <f t="shared" si="197"/>
        <v>25714</v>
      </c>
      <c r="BG74" s="161">
        <f t="shared" si="197"/>
        <v>26119</v>
      </c>
      <c r="BI74" s="136" t="s">
        <v>19</v>
      </c>
      <c r="BJ74" s="128">
        <f t="shared" ref="BJ74:CK74" si="198">B74/B95</f>
        <v>5.0920611598328662E-2</v>
      </c>
      <c r="BK74" s="129">
        <f t="shared" si="198"/>
        <v>4.4732576985413289E-2</v>
      </c>
      <c r="BL74" s="130">
        <f t="shared" si="198"/>
        <v>6.3824081523196574E-2</v>
      </c>
      <c r="BM74" s="131">
        <f t="shared" si="198"/>
        <v>5.1769488283118129E-2</v>
      </c>
      <c r="BN74" s="128">
        <f t="shared" si="198"/>
        <v>8.8032597213139496E-2</v>
      </c>
      <c r="BO74" s="129">
        <f t="shared" si="198"/>
        <v>6.4812712826333718E-2</v>
      </c>
      <c r="BP74" s="130">
        <f t="shared" si="198"/>
        <v>5.8416987209556868E-2</v>
      </c>
      <c r="BQ74" s="131">
        <f t="shared" si="198"/>
        <v>4.9295552683833961E-2</v>
      </c>
      <c r="BR74" s="128">
        <f t="shared" si="198"/>
        <v>3.3333333333333333E-2</v>
      </c>
      <c r="BS74" s="129">
        <f t="shared" si="198"/>
        <v>6.9484655471916623E-2</v>
      </c>
      <c r="BT74" s="130">
        <f t="shared" si="198"/>
        <v>6.1076239509133226E-2</v>
      </c>
      <c r="BU74" s="128">
        <f t="shared" si="198"/>
        <v>6.8074288538944996E-2</v>
      </c>
      <c r="BV74" s="132">
        <f t="shared" si="198"/>
        <v>6.6745022616376395E-2</v>
      </c>
      <c r="BW74" s="133">
        <f t="shared" si="198"/>
        <v>6.9668618768747317E-2</v>
      </c>
      <c r="BX74" s="128">
        <f t="shared" si="198"/>
        <v>6.323817236957549E-2</v>
      </c>
      <c r="BY74" s="129">
        <f t="shared" si="198"/>
        <v>6.6568976344986389E-2</v>
      </c>
      <c r="BZ74" s="130">
        <f t="shared" si="198"/>
        <v>6.6130837318140193E-2</v>
      </c>
      <c r="CA74" s="131">
        <f t="shared" si="198"/>
        <v>5.496332518337408E-2</v>
      </c>
      <c r="CB74" s="128">
        <f t="shared" si="198"/>
        <v>6.7892503536067891E-2</v>
      </c>
      <c r="CC74" s="129">
        <f t="shared" si="198"/>
        <v>0.10091496232508074</v>
      </c>
      <c r="CD74" s="130">
        <f t="shared" si="198"/>
        <v>6.4258486113632232E-2</v>
      </c>
      <c r="CE74" s="131">
        <f t="shared" si="198"/>
        <v>6.1847907927288372E-2</v>
      </c>
      <c r="CF74" s="128">
        <f t="shared" si="198"/>
        <v>9.0367170626349885E-2</v>
      </c>
      <c r="CG74" s="129">
        <f t="shared" si="198"/>
        <v>7.1369750205874286E-2</v>
      </c>
      <c r="CH74" s="130">
        <f t="shared" si="198"/>
        <v>4.9469270082557984E-2</v>
      </c>
      <c r="CI74" s="128">
        <f t="shared" si="198"/>
        <v>4.5252023156427124E-2</v>
      </c>
      <c r="CJ74" s="134">
        <f t="shared" si="198"/>
        <v>6.3354899370928378E-2</v>
      </c>
      <c r="CK74" s="135">
        <f t="shared" si="198"/>
        <v>5.7923030207607008E-2</v>
      </c>
    </row>
    <row r="75" spans="1:89" ht="13.5" thickTop="1" x14ac:dyDescent="0.2">
      <c r="A75" s="145" t="s">
        <v>20</v>
      </c>
      <c r="B75" s="182">
        <v>1058</v>
      </c>
      <c r="C75" s="183">
        <v>1279</v>
      </c>
      <c r="D75" s="184">
        <v>462</v>
      </c>
      <c r="E75" s="185">
        <v>416</v>
      </c>
      <c r="F75" s="182">
        <v>1467</v>
      </c>
      <c r="G75" s="186">
        <v>1140</v>
      </c>
      <c r="H75" s="184">
        <v>1780</v>
      </c>
      <c r="I75" s="185">
        <v>1783</v>
      </c>
      <c r="J75" s="182">
        <v>161</v>
      </c>
      <c r="K75" s="186">
        <v>287</v>
      </c>
      <c r="L75" s="184">
        <v>770</v>
      </c>
      <c r="M75" s="182">
        <v>1022</v>
      </c>
      <c r="N75" s="187">
        <v>1758</v>
      </c>
      <c r="O75" s="188">
        <v>1768</v>
      </c>
      <c r="P75" s="182">
        <v>830</v>
      </c>
      <c r="Q75" s="186">
        <v>920</v>
      </c>
      <c r="R75" s="184">
        <v>1265</v>
      </c>
      <c r="S75" s="185">
        <v>1335</v>
      </c>
      <c r="T75" s="182">
        <v>317</v>
      </c>
      <c r="U75" s="186">
        <v>391</v>
      </c>
      <c r="V75" s="184">
        <v>883</v>
      </c>
      <c r="W75" s="185">
        <v>1132</v>
      </c>
      <c r="X75" s="182">
        <v>814</v>
      </c>
      <c r="Y75" s="186">
        <v>567</v>
      </c>
      <c r="Z75" s="184">
        <v>1615</v>
      </c>
      <c r="AA75" s="182">
        <v>2031</v>
      </c>
      <c r="AB75" s="158">
        <f t="shared" si="193"/>
        <v>13180</v>
      </c>
      <c r="AC75" s="159">
        <f t="shared" si="194"/>
        <v>14071</v>
      </c>
      <c r="BI75" s="145" t="s">
        <v>20</v>
      </c>
      <c r="BJ75" s="128">
        <f t="shared" ref="BJ75:CK75" si="199">B75/B95</f>
        <v>4.8578906285871713E-2</v>
      </c>
      <c r="BK75" s="129">
        <f t="shared" si="199"/>
        <v>5.9226672840935399E-2</v>
      </c>
      <c r="BL75" s="130">
        <f t="shared" si="199"/>
        <v>6.1946902654867256E-2</v>
      </c>
      <c r="BM75" s="131">
        <f t="shared" si="199"/>
        <v>4.9736967957914872E-2</v>
      </c>
      <c r="BN75" s="128">
        <f t="shared" si="199"/>
        <v>7.3796468635243223E-2</v>
      </c>
      <c r="BO75" s="129">
        <f t="shared" si="199"/>
        <v>6.4699205448354141E-2</v>
      </c>
      <c r="BP75" s="130">
        <f t="shared" si="199"/>
        <v>5.5665009225380743E-2</v>
      </c>
      <c r="BQ75" s="131">
        <f t="shared" si="199"/>
        <v>5.6198190815393831E-2</v>
      </c>
      <c r="BR75" s="128">
        <f t="shared" si="199"/>
        <v>4.791666666666667E-2</v>
      </c>
      <c r="BS75" s="129">
        <f t="shared" si="199"/>
        <v>8.3092067168500289E-2</v>
      </c>
      <c r="BT75" s="130">
        <f t="shared" si="199"/>
        <v>5.4305663304887508E-2</v>
      </c>
      <c r="BU75" s="128">
        <f t="shared" si="199"/>
        <v>7.2170044488383586E-2</v>
      </c>
      <c r="BV75" s="132">
        <f t="shared" si="199"/>
        <v>6.2613527086227166E-2</v>
      </c>
      <c r="BW75" s="133">
        <f t="shared" si="199"/>
        <v>6.3133838023139557E-2</v>
      </c>
      <c r="BX75" s="128">
        <f t="shared" si="199"/>
        <v>5.6016737531214146E-2</v>
      </c>
      <c r="BY75" s="129">
        <f t="shared" si="199"/>
        <v>6.4196497104179753E-2</v>
      </c>
      <c r="BZ75" s="130">
        <f t="shared" si="199"/>
        <v>6.4350391698036427E-2</v>
      </c>
      <c r="CA75" s="131">
        <f t="shared" si="199"/>
        <v>6.5281173594132033E-2</v>
      </c>
      <c r="CB75" s="128">
        <f t="shared" si="199"/>
        <v>8.9674681753889679E-2</v>
      </c>
      <c r="CC75" s="129">
        <f t="shared" si="199"/>
        <v>0.10522066738428418</v>
      </c>
      <c r="CD75" s="130">
        <f t="shared" si="199"/>
        <v>5.3427724329884428E-2</v>
      </c>
      <c r="CE75" s="131">
        <f t="shared" si="199"/>
        <v>6.0879853716252555E-2</v>
      </c>
      <c r="CF75" s="128">
        <f t="shared" si="199"/>
        <v>7.0323974082073429E-2</v>
      </c>
      <c r="CG75" s="129">
        <f t="shared" si="199"/>
        <v>7.7820477628328305E-2</v>
      </c>
      <c r="CH75" s="130">
        <f t="shared" si="199"/>
        <v>5.2909186214126588E-2</v>
      </c>
      <c r="CI75" s="128">
        <f t="shared" si="199"/>
        <v>6.15585124117237E-2</v>
      </c>
      <c r="CJ75" s="134">
        <f t="shared" si="199"/>
        <v>5.9011842664935414E-2</v>
      </c>
      <c r="CK75" s="135">
        <f t="shared" si="199"/>
        <v>6.3298769652938666E-2</v>
      </c>
    </row>
    <row r="76" spans="1:89" ht="13.5" thickBot="1" x14ac:dyDescent="0.25">
      <c r="A76" s="136" t="s">
        <v>21</v>
      </c>
      <c r="B76" s="175">
        <v>1105</v>
      </c>
      <c r="C76" s="176">
        <v>1093</v>
      </c>
      <c r="D76" s="177">
        <v>438</v>
      </c>
      <c r="E76" s="178">
        <v>447</v>
      </c>
      <c r="F76" s="175">
        <v>1403</v>
      </c>
      <c r="G76" s="179">
        <v>905</v>
      </c>
      <c r="H76" s="177">
        <v>1834</v>
      </c>
      <c r="I76" s="178">
        <v>1606</v>
      </c>
      <c r="J76" s="175">
        <v>145</v>
      </c>
      <c r="K76" s="179">
        <v>345</v>
      </c>
      <c r="L76" s="177">
        <v>691</v>
      </c>
      <c r="M76" s="175">
        <v>950</v>
      </c>
      <c r="N76" s="180">
        <v>1517</v>
      </c>
      <c r="O76" s="181">
        <v>1617</v>
      </c>
      <c r="P76" s="175">
        <v>799</v>
      </c>
      <c r="Q76" s="179">
        <v>674</v>
      </c>
      <c r="R76" s="177">
        <v>1203</v>
      </c>
      <c r="S76" s="178">
        <v>1044</v>
      </c>
      <c r="T76" s="175">
        <v>239</v>
      </c>
      <c r="U76" s="179">
        <v>231</v>
      </c>
      <c r="V76" s="177">
        <v>751</v>
      </c>
      <c r="W76" s="178">
        <v>1003</v>
      </c>
      <c r="X76" s="175">
        <v>744</v>
      </c>
      <c r="Y76" s="179">
        <v>423</v>
      </c>
      <c r="Z76" s="177">
        <v>1665</v>
      </c>
      <c r="AA76" s="175">
        <v>1710</v>
      </c>
      <c r="AB76" s="158">
        <f t="shared" si="193"/>
        <v>12534</v>
      </c>
      <c r="AC76" s="159">
        <f t="shared" si="194"/>
        <v>12048</v>
      </c>
      <c r="AE76" s="232" t="s">
        <v>85</v>
      </c>
      <c r="BI76" s="136" t="s">
        <v>21</v>
      </c>
      <c r="BJ76" s="128">
        <f t="shared" ref="BJ76:CK76" si="200">B76/B95</f>
        <v>5.0736948436567335E-2</v>
      </c>
      <c r="BK76" s="129">
        <f t="shared" si="200"/>
        <v>5.0613567955545266E-2</v>
      </c>
      <c r="BL76" s="130">
        <f t="shared" si="200"/>
        <v>5.8728881737731296E-2</v>
      </c>
      <c r="BM76" s="131">
        <f t="shared" si="200"/>
        <v>5.3443328550932569E-2</v>
      </c>
      <c r="BN76" s="128">
        <f t="shared" si="200"/>
        <v>7.0576990794305544E-2</v>
      </c>
      <c r="BO76" s="129">
        <f t="shared" si="200"/>
        <v>5.1362088535754823E-2</v>
      </c>
      <c r="BP76" s="130">
        <f t="shared" si="200"/>
        <v>5.7353722988397908E-2</v>
      </c>
      <c r="BQ76" s="131">
        <f t="shared" si="200"/>
        <v>5.0619346298105716E-2</v>
      </c>
      <c r="BR76" s="128">
        <f t="shared" si="200"/>
        <v>4.3154761904761904E-2</v>
      </c>
      <c r="BS76" s="129">
        <f t="shared" si="200"/>
        <v>9.9884192240880146E-2</v>
      </c>
      <c r="BT76" s="130">
        <f t="shared" si="200"/>
        <v>4.873404330347697E-2</v>
      </c>
      <c r="BU76" s="128">
        <f t="shared" si="200"/>
        <v>6.7085657792528772E-2</v>
      </c>
      <c r="BV76" s="132">
        <f t="shared" si="200"/>
        <v>5.4029988958934357E-2</v>
      </c>
      <c r="BW76" s="133">
        <f t="shared" si="200"/>
        <v>5.7741751178403085E-2</v>
      </c>
      <c r="BX76" s="128">
        <f t="shared" si="200"/>
        <v>5.3924546129445909E-2</v>
      </c>
      <c r="BY76" s="129">
        <f t="shared" si="200"/>
        <v>4.703091200893169E-2</v>
      </c>
      <c r="BZ76" s="130">
        <f t="shared" si="200"/>
        <v>6.1196459456709734E-2</v>
      </c>
      <c r="CA76" s="131">
        <f t="shared" si="200"/>
        <v>5.1051344743276286E-2</v>
      </c>
      <c r="CB76" s="128">
        <f t="shared" si="200"/>
        <v>6.7609618104667604E-2</v>
      </c>
      <c r="CC76" s="129">
        <f t="shared" si="200"/>
        <v>6.2163616792249729E-2</v>
      </c>
      <c r="CD76" s="130">
        <f t="shared" si="200"/>
        <v>4.5440793852483813E-2</v>
      </c>
      <c r="CE76" s="131">
        <f t="shared" si="200"/>
        <v>5.394213187049586E-2</v>
      </c>
      <c r="CF76" s="128">
        <f t="shared" si="200"/>
        <v>6.4276457883369331E-2</v>
      </c>
      <c r="CG76" s="129">
        <f t="shared" si="200"/>
        <v>5.805654680208619E-2</v>
      </c>
      <c r="CH76" s="130">
        <f t="shared" si="200"/>
        <v>5.4547241514873543E-2</v>
      </c>
      <c r="CI76" s="128">
        <f t="shared" si="200"/>
        <v>5.1829175885793957E-2</v>
      </c>
      <c r="CJ76" s="134">
        <f t="shared" si="200"/>
        <v>5.6119456446305047E-2</v>
      </c>
      <c r="CK76" s="135">
        <f t="shared" si="200"/>
        <v>5.4198250073101056E-2</v>
      </c>
    </row>
    <row r="77" spans="1:89" ht="14.25" thickTop="1" thickBot="1" x14ac:dyDescent="0.25">
      <c r="A77" s="145" t="s">
        <v>22</v>
      </c>
      <c r="B77" s="182">
        <v>1310</v>
      </c>
      <c r="C77" s="183">
        <v>1193</v>
      </c>
      <c r="D77" s="184">
        <v>429</v>
      </c>
      <c r="E77" s="185">
        <v>414</v>
      </c>
      <c r="F77" s="182">
        <v>1439</v>
      </c>
      <c r="G77" s="186">
        <v>761</v>
      </c>
      <c r="H77" s="184">
        <v>2033</v>
      </c>
      <c r="I77" s="185">
        <v>1744</v>
      </c>
      <c r="J77" s="182">
        <v>149</v>
      </c>
      <c r="K77" s="186">
        <v>437</v>
      </c>
      <c r="L77" s="184">
        <v>477</v>
      </c>
      <c r="M77" s="182">
        <v>1112</v>
      </c>
      <c r="N77" s="187">
        <v>1523</v>
      </c>
      <c r="O77" s="188">
        <v>1981</v>
      </c>
      <c r="P77" s="182">
        <v>841</v>
      </c>
      <c r="Q77" s="186">
        <v>732</v>
      </c>
      <c r="R77" s="184">
        <v>1342</v>
      </c>
      <c r="S77" s="185">
        <v>1028</v>
      </c>
      <c r="T77" s="182">
        <v>171</v>
      </c>
      <c r="U77" s="186">
        <v>203</v>
      </c>
      <c r="V77" s="184">
        <v>637</v>
      </c>
      <c r="W77" s="185">
        <v>1385</v>
      </c>
      <c r="X77" s="182">
        <v>752</v>
      </c>
      <c r="Y77" s="186">
        <v>474</v>
      </c>
      <c r="Z77" s="184">
        <v>1781</v>
      </c>
      <c r="AA77" s="182">
        <v>1861</v>
      </c>
      <c r="AB77" s="158">
        <f t="shared" si="193"/>
        <v>12884</v>
      </c>
      <c r="AC77" s="159">
        <f t="shared" si="194"/>
        <v>13325</v>
      </c>
      <c r="AE77" s="300" t="s">
        <v>0</v>
      </c>
      <c r="AF77" s="302" t="s">
        <v>1</v>
      </c>
      <c r="AG77" s="303"/>
      <c r="AH77" s="302" t="s">
        <v>2</v>
      </c>
      <c r="AI77" s="303"/>
      <c r="AJ77" s="302" t="s">
        <v>3</v>
      </c>
      <c r="AK77" s="303"/>
      <c r="AL77" s="302" t="s">
        <v>4</v>
      </c>
      <c r="AM77" s="303"/>
      <c r="AN77" s="302" t="s">
        <v>5</v>
      </c>
      <c r="AO77" s="303"/>
      <c r="AP77" s="302" t="s">
        <v>6</v>
      </c>
      <c r="AQ77" s="303"/>
      <c r="AR77" s="302" t="s">
        <v>7</v>
      </c>
      <c r="AS77" s="303"/>
      <c r="AT77" s="302" t="s">
        <v>8</v>
      </c>
      <c r="AU77" s="303"/>
      <c r="AV77" s="302" t="s">
        <v>9</v>
      </c>
      <c r="AW77" s="303"/>
      <c r="AX77" s="302" t="s">
        <v>10</v>
      </c>
      <c r="AY77" s="303"/>
      <c r="AZ77" s="302" t="s">
        <v>11</v>
      </c>
      <c r="BA77" s="303"/>
      <c r="BB77" s="302" t="s">
        <v>12</v>
      </c>
      <c r="BC77" s="303"/>
      <c r="BD77" s="305" t="s">
        <v>40</v>
      </c>
      <c r="BE77" s="306"/>
      <c r="BF77" s="307" t="s">
        <v>41</v>
      </c>
      <c r="BG77" s="308"/>
      <c r="BI77" s="145" t="s">
        <v>22</v>
      </c>
      <c r="BJ77" s="128">
        <f t="shared" ref="BJ77:CK77" si="201">B77/B95</f>
        <v>6.0149685476835482E-2</v>
      </c>
      <c r="BK77" s="129">
        <f t="shared" si="201"/>
        <v>5.5244269506830285E-2</v>
      </c>
      <c r="BL77" s="130">
        <f t="shared" si="201"/>
        <v>5.7522123893805309E-2</v>
      </c>
      <c r="BM77" s="131">
        <f t="shared" si="201"/>
        <v>4.9497847919655669E-2</v>
      </c>
      <c r="BN77" s="128">
        <f t="shared" si="201"/>
        <v>7.2387947079832995E-2</v>
      </c>
      <c r="BO77" s="129">
        <f t="shared" si="201"/>
        <v>4.3189557321225883E-2</v>
      </c>
      <c r="BP77" s="130">
        <f t="shared" si="201"/>
        <v>6.3576945929887108E-2</v>
      </c>
      <c r="BQ77" s="131">
        <f t="shared" si="201"/>
        <v>5.4968953887855769E-2</v>
      </c>
      <c r="BR77" s="128">
        <f t="shared" si="201"/>
        <v>4.4345238095238097E-2</v>
      </c>
      <c r="BS77" s="129">
        <f t="shared" si="201"/>
        <v>0.12651997683844818</v>
      </c>
      <c r="BT77" s="130">
        <f t="shared" si="201"/>
        <v>3.3641300514845901E-2</v>
      </c>
      <c r="BU77" s="128">
        <f t="shared" si="201"/>
        <v>7.8525527858202104E-2</v>
      </c>
      <c r="BV77" s="132">
        <f t="shared" si="201"/>
        <v>5.4243687003597253E-2</v>
      </c>
      <c r="BW77" s="133">
        <f t="shared" si="201"/>
        <v>7.0739894300814163E-2</v>
      </c>
      <c r="BX77" s="128">
        <f t="shared" si="201"/>
        <v>5.6759128028615782E-2</v>
      </c>
      <c r="BY77" s="129">
        <f t="shared" si="201"/>
        <v>5.1078082478543022E-2</v>
      </c>
      <c r="BZ77" s="130">
        <f t="shared" si="201"/>
        <v>6.8267372062264728E-2</v>
      </c>
      <c r="CA77" s="131">
        <f t="shared" si="201"/>
        <v>5.0268948655256725E-2</v>
      </c>
      <c r="CB77" s="128">
        <f t="shared" si="201"/>
        <v>4.8373408769448373E-2</v>
      </c>
      <c r="CC77" s="129">
        <f t="shared" si="201"/>
        <v>5.4628632938643701E-2</v>
      </c>
      <c r="CD77" s="130">
        <f t="shared" si="201"/>
        <v>3.8542990258365099E-2</v>
      </c>
      <c r="CE77" s="131">
        <f t="shared" si="201"/>
        <v>7.4486393460255998E-2</v>
      </c>
      <c r="CF77" s="128">
        <f t="shared" si="201"/>
        <v>6.4967602591792656E-2</v>
      </c>
      <c r="CG77" s="129">
        <f t="shared" si="201"/>
        <v>6.5056272303046933E-2</v>
      </c>
      <c r="CH77" s="130">
        <f t="shared" si="201"/>
        <v>5.834752981260647E-2</v>
      </c>
      <c r="CI77" s="128">
        <f t="shared" si="201"/>
        <v>5.640590428272664E-2</v>
      </c>
      <c r="CJ77" s="134">
        <f t="shared" si="201"/>
        <v>5.7686538762900447E-2</v>
      </c>
      <c r="CK77" s="135">
        <f t="shared" si="201"/>
        <v>5.994286871049731E-2</v>
      </c>
    </row>
    <row r="78" spans="1:89" ht="15" thickTop="1" thickBot="1" x14ac:dyDescent="0.3">
      <c r="A78" s="136" t="s">
        <v>23</v>
      </c>
      <c r="B78" s="175">
        <v>1251</v>
      </c>
      <c r="C78" s="176">
        <v>1192</v>
      </c>
      <c r="D78" s="177">
        <v>386</v>
      </c>
      <c r="E78" s="178">
        <v>387</v>
      </c>
      <c r="F78" s="175">
        <v>1188</v>
      </c>
      <c r="G78" s="179">
        <v>623</v>
      </c>
      <c r="H78" s="177">
        <v>1791</v>
      </c>
      <c r="I78" s="178">
        <v>1524</v>
      </c>
      <c r="J78" s="175">
        <v>165</v>
      </c>
      <c r="K78" s="179">
        <v>343</v>
      </c>
      <c r="L78" s="177">
        <v>410</v>
      </c>
      <c r="M78" s="175">
        <v>974</v>
      </c>
      <c r="N78" s="180">
        <v>1254</v>
      </c>
      <c r="O78" s="181">
        <v>1581</v>
      </c>
      <c r="P78" s="175">
        <v>872</v>
      </c>
      <c r="Q78" s="179">
        <v>516</v>
      </c>
      <c r="R78" s="177">
        <v>1228</v>
      </c>
      <c r="S78" s="178">
        <v>900</v>
      </c>
      <c r="T78" s="175">
        <v>219</v>
      </c>
      <c r="U78" s="179">
        <v>162</v>
      </c>
      <c r="V78" s="177">
        <v>479</v>
      </c>
      <c r="W78" s="178">
        <v>1175</v>
      </c>
      <c r="X78" s="175">
        <v>692</v>
      </c>
      <c r="Y78" s="179">
        <v>367</v>
      </c>
      <c r="Z78" s="177">
        <v>1745</v>
      </c>
      <c r="AA78" s="175">
        <v>2032</v>
      </c>
      <c r="AB78" s="158">
        <f t="shared" si="193"/>
        <v>11680</v>
      </c>
      <c r="AC78" s="159">
        <f t="shared" si="194"/>
        <v>11776</v>
      </c>
      <c r="AE78" s="301"/>
      <c r="AF78" s="115" t="s">
        <v>14</v>
      </c>
      <c r="AG78" s="116" t="s">
        <v>15</v>
      </c>
      <c r="AH78" s="117" t="s">
        <v>14</v>
      </c>
      <c r="AI78" s="118" t="s">
        <v>15</v>
      </c>
      <c r="AJ78" s="115" t="s">
        <v>14</v>
      </c>
      <c r="AK78" s="116" t="s">
        <v>15</v>
      </c>
      <c r="AL78" s="117" t="s">
        <v>14</v>
      </c>
      <c r="AM78" s="118" t="s">
        <v>15</v>
      </c>
      <c r="AN78" s="115" t="s">
        <v>14</v>
      </c>
      <c r="AO78" s="116" t="s">
        <v>15</v>
      </c>
      <c r="AP78" s="117" t="s">
        <v>14</v>
      </c>
      <c r="AQ78" s="115" t="s">
        <v>15</v>
      </c>
      <c r="AR78" s="119" t="s">
        <v>14</v>
      </c>
      <c r="AS78" s="120" t="s">
        <v>15</v>
      </c>
      <c r="AT78" s="115" t="s">
        <v>14</v>
      </c>
      <c r="AU78" s="116" t="s">
        <v>15</v>
      </c>
      <c r="AV78" s="117" t="s">
        <v>14</v>
      </c>
      <c r="AW78" s="118" t="s">
        <v>15</v>
      </c>
      <c r="AX78" s="115" t="s">
        <v>14</v>
      </c>
      <c r="AY78" s="116" t="s">
        <v>15</v>
      </c>
      <c r="AZ78" s="117" t="s">
        <v>14</v>
      </c>
      <c r="BA78" s="118" t="s">
        <v>15</v>
      </c>
      <c r="BB78" s="115" t="s">
        <v>14</v>
      </c>
      <c r="BC78" s="116" t="s">
        <v>15</v>
      </c>
      <c r="BD78" s="28" t="s">
        <v>14</v>
      </c>
      <c r="BE78" s="121" t="s">
        <v>15</v>
      </c>
      <c r="BF78" s="162" t="s">
        <v>14</v>
      </c>
      <c r="BG78" s="163" t="s">
        <v>15</v>
      </c>
      <c r="BI78" s="136" t="s">
        <v>23</v>
      </c>
      <c r="BJ78" s="128">
        <f t="shared" ref="BJ78:CK78" si="202">B78/B95</f>
        <v>5.7440653840855872E-2</v>
      </c>
      <c r="BK78" s="129">
        <f t="shared" si="202"/>
        <v>5.5197962491317434E-2</v>
      </c>
      <c r="BL78" s="130">
        <f t="shared" si="202"/>
        <v>5.1756503083936714E-2</v>
      </c>
      <c r="BM78" s="131">
        <f t="shared" si="202"/>
        <v>4.6269727403156387E-2</v>
      </c>
      <c r="BN78" s="128">
        <f t="shared" si="202"/>
        <v>5.9761557422405555E-2</v>
      </c>
      <c r="BO78" s="129">
        <f t="shared" si="202"/>
        <v>3.5357548240635639E-2</v>
      </c>
      <c r="BP78" s="130">
        <f t="shared" si="202"/>
        <v>5.6009006473402762E-2</v>
      </c>
      <c r="BQ78" s="131">
        <f t="shared" si="202"/>
        <v>4.8034796860718001E-2</v>
      </c>
      <c r="BR78" s="128">
        <f t="shared" si="202"/>
        <v>4.9107142857142856E-2</v>
      </c>
      <c r="BS78" s="129">
        <f t="shared" si="202"/>
        <v>9.9305153445280833E-2</v>
      </c>
      <c r="BT78" s="130">
        <f t="shared" si="202"/>
        <v>2.8916002538966076E-2</v>
      </c>
      <c r="BU78" s="128">
        <f t="shared" si="202"/>
        <v>6.8780453357813714E-2</v>
      </c>
      <c r="BV78" s="132">
        <f t="shared" si="202"/>
        <v>4.4662891334544291E-2</v>
      </c>
      <c r="BW78" s="133">
        <f t="shared" si="202"/>
        <v>5.6456220539922865E-2</v>
      </c>
      <c r="BX78" s="128">
        <f t="shared" si="202"/>
        <v>5.8851319430384019E-2</v>
      </c>
      <c r="BY78" s="129">
        <f t="shared" si="202"/>
        <v>3.6005861419300816E-2</v>
      </c>
      <c r="BZ78" s="130">
        <f t="shared" si="202"/>
        <v>6.2468206328212435E-2</v>
      </c>
      <c r="CA78" s="131">
        <f t="shared" si="202"/>
        <v>4.4009779951100246E-2</v>
      </c>
      <c r="CB78" s="128">
        <f t="shared" si="202"/>
        <v>6.1951909476661952E-2</v>
      </c>
      <c r="CC78" s="129">
        <f t="shared" si="202"/>
        <v>4.3595263724434875E-2</v>
      </c>
      <c r="CD78" s="130">
        <f t="shared" si="202"/>
        <v>2.8982876505112845E-2</v>
      </c>
      <c r="CE78" s="131">
        <f t="shared" si="202"/>
        <v>6.3192427664838124E-2</v>
      </c>
      <c r="CF78" s="128">
        <f t="shared" si="202"/>
        <v>5.9784017278617714E-2</v>
      </c>
      <c r="CG78" s="129">
        <f t="shared" si="202"/>
        <v>5.0370573702992041E-2</v>
      </c>
      <c r="CH78" s="130">
        <f t="shared" si="202"/>
        <v>5.716812999606867E-2</v>
      </c>
      <c r="CI78" s="128">
        <f t="shared" si="202"/>
        <v>6.1588821871306036E-2</v>
      </c>
      <c r="CJ78" s="134">
        <f t="shared" si="202"/>
        <v>5.2295775593812266E-2</v>
      </c>
      <c r="CK78" s="135">
        <f t="shared" si="202"/>
        <v>5.2974650801862387E-2</v>
      </c>
    </row>
    <row r="79" spans="1:89" ht="13.5" thickTop="1" x14ac:dyDescent="0.2">
      <c r="A79" s="145" t="s">
        <v>24</v>
      </c>
      <c r="B79" s="189">
        <v>1201</v>
      </c>
      <c r="C79" s="183">
        <v>1239</v>
      </c>
      <c r="D79" s="184">
        <v>413</v>
      </c>
      <c r="E79" s="185">
        <v>363</v>
      </c>
      <c r="F79" s="182">
        <v>1258</v>
      </c>
      <c r="G79" s="186">
        <v>548</v>
      </c>
      <c r="H79" s="184">
        <v>1909</v>
      </c>
      <c r="I79" s="185">
        <v>1570</v>
      </c>
      <c r="J79" s="182">
        <v>155</v>
      </c>
      <c r="K79" s="186">
        <v>198</v>
      </c>
      <c r="L79" s="184">
        <v>410</v>
      </c>
      <c r="M79" s="182">
        <v>1084</v>
      </c>
      <c r="N79" s="187">
        <v>1236</v>
      </c>
      <c r="O79" s="190">
        <v>1658</v>
      </c>
      <c r="P79" s="182">
        <v>964</v>
      </c>
      <c r="Q79" s="186">
        <v>554</v>
      </c>
      <c r="R79" s="184">
        <v>1225</v>
      </c>
      <c r="S79" s="185">
        <v>939</v>
      </c>
      <c r="T79" s="182">
        <v>163</v>
      </c>
      <c r="U79" s="186">
        <v>147</v>
      </c>
      <c r="V79" s="184">
        <v>555</v>
      </c>
      <c r="W79" s="191">
        <v>1266</v>
      </c>
      <c r="X79" s="182">
        <v>577</v>
      </c>
      <c r="Y79" s="186">
        <v>318</v>
      </c>
      <c r="Z79" s="184">
        <v>1880</v>
      </c>
      <c r="AA79" s="182">
        <v>1947</v>
      </c>
      <c r="AB79" s="158">
        <f t="shared" si="193"/>
        <v>11946</v>
      </c>
      <c r="AC79" s="159">
        <f t="shared" si="194"/>
        <v>11831</v>
      </c>
      <c r="AE79" s="235" t="str">
        <f>$AE$17</f>
        <v>17:00 - 17:59</v>
      </c>
      <c r="AF79" s="125">
        <f t="shared" ref="AF79:AU80" si="203">SUMIF($A$9:$A$32,$AE79,B$71:B$94)</f>
        <v>1694</v>
      </c>
      <c r="AG79" s="172">
        <f t="shared" si="203"/>
        <v>1531</v>
      </c>
      <c r="AH79" s="126">
        <f t="shared" si="203"/>
        <v>488</v>
      </c>
      <c r="AI79" s="166">
        <f t="shared" si="203"/>
        <v>671</v>
      </c>
      <c r="AJ79" s="125">
        <f t="shared" si="203"/>
        <v>1137</v>
      </c>
      <c r="AK79" s="127">
        <f t="shared" si="203"/>
        <v>1428</v>
      </c>
      <c r="AL79" s="126">
        <f t="shared" si="203"/>
        <v>2165</v>
      </c>
      <c r="AM79" s="166">
        <f t="shared" si="203"/>
        <v>2261</v>
      </c>
      <c r="AN79" s="125">
        <f t="shared" si="203"/>
        <v>289</v>
      </c>
      <c r="AO79" s="127">
        <f t="shared" si="203"/>
        <v>177</v>
      </c>
      <c r="AP79" s="126">
        <f t="shared" si="203"/>
        <v>1306</v>
      </c>
      <c r="AQ79" s="125">
        <f t="shared" si="203"/>
        <v>683</v>
      </c>
      <c r="AR79" s="165">
        <f t="shared" si="203"/>
        <v>2142</v>
      </c>
      <c r="AS79" s="167">
        <f t="shared" si="203"/>
        <v>1629</v>
      </c>
      <c r="AT79" s="125">
        <f t="shared" si="203"/>
        <v>1102</v>
      </c>
      <c r="AU79" s="127">
        <f t="shared" si="203"/>
        <v>1101</v>
      </c>
      <c r="AV79" s="126">
        <f t="shared" ref="AP79:BE80" si="204">SUMIF($A$9:$A$32,$AE79,R$71:R$94)</f>
        <v>1332</v>
      </c>
      <c r="AW79" s="166">
        <f t="shared" si="204"/>
        <v>1606</v>
      </c>
      <c r="AX79" s="125">
        <f t="shared" si="204"/>
        <v>338</v>
      </c>
      <c r="AY79" s="127">
        <f t="shared" si="204"/>
        <v>166</v>
      </c>
      <c r="AZ79" s="126">
        <f t="shared" si="204"/>
        <v>1407</v>
      </c>
      <c r="BA79" s="166">
        <f t="shared" si="204"/>
        <v>1024</v>
      </c>
      <c r="BB79" s="125">
        <f t="shared" si="204"/>
        <v>717</v>
      </c>
      <c r="BC79" s="127">
        <f t="shared" si="204"/>
        <v>494</v>
      </c>
      <c r="BD79" s="170">
        <f t="shared" si="204"/>
        <v>2278</v>
      </c>
      <c r="BE79" s="171">
        <f t="shared" si="204"/>
        <v>2324</v>
      </c>
      <c r="BF79" s="156">
        <f>AF79+AH79+AJ79+AL79+AN79+AP79+AR79+AT79+AV79+AX79+AZ79+BB79+BD79</f>
        <v>16395</v>
      </c>
      <c r="BG79" s="157">
        <f>AG79+AI79+AK79+AM79+AO79+AQ79+AS79+AU79+AW79+AY79+BA79+BC79+BE79</f>
        <v>15095</v>
      </c>
      <c r="BI79" s="145" t="s">
        <v>24</v>
      </c>
      <c r="BJ79" s="128">
        <f t="shared" ref="BJ79:CK79" si="205">B79/B95</f>
        <v>5.5144864318839248E-2</v>
      </c>
      <c r="BK79" s="129">
        <f t="shared" si="205"/>
        <v>5.7374392220421393E-2</v>
      </c>
      <c r="BL79" s="130">
        <f t="shared" si="205"/>
        <v>5.5376776615714669E-2</v>
      </c>
      <c r="BM79" s="131">
        <f t="shared" si="205"/>
        <v>4.3400286944045914E-2</v>
      </c>
      <c r="BN79" s="128">
        <f t="shared" si="205"/>
        <v>6.3282861310931138E-2</v>
      </c>
      <c r="BO79" s="129">
        <f t="shared" si="205"/>
        <v>3.1101021566401817E-2</v>
      </c>
      <c r="BP79" s="130">
        <f t="shared" si="205"/>
        <v>5.9699158770366204E-2</v>
      </c>
      <c r="BQ79" s="131">
        <f t="shared" si="205"/>
        <v>4.9484666057301355E-2</v>
      </c>
      <c r="BR79" s="128">
        <f t="shared" si="205"/>
        <v>4.6130952380952384E-2</v>
      </c>
      <c r="BS79" s="129">
        <f t="shared" si="205"/>
        <v>5.7324840764331211E-2</v>
      </c>
      <c r="BT79" s="130">
        <f t="shared" si="205"/>
        <v>2.8916002538966076E-2</v>
      </c>
      <c r="BU79" s="128">
        <f t="shared" si="205"/>
        <v>7.6548266365369683E-2</v>
      </c>
      <c r="BV79" s="132">
        <f t="shared" si="205"/>
        <v>4.4021797200555615E-2</v>
      </c>
      <c r="BW79" s="133">
        <f t="shared" si="205"/>
        <v>5.9205827738894441E-2</v>
      </c>
      <c r="BX79" s="128">
        <f t="shared" si="205"/>
        <v>6.5060403590470411E-2</v>
      </c>
      <c r="BY79" s="129">
        <f t="shared" si="205"/>
        <v>3.8657455864908243E-2</v>
      </c>
      <c r="BZ79" s="130">
        <f t="shared" si="205"/>
        <v>6.2315596703632112E-2</v>
      </c>
      <c r="CA79" s="131">
        <f t="shared" si="205"/>
        <v>4.5916870415647924E-2</v>
      </c>
      <c r="CB79" s="128">
        <f t="shared" si="205"/>
        <v>4.6110325318246111E-2</v>
      </c>
      <c r="CC79" s="129">
        <f t="shared" si="205"/>
        <v>3.9558665231431644E-2</v>
      </c>
      <c r="CD79" s="130">
        <f t="shared" si="205"/>
        <v>3.3581412234525321E-2</v>
      </c>
      <c r="CE79" s="131">
        <f t="shared" si="205"/>
        <v>6.8086479509519196E-2</v>
      </c>
      <c r="CF79" s="128">
        <f t="shared" si="205"/>
        <v>4.9848812095032398E-2</v>
      </c>
      <c r="CG79" s="129">
        <f t="shared" si="205"/>
        <v>4.3645347241284653E-2</v>
      </c>
      <c r="CH79" s="130">
        <f t="shared" si="205"/>
        <v>6.159087930808544E-2</v>
      </c>
      <c r="CI79" s="128">
        <f t="shared" si="205"/>
        <v>5.9012517806807503E-2</v>
      </c>
      <c r="CJ79" s="134">
        <f t="shared" si="205"/>
        <v>5.3486758154424767E-2</v>
      </c>
      <c r="CK79" s="135">
        <f t="shared" si="205"/>
        <v>5.3222069772149619E-2</v>
      </c>
    </row>
    <row r="80" spans="1:89" x14ac:dyDescent="0.2">
      <c r="A80" s="136" t="s">
        <v>25</v>
      </c>
      <c r="B80" s="192">
        <v>1159</v>
      </c>
      <c r="C80" s="176">
        <v>1094</v>
      </c>
      <c r="D80" s="177">
        <v>438</v>
      </c>
      <c r="E80" s="178">
        <v>402</v>
      </c>
      <c r="F80" s="175">
        <v>1026</v>
      </c>
      <c r="G80" s="179">
        <v>565</v>
      </c>
      <c r="H80" s="177">
        <v>1689</v>
      </c>
      <c r="I80" s="178">
        <v>1608</v>
      </c>
      <c r="J80" s="175">
        <v>173</v>
      </c>
      <c r="K80" s="176">
        <v>162</v>
      </c>
      <c r="L80" s="177">
        <v>464</v>
      </c>
      <c r="M80" s="175">
        <v>980</v>
      </c>
      <c r="N80" s="180">
        <v>1211</v>
      </c>
      <c r="O80" s="193">
        <v>1462</v>
      </c>
      <c r="P80" s="175">
        <v>783</v>
      </c>
      <c r="Q80" s="176">
        <v>559</v>
      </c>
      <c r="R80" s="177">
        <v>1062</v>
      </c>
      <c r="S80" s="178">
        <v>894</v>
      </c>
      <c r="T80" s="184">
        <v>113</v>
      </c>
      <c r="U80" s="175">
        <v>197</v>
      </c>
      <c r="V80" s="177">
        <v>594</v>
      </c>
      <c r="W80" s="194">
        <v>1026</v>
      </c>
      <c r="X80" s="175">
        <v>548</v>
      </c>
      <c r="Y80" s="179">
        <v>253</v>
      </c>
      <c r="Z80" s="177">
        <v>1763</v>
      </c>
      <c r="AA80" s="175">
        <v>1894</v>
      </c>
      <c r="AB80" s="158">
        <f t="shared" si="193"/>
        <v>11023</v>
      </c>
      <c r="AC80" s="159">
        <f t="shared" si="194"/>
        <v>11096</v>
      </c>
      <c r="AE80" s="237" t="str">
        <f>$AE$18</f>
        <v>18:00 - 18:59</v>
      </c>
      <c r="AF80" s="125">
        <f t="shared" si="203"/>
        <v>1717</v>
      </c>
      <c r="AG80" s="176">
        <f t="shared" si="203"/>
        <v>1384</v>
      </c>
      <c r="AH80" s="177">
        <f t="shared" si="203"/>
        <v>446</v>
      </c>
      <c r="AI80" s="178">
        <f t="shared" si="203"/>
        <v>540</v>
      </c>
      <c r="AJ80" s="238">
        <f t="shared" si="203"/>
        <v>990</v>
      </c>
      <c r="AK80" s="179">
        <f t="shared" si="203"/>
        <v>1197</v>
      </c>
      <c r="AL80" s="177">
        <f t="shared" si="203"/>
        <v>2060</v>
      </c>
      <c r="AM80" s="178">
        <f t="shared" si="203"/>
        <v>2330</v>
      </c>
      <c r="AN80" s="238">
        <f t="shared" si="203"/>
        <v>274</v>
      </c>
      <c r="AO80" s="179">
        <f t="shared" si="203"/>
        <v>146</v>
      </c>
      <c r="AP80" s="177">
        <f t="shared" si="204"/>
        <v>1315</v>
      </c>
      <c r="AQ80" s="238">
        <f t="shared" si="204"/>
        <v>634</v>
      </c>
      <c r="AR80" s="180">
        <f t="shared" si="204"/>
        <v>2058</v>
      </c>
      <c r="AS80" s="181">
        <f t="shared" si="204"/>
        <v>1622</v>
      </c>
      <c r="AT80" s="238">
        <f t="shared" si="204"/>
        <v>954</v>
      </c>
      <c r="AU80" s="179">
        <f t="shared" si="204"/>
        <v>1120</v>
      </c>
      <c r="AV80" s="177">
        <f t="shared" si="204"/>
        <v>1099</v>
      </c>
      <c r="AW80" s="178">
        <f t="shared" si="204"/>
        <v>1610</v>
      </c>
      <c r="AX80" s="238">
        <f t="shared" si="204"/>
        <v>263</v>
      </c>
      <c r="AY80" s="179">
        <f t="shared" si="204"/>
        <v>192</v>
      </c>
      <c r="AZ80" s="177">
        <f t="shared" si="204"/>
        <v>1327</v>
      </c>
      <c r="BA80" s="178">
        <f t="shared" si="204"/>
        <v>1187</v>
      </c>
      <c r="BB80" s="238">
        <f t="shared" si="204"/>
        <v>871</v>
      </c>
      <c r="BC80" s="179">
        <f t="shared" si="204"/>
        <v>646</v>
      </c>
      <c r="BD80" s="177">
        <f t="shared" si="204"/>
        <v>2118</v>
      </c>
      <c r="BE80" s="238">
        <f t="shared" si="204"/>
        <v>2230</v>
      </c>
      <c r="BF80" s="158">
        <f>SUM(AF80,AH80,AJ80,AL80,AN80,AP80,AR80,AT80,AV80,AX80,AZ80,BB80,BD80)</f>
        <v>15492</v>
      </c>
      <c r="BG80" s="159">
        <f>SUM(AG80,AI80,AK80,AM80,AO80,AQ80,AS80,AU80,AW80,AY80,BA80,BC80,BE80)</f>
        <v>14838</v>
      </c>
      <c r="BI80" s="136" t="s">
        <v>25</v>
      </c>
      <c r="BJ80" s="128">
        <f t="shared" ref="BJ80:CK80" si="206">B80/B95</f>
        <v>5.3216401120345286E-2</v>
      </c>
      <c r="BK80" s="129">
        <f t="shared" si="206"/>
        <v>5.0659874971058116E-2</v>
      </c>
      <c r="BL80" s="130">
        <f t="shared" si="206"/>
        <v>5.8728881737731296E-2</v>
      </c>
      <c r="BM80" s="131">
        <f t="shared" si="206"/>
        <v>4.8063127690100432E-2</v>
      </c>
      <c r="BN80" s="128">
        <f t="shared" si="206"/>
        <v>5.1612254137532072E-2</v>
      </c>
      <c r="BO80" s="129">
        <f t="shared" si="206"/>
        <v>3.2065834279228149E-2</v>
      </c>
      <c r="BP80" s="130">
        <f t="shared" si="206"/>
        <v>5.2819213809925887E-2</v>
      </c>
      <c r="BQ80" s="131">
        <f t="shared" si="206"/>
        <v>5.0682384089261512E-2</v>
      </c>
      <c r="BR80" s="128">
        <f t="shared" si="206"/>
        <v>5.1488095238095236E-2</v>
      </c>
      <c r="BS80" s="129">
        <f t="shared" si="206"/>
        <v>4.6902142443543716E-2</v>
      </c>
      <c r="BT80" s="130">
        <f t="shared" si="206"/>
        <v>3.2724451653854292E-2</v>
      </c>
      <c r="BU80" s="128">
        <f t="shared" si="206"/>
        <v>6.9204152249134954E-2</v>
      </c>
      <c r="BV80" s="132">
        <f t="shared" si="206"/>
        <v>4.3131388681126898E-2</v>
      </c>
      <c r="BW80" s="133">
        <f t="shared" si="206"/>
        <v>5.2206827596057707E-2</v>
      </c>
      <c r="BX80" s="128">
        <f t="shared" si="206"/>
        <v>5.2844705405952624E-2</v>
      </c>
      <c r="BY80" s="129">
        <f t="shared" si="206"/>
        <v>3.9006349870909215E-2</v>
      </c>
      <c r="BZ80" s="130">
        <f t="shared" si="206"/>
        <v>5.4023807101434528E-2</v>
      </c>
      <c r="CA80" s="131">
        <f t="shared" si="206"/>
        <v>4.3716381418092906E-2</v>
      </c>
      <c r="CB80" s="128">
        <f t="shared" si="206"/>
        <v>3.1966053748231964E-2</v>
      </c>
      <c r="CC80" s="129">
        <f t="shared" si="206"/>
        <v>5.3013993541442414E-2</v>
      </c>
      <c r="CD80" s="130">
        <f t="shared" si="206"/>
        <v>3.5941187148302779E-2</v>
      </c>
      <c r="CE80" s="131">
        <f t="shared" si="206"/>
        <v>5.5179090029041623E-2</v>
      </c>
      <c r="CF80" s="128">
        <f t="shared" si="206"/>
        <v>4.7343412526997843E-2</v>
      </c>
      <c r="CG80" s="129">
        <f t="shared" si="206"/>
        <v>3.4724128465550369E-2</v>
      </c>
      <c r="CH80" s="130">
        <f t="shared" si="206"/>
        <v>5.7757829904337574E-2</v>
      </c>
      <c r="CI80" s="128">
        <f t="shared" si="206"/>
        <v>5.7406116448943716E-2</v>
      </c>
      <c r="CJ80" s="134">
        <f t="shared" si="206"/>
        <v>4.935413821666032E-2</v>
      </c>
      <c r="CK80" s="135">
        <f t="shared" si="206"/>
        <v>4.9915652623765717E-2</v>
      </c>
    </row>
    <row r="81" spans="1:89" ht="13.5" thickBot="1" x14ac:dyDescent="0.25">
      <c r="A81" s="145" t="s">
        <v>26</v>
      </c>
      <c r="B81" s="189">
        <v>1127</v>
      </c>
      <c r="C81" s="183">
        <v>1144</v>
      </c>
      <c r="D81" s="184">
        <v>435</v>
      </c>
      <c r="E81" s="185">
        <v>379</v>
      </c>
      <c r="F81" s="182">
        <v>923</v>
      </c>
      <c r="G81" s="186">
        <v>651</v>
      </c>
      <c r="H81" s="184">
        <v>1602</v>
      </c>
      <c r="I81" s="185">
        <v>1632</v>
      </c>
      <c r="J81" s="182">
        <v>156</v>
      </c>
      <c r="K81" s="183">
        <v>140</v>
      </c>
      <c r="L81" s="184">
        <v>502</v>
      </c>
      <c r="M81" s="182">
        <v>762</v>
      </c>
      <c r="N81" s="187">
        <v>1221</v>
      </c>
      <c r="O81" s="190">
        <v>1317</v>
      </c>
      <c r="P81" s="182">
        <v>844</v>
      </c>
      <c r="Q81" s="183">
        <v>565</v>
      </c>
      <c r="R81" s="184">
        <v>1083</v>
      </c>
      <c r="S81" s="185">
        <v>831</v>
      </c>
      <c r="T81" s="182">
        <v>100</v>
      </c>
      <c r="U81" s="186">
        <v>170</v>
      </c>
      <c r="V81" s="184">
        <v>619</v>
      </c>
      <c r="W81" s="191">
        <v>876</v>
      </c>
      <c r="X81" s="182">
        <v>502</v>
      </c>
      <c r="Y81" s="186">
        <v>244</v>
      </c>
      <c r="Z81" s="184">
        <v>1768</v>
      </c>
      <c r="AA81" s="182">
        <v>1771</v>
      </c>
      <c r="AB81" s="158">
        <f t="shared" si="193"/>
        <v>10882</v>
      </c>
      <c r="AC81" s="159">
        <f t="shared" si="194"/>
        <v>10482</v>
      </c>
      <c r="AE81" s="235"/>
      <c r="AF81" s="125"/>
      <c r="AG81" s="183"/>
      <c r="AH81" s="184"/>
      <c r="AI81" s="185"/>
      <c r="AJ81" s="182"/>
      <c r="AK81" s="186"/>
      <c r="AL81" s="184"/>
      <c r="AM81" s="185"/>
      <c r="AN81" s="182"/>
      <c r="AO81" s="186"/>
      <c r="AP81" s="184"/>
      <c r="AQ81" s="182"/>
      <c r="AR81" s="187"/>
      <c r="AS81" s="188"/>
      <c r="AT81" s="182"/>
      <c r="AU81" s="186"/>
      <c r="AV81" s="184"/>
      <c r="AW81" s="185"/>
      <c r="AX81" s="182"/>
      <c r="AY81" s="186"/>
      <c r="AZ81" s="184"/>
      <c r="BA81" s="185"/>
      <c r="BB81" s="182"/>
      <c r="BC81" s="186"/>
      <c r="BD81" s="184"/>
      <c r="BE81" s="182"/>
      <c r="BF81" s="158"/>
      <c r="BG81" s="159"/>
      <c r="BI81" s="145" t="s">
        <v>26</v>
      </c>
      <c r="BJ81" s="128">
        <f t="shared" ref="BJ81:CK81" si="207">B81/B95</f>
        <v>5.1747095826254648E-2</v>
      </c>
      <c r="BK81" s="129">
        <f t="shared" si="207"/>
        <v>5.2975225746700626E-2</v>
      </c>
      <c r="BL81" s="130">
        <f t="shared" si="207"/>
        <v>5.8326629123089301E-2</v>
      </c>
      <c r="BM81" s="131">
        <f t="shared" si="207"/>
        <v>4.5313247250119558E-2</v>
      </c>
      <c r="BN81" s="128">
        <f t="shared" si="207"/>
        <v>4.6430906987273E-2</v>
      </c>
      <c r="BO81" s="129">
        <f t="shared" si="207"/>
        <v>3.6946651532349606E-2</v>
      </c>
      <c r="BP81" s="130">
        <f t="shared" si="207"/>
        <v>5.0098508302842668E-2</v>
      </c>
      <c r="BQ81" s="131">
        <f t="shared" si="207"/>
        <v>5.1438837583131086E-2</v>
      </c>
      <c r="BR81" s="128">
        <f t="shared" si="207"/>
        <v>4.642857142857143E-2</v>
      </c>
      <c r="BS81" s="129">
        <f t="shared" si="207"/>
        <v>4.0532715691951361E-2</v>
      </c>
      <c r="BT81" s="130">
        <f t="shared" si="207"/>
        <v>3.5404471401368223E-2</v>
      </c>
      <c r="BU81" s="128">
        <f t="shared" si="207"/>
        <v>5.3809759197796764E-2</v>
      </c>
      <c r="BV81" s="132">
        <f t="shared" si="207"/>
        <v>4.3487552088898387E-2</v>
      </c>
      <c r="BW81" s="133">
        <f t="shared" si="207"/>
        <v>4.702899585773461E-2</v>
      </c>
      <c r="BX81" s="128">
        <f t="shared" si="207"/>
        <v>5.6961598164270773E-2</v>
      </c>
      <c r="BY81" s="129">
        <f t="shared" si="207"/>
        <v>3.9425022678110391E-2</v>
      </c>
      <c r="BZ81" s="130">
        <f t="shared" si="207"/>
        <v>5.5092074473496795E-2</v>
      </c>
      <c r="CA81" s="131">
        <f t="shared" si="207"/>
        <v>4.0635696821515889E-2</v>
      </c>
      <c r="CB81" s="128">
        <f t="shared" si="207"/>
        <v>2.8288543140028287E-2</v>
      </c>
      <c r="CC81" s="129">
        <f t="shared" si="207"/>
        <v>4.5748116254036596E-2</v>
      </c>
      <c r="CD81" s="130">
        <f t="shared" si="207"/>
        <v>3.7453863375083198E-2</v>
      </c>
      <c r="CE81" s="131">
        <f t="shared" si="207"/>
        <v>4.7111971603743141E-2</v>
      </c>
      <c r="CF81" s="128">
        <f t="shared" si="207"/>
        <v>4.3369330453563712E-2</v>
      </c>
      <c r="CG81" s="129">
        <f t="shared" si="207"/>
        <v>3.348888278891024E-2</v>
      </c>
      <c r="CH81" s="130">
        <f t="shared" si="207"/>
        <v>5.7921635434412269E-2</v>
      </c>
      <c r="CI81" s="128">
        <f t="shared" si="207"/>
        <v>5.3678052920316431E-2</v>
      </c>
      <c r="CJ81" s="134">
        <f t="shared" si="207"/>
        <v>4.8722827911974749E-2</v>
      </c>
      <c r="CK81" s="135">
        <f t="shared" si="207"/>
        <v>4.715355721001372E-2</v>
      </c>
    </row>
    <row r="82" spans="1:89" ht="14.25" thickTop="1" thickBot="1" x14ac:dyDescent="0.25">
      <c r="A82" s="136" t="s">
        <v>27</v>
      </c>
      <c r="B82" s="192">
        <v>1197</v>
      </c>
      <c r="C82" s="176">
        <v>1262</v>
      </c>
      <c r="D82" s="177">
        <v>365</v>
      </c>
      <c r="E82" s="178">
        <v>386</v>
      </c>
      <c r="F82" s="175">
        <v>860</v>
      </c>
      <c r="G82" s="179">
        <v>807</v>
      </c>
      <c r="H82" s="177">
        <v>1780</v>
      </c>
      <c r="I82" s="178">
        <v>1768</v>
      </c>
      <c r="J82" s="175">
        <v>162</v>
      </c>
      <c r="K82" s="176">
        <v>132</v>
      </c>
      <c r="L82" s="177">
        <v>584</v>
      </c>
      <c r="M82" s="175">
        <v>694</v>
      </c>
      <c r="N82" s="180">
        <v>1402</v>
      </c>
      <c r="O82" s="193">
        <v>1262</v>
      </c>
      <c r="P82" s="175">
        <v>909</v>
      </c>
      <c r="Q82" s="176">
        <v>597</v>
      </c>
      <c r="R82" s="177">
        <v>1019</v>
      </c>
      <c r="S82" s="178">
        <v>1003</v>
      </c>
      <c r="T82" s="175">
        <v>222</v>
      </c>
      <c r="U82" s="179">
        <v>115</v>
      </c>
      <c r="V82" s="177">
        <v>864</v>
      </c>
      <c r="W82" s="194">
        <v>878</v>
      </c>
      <c r="X82" s="175">
        <v>520</v>
      </c>
      <c r="Y82" s="179">
        <v>244</v>
      </c>
      <c r="Z82" s="177">
        <v>1816</v>
      </c>
      <c r="AA82" s="175">
        <v>2250</v>
      </c>
      <c r="AB82" s="158">
        <f t="shared" si="193"/>
        <v>11700</v>
      </c>
      <c r="AC82" s="159">
        <f t="shared" si="194"/>
        <v>11398</v>
      </c>
      <c r="AE82" s="229" t="s">
        <v>13</v>
      </c>
      <c r="AF82" s="20">
        <f t="shared" ref="AF82:BG82" si="208">SUM(AF79:AF81)</f>
        <v>3411</v>
      </c>
      <c r="AG82" s="21">
        <f t="shared" si="208"/>
        <v>2915</v>
      </c>
      <c r="AH82" s="20">
        <f t="shared" si="208"/>
        <v>934</v>
      </c>
      <c r="AI82" s="21">
        <f t="shared" si="208"/>
        <v>1211</v>
      </c>
      <c r="AJ82" s="20">
        <f t="shared" si="208"/>
        <v>2127</v>
      </c>
      <c r="AK82" s="21">
        <f t="shared" si="208"/>
        <v>2625</v>
      </c>
      <c r="AL82" s="20">
        <f t="shared" si="208"/>
        <v>4225</v>
      </c>
      <c r="AM82" s="21">
        <f t="shared" si="208"/>
        <v>4591</v>
      </c>
      <c r="AN82" s="20">
        <f t="shared" si="208"/>
        <v>563</v>
      </c>
      <c r="AO82" s="21">
        <f t="shared" si="208"/>
        <v>323</v>
      </c>
      <c r="AP82" s="20">
        <f t="shared" si="208"/>
        <v>2621</v>
      </c>
      <c r="AQ82" s="21">
        <f t="shared" si="208"/>
        <v>1317</v>
      </c>
      <c r="AR82" s="20">
        <f t="shared" si="208"/>
        <v>4200</v>
      </c>
      <c r="AS82" s="21">
        <f t="shared" si="208"/>
        <v>3251</v>
      </c>
      <c r="AT82" s="20">
        <f t="shared" si="208"/>
        <v>2056</v>
      </c>
      <c r="AU82" s="21">
        <f t="shared" si="208"/>
        <v>2221</v>
      </c>
      <c r="AV82" s="20">
        <f t="shared" si="208"/>
        <v>2431</v>
      </c>
      <c r="AW82" s="21">
        <f t="shared" si="208"/>
        <v>3216</v>
      </c>
      <c r="AX82" s="20">
        <f t="shared" si="208"/>
        <v>601</v>
      </c>
      <c r="AY82" s="21">
        <f t="shared" si="208"/>
        <v>358</v>
      </c>
      <c r="AZ82" s="20">
        <f t="shared" si="208"/>
        <v>2734</v>
      </c>
      <c r="BA82" s="21">
        <f t="shared" si="208"/>
        <v>2211</v>
      </c>
      <c r="BB82" s="20">
        <f t="shared" si="208"/>
        <v>1588</v>
      </c>
      <c r="BC82" s="21">
        <f t="shared" si="208"/>
        <v>1140</v>
      </c>
      <c r="BD82" s="20">
        <f t="shared" si="208"/>
        <v>4396</v>
      </c>
      <c r="BE82" s="21">
        <f t="shared" si="208"/>
        <v>4554</v>
      </c>
      <c r="BF82" s="160">
        <f t="shared" si="208"/>
        <v>31887</v>
      </c>
      <c r="BG82" s="161">
        <f t="shared" si="208"/>
        <v>29933</v>
      </c>
      <c r="BI82" s="136" t="s">
        <v>27</v>
      </c>
      <c r="BJ82" s="128">
        <f t="shared" ref="BJ82:CK82" si="209">B82/B95</f>
        <v>5.4961201157077921E-2</v>
      </c>
      <c r="BK82" s="129">
        <f t="shared" si="209"/>
        <v>5.843945357721695E-2</v>
      </c>
      <c r="BL82" s="130">
        <f t="shared" si="209"/>
        <v>4.8940734781442743E-2</v>
      </c>
      <c r="BM82" s="131">
        <f t="shared" si="209"/>
        <v>4.6150167384026781E-2</v>
      </c>
      <c r="BN82" s="128">
        <f t="shared" si="209"/>
        <v>4.3261733487599978E-2</v>
      </c>
      <c r="BO82" s="129">
        <f t="shared" si="209"/>
        <v>4.5800227014755959E-2</v>
      </c>
      <c r="BP82" s="130">
        <f t="shared" si="209"/>
        <v>5.5665009225380743E-2</v>
      </c>
      <c r="BQ82" s="131">
        <f t="shared" si="209"/>
        <v>5.5725407381725343E-2</v>
      </c>
      <c r="BR82" s="128">
        <f t="shared" si="209"/>
        <v>4.8214285714285716E-2</v>
      </c>
      <c r="BS82" s="129">
        <f t="shared" si="209"/>
        <v>3.8216560509554139E-2</v>
      </c>
      <c r="BT82" s="130">
        <f t="shared" si="209"/>
        <v>4.1187671909161436E-2</v>
      </c>
      <c r="BU82" s="128">
        <f t="shared" si="209"/>
        <v>4.9007838429489442E-2</v>
      </c>
      <c r="BV82" s="132">
        <f t="shared" si="209"/>
        <v>4.9934109769562272E-2</v>
      </c>
      <c r="BW82" s="133">
        <f t="shared" si="209"/>
        <v>4.5064990715612055E-2</v>
      </c>
      <c r="BX82" s="128">
        <f t="shared" si="209"/>
        <v>6.1348451103462237E-2</v>
      </c>
      <c r="BY82" s="129">
        <f t="shared" si="209"/>
        <v>4.1657944316516642E-2</v>
      </c>
      <c r="BZ82" s="130">
        <f t="shared" si="209"/>
        <v>5.1836402482449896E-2</v>
      </c>
      <c r="CA82" s="131">
        <f t="shared" si="209"/>
        <v>4.9046454767726164E-2</v>
      </c>
      <c r="CB82" s="128">
        <f t="shared" si="209"/>
        <v>6.2800565770862807E-2</v>
      </c>
      <c r="CC82" s="129">
        <f t="shared" si="209"/>
        <v>3.0947255113024756E-2</v>
      </c>
      <c r="CD82" s="130">
        <f t="shared" si="209"/>
        <v>5.2278090397531313E-2</v>
      </c>
      <c r="CE82" s="131">
        <f t="shared" si="209"/>
        <v>4.7219533182747124E-2</v>
      </c>
      <c r="CF82" s="128">
        <f t="shared" si="209"/>
        <v>4.4924406047516199E-2</v>
      </c>
      <c r="CG82" s="129">
        <f t="shared" si="209"/>
        <v>3.348888278891024E-2</v>
      </c>
      <c r="CH82" s="130">
        <f t="shared" si="209"/>
        <v>5.9494168523129339E-2</v>
      </c>
      <c r="CI82" s="128">
        <f t="shared" si="209"/>
        <v>6.81962840602552E-2</v>
      </c>
      <c r="CJ82" s="134">
        <f t="shared" si="209"/>
        <v>5.238532315476057E-2</v>
      </c>
      <c r="CK82" s="135">
        <f t="shared" si="209"/>
        <v>5.127420769697924E-2</v>
      </c>
    </row>
    <row r="83" spans="1:89" ht="13.5" thickTop="1" x14ac:dyDescent="0.2">
      <c r="A83" s="145" t="s">
        <v>28</v>
      </c>
      <c r="B83" s="189">
        <v>1134</v>
      </c>
      <c r="C83" s="183">
        <v>1565</v>
      </c>
      <c r="D83" s="184">
        <v>500</v>
      </c>
      <c r="E83" s="185">
        <v>522</v>
      </c>
      <c r="F83" s="182">
        <v>842</v>
      </c>
      <c r="G83" s="186">
        <v>1171</v>
      </c>
      <c r="H83" s="184">
        <v>1985</v>
      </c>
      <c r="I83" s="185">
        <v>1990</v>
      </c>
      <c r="J83" s="182">
        <v>243</v>
      </c>
      <c r="K83" s="183">
        <v>136</v>
      </c>
      <c r="L83" s="184">
        <v>1060</v>
      </c>
      <c r="M83" s="182">
        <v>669</v>
      </c>
      <c r="N83" s="187">
        <v>1835</v>
      </c>
      <c r="O83" s="190">
        <v>1382</v>
      </c>
      <c r="P83" s="182">
        <v>1095</v>
      </c>
      <c r="Q83" s="183">
        <v>715</v>
      </c>
      <c r="R83" s="184">
        <v>1244</v>
      </c>
      <c r="S83" s="185">
        <v>1241</v>
      </c>
      <c r="T83" s="182">
        <v>197</v>
      </c>
      <c r="U83" s="186">
        <v>101</v>
      </c>
      <c r="V83" s="184">
        <v>1285</v>
      </c>
      <c r="W83" s="191">
        <v>971</v>
      </c>
      <c r="X83" s="182">
        <v>717</v>
      </c>
      <c r="Y83" s="186">
        <v>316</v>
      </c>
      <c r="Z83" s="184">
        <v>1875</v>
      </c>
      <c r="AA83" s="182">
        <v>2102</v>
      </c>
      <c r="AB83" s="158">
        <f t="shared" si="193"/>
        <v>14012</v>
      </c>
      <c r="AC83" s="159">
        <f t="shared" si="194"/>
        <v>12881</v>
      </c>
      <c r="BI83" s="145" t="s">
        <v>28</v>
      </c>
      <c r="BJ83" s="128">
        <f t="shared" ref="BJ83:CK83" si="210">B83/B95</f>
        <v>5.2068506359336977E-2</v>
      </c>
      <c r="BK83" s="129">
        <f t="shared" si="210"/>
        <v>7.2470479277610564E-2</v>
      </c>
      <c r="BL83" s="130">
        <f t="shared" si="210"/>
        <v>6.7042102440332527E-2</v>
      </c>
      <c r="BM83" s="131">
        <f t="shared" si="210"/>
        <v>6.2410329985652796E-2</v>
      </c>
      <c r="BN83" s="128">
        <f t="shared" si="210"/>
        <v>4.2356255344836259E-2</v>
      </c>
      <c r="BO83" s="129">
        <f t="shared" si="210"/>
        <v>6.645856980703746E-2</v>
      </c>
      <c r="BP83" s="130">
        <f t="shared" si="210"/>
        <v>6.2075867029427398E-2</v>
      </c>
      <c r="BQ83" s="131">
        <f t="shared" si="210"/>
        <v>6.2722602200018907E-2</v>
      </c>
      <c r="BR83" s="128">
        <f t="shared" si="210"/>
        <v>7.2321428571428578E-2</v>
      </c>
      <c r="BS83" s="129">
        <f t="shared" si="210"/>
        <v>3.937463810075275E-2</v>
      </c>
      <c r="BT83" s="130">
        <f t="shared" si="210"/>
        <v>7.4758445588546441E-2</v>
      </c>
      <c r="BU83" s="128">
        <f t="shared" si="210"/>
        <v>4.7242426382317633E-2</v>
      </c>
      <c r="BV83" s="132">
        <f t="shared" si="210"/>
        <v>6.5355985326067595E-2</v>
      </c>
      <c r="BW83" s="133">
        <f t="shared" si="210"/>
        <v>4.9350092843879444E-2</v>
      </c>
      <c r="BX83" s="128">
        <f t="shared" si="210"/>
        <v>7.3901599514071672E-2</v>
      </c>
      <c r="BY83" s="129">
        <f t="shared" si="210"/>
        <v>4.9891842858139697E-2</v>
      </c>
      <c r="BZ83" s="130">
        <f t="shared" si="210"/>
        <v>6.3282124325974159E-2</v>
      </c>
      <c r="CA83" s="131">
        <f t="shared" si="210"/>
        <v>6.0684596577017115E-2</v>
      </c>
      <c r="CB83" s="128">
        <f t="shared" si="210"/>
        <v>5.5728429985855726E-2</v>
      </c>
      <c r="CC83" s="129">
        <f t="shared" si="210"/>
        <v>2.7179763186221746E-2</v>
      </c>
      <c r="CD83" s="130">
        <f t="shared" si="210"/>
        <v>7.7751558056513584E-2</v>
      </c>
      <c r="CE83" s="131">
        <f t="shared" si="210"/>
        <v>5.2221146606432185E-2</v>
      </c>
      <c r="CF83" s="128">
        <f t="shared" si="210"/>
        <v>6.1943844492440607E-2</v>
      </c>
      <c r="CG83" s="129">
        <f t="shared" si="210"/>
        <v>4.3370848202031291E-2</v>
      </c>
      <c r="CH83" s="130">
        <f t="shared" si="210"/>
        <v>6.1427073778010745E-2</v>
      </c>
      <c r="CI83" s="128">
        <f t="shared" si="210"/>
        <v>6.3710484042069526E-2</v>
      </c>
      <c r="CJ83" s="134">
        <f t="shared" si="210"/>
        <v>6.273702120038506E-2</v>
      </c>
      <c r="CK83" s="135">
        <f t="shared" si="210"/>
        <v>5.7945522841269484E-2</v>
      </c>
    </row>
    <row r="84" spans="1:89" x14ac:dyDescent="0.2">
      <c r="A84" s="136" t="s">
        <v>29</v>
      </c>
      <c r="B84" s="192">
        <v>1407</v>
      </c>
      <c r="C84" s="176">
        <v>1907</v>
      </c>
      <c r="D84" s="177">
        <v>547</v>
      </c>
      <c r="E84" s="178">
        <v>637</v>
      </c>
      <c r="F84" s="175">
        <v>986</v>
      </c>
      <c r="G84" s="179">
        <v>1536</v>
      </c>
      <c r="H84" s="177">
        <v>2173</v>
      </c>
      <c r="I84" s="178">
        <v>2397</v>
      </c>
      <c r="J84" s="175">
        <v>290</v>
      </c>
      <c r="K84" s="176">
        <v>163</v>
      </c>
      <c r="L84" s="177">
        <v>1172</v>
      </c>
      <c r="M84" s="175">
        <v>727</v>
      </c>
      <c r="N84" s="180">
        <v>2157</v>
      </c>
      <c r="O84" s="193">
        <v>1701</v>
      </c>
      <c r="P84" s="175">
        <v>1063</v>
      </c>
      <c r="Q84" s="176">
        <v>883</v>
      </c>
      <c r="R84" s="177">
        <v>1416</v>
      </c>
      <c r="S84" s="178">
        <v>1505</v>
      </c>
      <c r="T84" s="175">
        <v>366</v>
      </c>
      <c r="U84" s="179">
        <v>149</v>
      </c>
      <c r="V84" s="177">
        <v>1428</v>
      </c>
      <c r="W84" s="194">
        <v>1120</v>
      </c>
      <c r="X84" s="175">
        <v>836</v>
      </c>
      <c r="Y84" s="179">
        <v>375</v>
      </c>
      <c r="Z84" s="177">
        <v>2101</v>
      </c>
      <c r="AA84" s="175">
        <v>2684</v>
      </c>
      <c r="AB84" s="158">
        <f t="shared" si="193"/>
        <v>15942</v>
      </c>
      <c r="AC84" s="159">
        <f t="shared" si="194"/>
        <v>15784</v>
      </c>
      <c r="BI84" s="136" t="s">
        <v>29</v>
      </c>
      <c r="BJ84" s="128">
        <f t="shared" ref="BJ84:CK84" si="211">B84/B95</f>
        <v>6.4603517149547734E-2</v>
      </c>
      <c r="BK84" s="129">
        <f t="shared" si="211"/>
        <v>8.8307478583005319E-2</v>
      </c>
      <c r="BL84" s="130">
        <f t="shared" si="211"/>
        <v>7.3344060069723785E-2</v>
      </c>
      <c r="BM84" s="131">
        <f t="shared" si="211"/>
        <v>7.6159732185557147E-2</v>
      </c>
      <c r="BN84" s="128">
        <f t="shared" si="211"/>
        <v>4.9600080486946023E-2</v>
      </c>
      <c r="BO84" s="129">
        <f t="shared" si="211"/>
        <v>8.7173666288308735E-2</v>
      </c>
      <c r="BP84" s="130">
        <f t="shared" si="211"/>
        <v>6.7955092722894586E-2</v>
      </c>
      <c r="BQ84" s="131">
        <f t="shared" si="211"/>
        <v>7.5550792700223787E-2</v>
      </c>
      <c r="BR84" s="128">
        <f t="shared" si="211"/>
        <v>8.6309523809523808E-2</v>
      </c>
      <c r="BS84" s="129">
        <f t="shared" si="211"/>
        <v>4.7191661841343373E-2</v>
      </c>
      <c r="BT84" s="130">
        <f t="shared" si="211"/>
        <v>8.2657451160166442E-2</v>
      </c>
      <c r="BU84" s="128">
        <f t="shared" si="211"/>
        <v>5.133818233175623E-2</v>
      </c>
      <c r="BV84" s="132">
        <f t="shared" si="211"/>
        <v>7.6824447056309433E-2</v>
      </c>
      <c r="BW84" s="133">
        <f t="shared" si="211"/>
        <v>6.074132266819026E-2</v>
      </c>
      <c r="BX84" s="128">
        <f t="shared" si="211"/>
        <v>7.1741918067085103E-2</v>
      </c>
      <c r="BY84" s="129">
        <f t="shared" si="211"/>
        <v>6.1614681459772523E-2</v>
      </c>
      <c r="BZ84" s="130">
        <f t="shared" si="211"/>
        <v>7.2031742801912713E-2</v>
      </c>
      <c r="CA84" s="131">
        <f t="shared" si="211"/>
        <v>7.3594132029339857E-2</v>
      </c>
      <c r="CB84" s="128">
        <f t="shared" si="211"/>
        <v>0.10353606789250354</v>
      </c>
      <c r="CC84" s="129">
        <f t="shared" si="211"/>
        <v>4.0096878363832078E-2</v>
      </c>
      <c r="CD84" s="130">
        <f t="shared" si="211"/>
        <v>8.6404066073697591E-2</v>
      </c>
      <c r="CE84" s="131">
        <f t="shared" si="211"/>
        <v>6.0234484242228672E-2</v>
      </c>
      <c r="CF84" s="128">
        <f t="shared" si="211"/>
        <v>7.2224622030237579E-2</v>
      </c>
      <c r="CG84" s="129">
        <f t="shared" si="211"/>
        <v>5.1468569860005489E-2</v>
      </c>
      <c r="CH84" s="130">
        <f t="shared" si="211"/>
        <v>6.8831083737386972E-2</v>
      </c>
      <c r="CI84" s="128">
        <f t="shared" si="211"/>
        <v>8.1350589518988881E-2</v>
      </c>
      <c r="CJ84" s="134">
        <f t="shared" si="211"/>
        <v>7.1378360831896845E-2</v>
      </c>
      <c r="CK84" s="135">
        <f t="shared" si="211"/>
        <v>7.1004745945702788E-2</v>
      </c>
    </row>
    <row r="85" spans="1:89" x14ac:dyDescent="0.2">
      <c r="A85" s="145" t="s">
        <v>30</v>
      </c>
      <c r="B85" s="189">
        <v>1694</v>
      </c>
      <c r="C85" s="183">
        <v>1531</v>
      </c>
      <c r="D85" s="184">
        <v>488</v>
      </c>
      <c r="E85" s="185">
        <v>671</v>
      </c>
      <c r="F85" s="182">
        <v>1137</v>
      </c>
      <c r="G85" s="186">
        <v>1428</v>
      </c>
      <c r="H85" s="184">
        <v>2165</v>
      </c>
      <c r="I85" s="185">
        <v>2261</v>
      </c>
      <c r="J85" s="182">
        <v>289</v>
      </c>
      <c r="K85" s="183">
        <v>177</v>
      </c>
      <c r="L85" s="184">
        <v>1306</v>
      </c>
      <c r="M85" s="182">
        <v>683</v>
      </c>
      <c r="N85" s="187">
        <v>2142</v>
      </c>
      <c r="O85" s="190">
        <v>1629</v>
      </c>
      <c r="P85" s="182">
        <v>1102</v>
      </c>
      <c r="Q85" s="183">
        <v>1101</v>
      </c>
      <c r="R85" s="184">
        <v>1332</v>
      </c>
      <c r="S85" s="185">
        <v>1606</v>
      </c>
      <c r="T85" s="182">
        <v>338</v>
      </c>
      <c r="U85" s="186">
        <v>166</v>
      </c>
      <c r="V85" s="184">
        <v>1407</v>
      </c>
      <c r="W85" s="191">
        <v>1024</v>
      </c>
      <c r="X85" s="182">
        <v>717</v>
      </c>
      <c r="Y85" s="186">
        <v>494</v>
      </c>
      <c r="Z85" s="184">
        <v>2278</v>
      </c>
      <c r="AA85" s="182">
        <v>2324</v>
      </c>
      <c r="AB85" s="158">
        <f t="shared" si="193"/>
        <v>16395</v>
      </c>
      <c r="AC85" s="159">
        <f t="shared" si="194"/>
        <v>15095</v>
      </c>
      <c r="BI85" s="145" t="s">
        <v>30</v>
      </c>
      <c r="BJ85" s="128">
        <f t="shared" ref="BJ85:CK85" si="212">B85/B95</f>
        <v>7.7781349005923137E-2</v>
      </c>
      <c r="BK85" s="129">
        <f t="shared" si="212"/>
        <v>7.0896040750173653E-2</v>
      </c>
      <c r="BL85" s="130">
        <f t="shared" si="212"/>
        <v>6.5433091981764543E-2</v>
      </c>
      <c r="BM85" s="131">
        <f t="shared" si="212"/>
        <v>8.0224772835963659E-2</v>
      </c>
      <c r="BN85" s="128">
        <f t="shared" si="212"/>
        <v>5.7196036017908347E-2</v>
      </c>
      <c r="BO85" s="129">
        <f t="shared" si="212"/>
        <v>8.1044267877412035E-2</v>
      </c>
      <c r="BP85" s="130">
        <f t="shared" si="212"/>
        <v>6.7704912906151299E-2</v>
      </c>
      <c r="BQ85" s="131">
        <f t="shared" si="212"/>
        <v>7.1264222901629523E-2</v>
      </c>
      <c r="BR85" s="128">
        <f t="shared" si="212"/>
        <v>8.6011904761904762E-2</v>
      </c>
      <c r="BS85" s="129">
        <f t="shared" si="212"/>
        <v>5.1244933410538505E-2</v>
      </c>
      <c r="BT85" s="130">
        <f t="shared" si="212"/>
        <v>9.2108047111926092E-2</v>
      </c>
      <c r="BU85" s="128">
        <f t="shared" si="212"/>
        <v>4.8231057128733844E-2</v>
      </c>
      <c r="BV85" s="132">
        <f t="shared" si="212"/>
        <v>7.6290201944652206E-2</v>
      </c>
      <c r="BW85" s="133">
        <f t="shared" si="212"/>
        <v>5.8170261391229827E-2</v>
      </c>
      <c r="BX85" s="128">
        <f t="shared" si="212"/>
        <v>7.4374029830599986E-2</v>
      </c>
      <c r="BY85" s="129">
        <f t="shared" si="212"/>
        <v>7.6826460121415113E-2</v>
      </c>
      <c r="BZ85" s="130">
        <f t="shared" si="212"/>
        <v>6.7758673313663642E-2</v>
      </c>
      <c r="CA85" s="131">
        <f t="shared" si="212"/>
        <v>7.8533007334963323E-2</v>
      </c>
      <c r="CB85" s="128">
        <f t="shared" si="212"/>
        <v>9.5615275813295611E-2</v>
      </c>
      <c r="CC85" s="129">
        <f t="shared" si="212"/>
        <v>4.4671689989235736E-2</v>
      </c>
      <c r="CD85" s="130">
        <f t="shared" si="212"/>
        <v>8.5133418043202028E-2</v>
      </c>
      <c r="CE85" s="131">
        <f t="shared" si="212"/>
        <v>5.5071528450037648E-2</v>
      </c>
      <c r="CF85" s="128">
        <f t="shared" si="212"/>
        <v>6.1943844492440607E-2</v>
      </c>
      <c r="CG85" s="129">
        <f t="shared" si="212"/>
        <v>6.7801262695580566E-2</v>
      </c>
      <c r="CH85" s="130">
        <f t="shared" si="212"/>
        <v>7.4629799502031191E-2</v>
      </c>
      <c r="CI85" s="128">
        <f t="shared" si="212"/>
        <v>7.0439184069348043E-2</v>
      </c>
      <c r="CJ85" s="134">
        <f t="shared" si="212"/>
        <v>7.3406613087376033E-2</v>
      </c>
      <c r="CK85" s="135">
        <f t="shared" si="212"/>
        <v>6.790526102701365E-2</v>
      </c>
    </row>
    <row r="86" spans="1:89" x14ac:dyDescent="0.2">
      <c r="A86" s="136" t="s">
        <v>31</v>
      </c>
      <c r="B86" s="192">
        <v>1717</v>
      </c>
      <c r="C86" s="176">
        <v>1384</v>
      </c>
      <c r="D86" s="177">
        <v>446</v>
      </c>
      <c r="E86" s="178">
        <v>540</v>
      </c>
      <c r="F86" s="175">
        <v>990</v>
      </c>
      <c r="G86" s="179">
        <v>1197</v>
      </c>
      <c r="H86" s="177">
        <v>2060</v>
      </c>
      <c r="I86" s="178">
        <v>2330</v>
      </c>
      <c r="J86" s="175">
        <v>274</v>
      </c>
      <c r="K86" s="176">
        <v>146</v>
      </c>
      <c r="L86" s="177">
        <v>1315</v>
      </c>
      <c r="M86" s="175">
        <v>634</v>
      </c>
      <c r="N86" s="180">
        <v>2058</v>
      </c>
      <c r="O86" s="193">
        <v>1622</v>
      </c>
      <c r="P86" s="175">
        <v>954</v>
      </c>
      <c r="Q86" s="176">
        <v>1120</v>
      </c>
      <c r="R86" s="177">
        <v>1099</v>
      </c>
      <c r="S86" s="178">
        <v>1610</v>
      </c>
      <c r="T86" s="175">
        <v>263</v>
      </c>
      <c r="U86" s="179">
        <v>192</v>
      </c>
      <c r="V86" s="177">
        <v>1327</v>
      </c>
      <c r="W86" s="194">
        <v>1187</v>
      </c>
      <c r="X86" s="175">
        <v>871</v>
      </c>
      <c r="Y86" s="179">
        <v>646</v>
      </c>
      <c r="Z86" s="177">
        <v>2118</v>
      </c>
      <c r="AA86" s="175">
        <v>2230</v>
      </c>
      <c r="AB86" s="158">
        <f t="shared" si="193"/>
        <v>15492</v>
      </c>
      <c r="AC86" s="159">
        <f t="shared" si="194"/>
        <v>14838</v>
      </c>
      <c r="BI86" s="136" t="s">
        <v>31</v>
      </c>
      <c r="BJ86" s="128">
        <f t="shared" ref="BJ86:CK86" si="213">B86/B95</f>
        <v>7.8837412186050781E-2</v>
      </c>
      <c r="BK86" s="129">
        <f t="shared" si="213"/>
        <v>6.4088909469784669E-2</v>
      </c>
      <c r="BL86" s="130">
        <f t="shared" si="213"/>
        <v>5.9801555376776616E-2</v>
      </c>
      <c r="BM86" s="131">
        <f t="shared" si="213"/>
        <v>6.4562410329985651E-2</v>
      </c>
      <c r="BN86" s="128">
        <f t="shared" si="213"/>
        <v>4.9801297852004628E-2</v>
      </c>
      <c r="BO86" s="129">
        <f t="shared" si="213"/>
        <v>6.793416572077185E-2</v>
      </c>
      <c r="BP86" s="130">
        <f t="shared" si="213"/>
        <v>6.4421302811395686E-2</v>
      </c>
      <c r="BQ86" s="131">
        <f t="shared" si="213"/>
        <v>7.3439026696504553E-2</v>
      </c>
      <c r="BR86" s="128">
        <f t="shared" si="213"/>
        <v>8.1547619047619049E-2</v>
      </c>
      <c r="BS86" s="129">
        <f t="shared" si="213"/>
        <v>4.2269832078749278E-2</v>
      </c>
      <c r="BT86" s="130">
        <f t="shared" si="213"/>
        <v>9.274278863107413E-2</v>
      </c>
      <c r="BU86" s="128">
        <f t="shared" si="213"/>
        <v>4.4770849516277099E-2</v>
      </c>
      <c r="BV86" s="132">
        <f t="shared" si="213"/>
        <v>7.3298429319371722E-2</v>
      </c>
      <c r="BW86" s="133">
        <f t="shared" si="213"/>
        <v>5.7920297100414228E-2</v>
      </c>
      <c r="BX86" s="128">
        <f t="shared" si="213"/>
        <v>6.4385503138287101E-2</v>
      </c>
      <c r="BY86" s="129">
        <f t="shared" si="213"/>
        <v>7.8152257344218823E-2</v>
      </c>
      <c r="BZ86" s="130">
        <f t="shared" si="213"/>
        <v>5.590599247125852E-2</v>
      </c>
      <c r="CA86" s="131">
        <f t="shared" si="213"/>
        <v>7.8728606356968212E-2</v>
      </c>
      <c r="CB86" s="128">
        <f t="shared" si="213"/>
        <v>7.4398868458274398E-2</v>
      </c>
      <c r="CC86" s="129">
        <f t="shared" si="213"/>
        <v>5.1668460710441337E-2</v>
      </c>
      <c r="CD86" s="130">
        <f t="shared" si="213"/>
        <v>8.0292854117504683E-2</v>
      </c>
      <c r="CE86" s="131">
        <f t="shared" si="213"/>
        <v>6.3837797138861993E-2</v>
      </c>
      <c r="CF86" s="128">
        <f t="shared" si="213"/>
        <v>7.5248380129589634E-2</v>
      </c>
      <c r="CG86" s="129">
        <f t="shared" si="213"/>
        <v>8.866318967883613E-2</v>
      </c>
      <c r="CH86" s="130">
        <f t="shared" si="213"/>
        <v>6.9388022539640937E-2</v>
      </c>
      <c r="CI86" s="128">
        <f t="shared" si="213"/>
        <v>6.7590094868608494E-2</v>
      </c>
      <c r="CJ86" s="134">
        <f t="shared" si="213"/>
        <v>6.936354071055989E-2</v>
      </c>
      <c r="CK86" s="135">
        <f t="shared" si="213"/>
        <v>6.6749139656762407E-2</v>
      </c>
    </row>
    <row r="87" spans="1:89" x14ac:dyDescent="0.2">
      <c r="A87" s="145" t="s">
        <v>32</v>
      </c>
      <c r="B87" s="189">
        <v>1738</v>
      </c>
      <c r="C87" s="183">
        <v>1783</v>
      </c>
      <c r="D87" s="184">
        <v>464</v>
      </c>
      <c r="E87" s="185">
        <v>759</v>
      </c>
      <c r="F87" s="182">
        <v>1058</v>
      </c>
      <c r="G87" s="186">
        <v>1653</v>
      </c>
      <c r="H87" s="184">
        <v>2427</v>
      </c>
      <c r="I87" s="185">
        <v>2542</v>
      </c>
      <c r="J87" s="182">
        <v>326</v>
      </c>
      <c r="K87" s="183">
        <v>137</v>
      </c>
      <c r="L87" s="184">
        <v>1212</v>
      </c>
      <c r="M87" s="182">
        <v>814</v>
      </c>
      <c r="N87" s="187">
        <v>1901</v>
      </c>
      <c r="O87" s="190">
        <v>2025</v>
      </c>
      <c r="P87" s="182">
        <v>778</v>
      </c>
      <c r="Q87" s="183">
        <v>1312</v>
      </c>
      <c r="R87" s="184">
        <v>1172</v>
      </c>
      <c r="S87" s="185">
        <v>1674</v>
      </c>
      <c r="T87" s="182">
        <v>189</v>
      </c>
      <c r="U87" s="186">
        <v>266</v>
      </c>
      <c r="V87" s="184">
        <v>1312</v>
      </c>
      <c r="W87" s="191">
        <v>1238</v>
      </c>
      <c r="X87" s="182">
        <v>728</v>
      </c>
      <c r="Y87" s="186">
        <v>470</v>
      </c>
      <c r="Z87" s="184">
        <v>2161</v>
      </c>
      <c r="AA87" s="182">
        <v>2095</v>
      </c>
      <c r="AB87" s="158">
        <f t="shared" si="193"/>
        <v>15466</v>
      </c>
      <c r="AC87" s="159">
        <f t="shared" si="194"/>
        <v>16768</v>
      </c>
      <c r="BI87" s="145" t="s">
        <v>32</v>
      </c>
      <c r="BJ87" s="128">
        <f t="shared" ref="BJ87:CK87" si="214">B87/B95</f>
        <v>7.9801643785297763E-2</v>
      </c>
      <c r="BK87" s="129">
        <f t="shared" si="214"/>
        <v>8.2565408659411907E-2</v>
      </c>
      <c r="BL87" s="130">
        <f t="shared" si="214"/>
        <v>6.2215071064628584E-2</v>
      </c>
      <c r="BM87" s="131">
        <f t="shared" si="214"/>
        <v>9.0746054519368721E-2</v>
      </c>
      <c r="BN87" s="128">
        <f t="shared" si="214"/>
        <v>5.3221993058000905E-2</v>
      </c>
      <c r="BO87" s="129">
        <f t="shared" si="214"/>
        <v>9.3813847900113503E-2</v>
      </c>
      <c r="BP87" s="130">
        <f t="shared" si="214"/>
        <v>7.5898301904493856E-2</v>
      </c>
      <c r="BQ87" s="131">
        <f t="shared" si="214"/>
        <v>8.0121032559019131E-2</v>
      </c>
      <c r="BR87" s="128">
        <f t="shared" si="214"/>
        <v>9.7023809523809526E-2</v>
      </c>
      <c r="BS87" s="129">
        <f t="shared" si="214"/>
        <v>3.9664157498552406E-2</v>
      </c>
      <c r="BT87" s="130">
        <f t="shared" si="214"/>
        <v>8.5478524578602152E-2</v>
      </c>
      <c r="BU87" s="128">
        <f t="shared" si="214"/>
        <v>5.7481816255914128E-2</v>
      </c>
      <c r="BV87" s="132">
        <f t="shared" si="214"/>
        <v>6.7706663817359403E-2</v>
      </c>
      <c r="BW87" s="133">
        <f t="shared" si="214"/>
        <v>7.2311098414512207E-2</v>
      </c>
      <c r="BX87" s="128">
        <f t="shared" si="214"/>
        <v>5.2507255179860969E-2</v>
      </c>
      <c r="BY87" s="129">
        <f t="shared" si="214"/>
        <v>9.1549787174656339E-2</v>
      </c>
      <c r="BZ87" s="130">
        <f t="shared" si="214"/>
        <v>5.9619493336046395E-2</v>
      </c>
      <c r="CA87" s="131">
        <f t="shared" si="214"/>
        <v>8.1858190709046458E-2</v>
      </c>
      <c r="CB87" s="128">
        <f t="shared" si="214"/>
        <v>5.3465346534653464E-2</v>
      </c>
      <c r="CC87" s="129">
        <f t="shared" si="214"/>
        <v>7.1582346609257261E-2</v>
      </c>
      <c r="CD87" s="130">
        <f t="shared" si="214"/>
        <v>7.9385248381436443E-2</v>
      </c>
      <c r="CE87" s="131">
        <f t="shared" si="214"/>
        <v>6.658061740346348E-2</v>
      </c>
      <c r="CF87" s="128">
        <f t="shared" si="214"/>
        <v>6.2894168466522682E-2</v>
      </c>
      <c r="CG87" s="129">
        <f t="shared" si="214"/>
        <v>6.4507274224540209E-2</v>
      </c>
      <c r="CH87" s="130">
        <f t="shared" si="214"/>
        <v>7.0796750098283318E-2</v>
      </c>
      <c r="CI87" s="128">
        <f t="shared" si="214"/>
        <v>6.3498317824993183E-2</v>
      </c>
      <c r="CJ87" s="134">
        <f t="shared" si="214"/>
        <v>6.92471288813271E-2</v>
      </c>
      <c r="CK87" s="135">
        <f t="shared" si="214"/>
        <v>7.5431296250477967E-2</v>
      </c>
    </row>
    <row r="88" spans="1:89" x14ac:dyDescent="0.2">
      <c r="A88" s="136" t="s">
        <v>33</v>
      </c>
      <c r="B88" s="192">
        <v>1667</v>
      </c>
      <c r="C88" s="176">
        <v>1226</v>
      </c>
      <c r="D88" s="177">
        <v>372</v>
      </c>
      <c r="E88" s="178">
        <v>621</v>
      </c>
      <c r="F88" s="175">
        <v>943</v>
      </c>
      <c r="G88" s="179">
        <v>1297</v>
      </c>
      <c r="H88" s="177">
        <v>1924</v>
      </c>
      <c r="I88" s="178">
        <v>2180</v>
      </c>
      <c r="J88" s="175">
        <v>320</v>
      </c>
      <c r="K88" s="176">
        <v>89</v>
      </c>
      <c r="L88" s="177">
        <v>931</v>
      </c>
      <c r="M88" s="175">
        <v>716</v>
      </c>
      <c r="N88" s="180">
        <v>1549</v>
      </c>
      <c r="O88" s="193">
        <v>1719</v>
      </c>
      <c r="P88" s="175">
        <v>703</v>
      </c>
      <c r="Q88" s="176">
        <v>1247</v>
      </c>
      <c r="R88" s="177">
        <v>1032</v>
      </c>
      <c r="S88" s="178">
        <v>1430</v>
      </c>
      <c r="T88" s="175">
        <v>109</v>
      </c>
      <c r="U88" s="179">
        <v>294</v>
      </c>
      <c r="V88" s="177">
        <v>1231</v>
      </c>
      <c r="W88" s="194">
        <v>1228</v>
      </c>
      <c r="X88" s="175">
        <v>564</v>
      </c>
      <c r="Y88" s="179">
        <v>626</v>
      </c>
      <c r="Z88" s="177">
        <v>1827</v>
      </c>
      <c r="AA88" s="175">
        <v>1805</v>
      </c>
      <c r="AB88" s="158">
        <f t="shared" si="193"/>
        <v>13172</v>
      </c>
      <c r="AC88" s="159">
        <f t="shared" si="194"/>
        <v>14478</v>
      </c>
      <c r="BI88" s="136" t="s">
        <v>33</v>
      </c>
      <c r="BJ88" s="128">
        <f t="shared" ref="BJ88:CK88" si="215">B88/B95</f>
        <v>7.6541622664034165E-2</v>
      </c>
      <c r="BK88" s="129">
        <f t="shared" si="215"/>
        <v>5.6772401018754338E-2</v>
      </c>
      <c r="BL88" s="130">
        <f t="shared" si="215"/>
        <v>4.9879324215607403E-2</v>
      </c>
      <c r="BM88" s="131">
        <f t="shared" si="215"/>
        <v>7.4246771879483503E-2</v>
      </c>
      <c r="BN88" s="128">
        <f t="shared" si="215"/>
        <v>4.7436993812566025E-2</v>
      </c>
      <c r="BO88" s="129">
        <f t="shared" si="215"/>
        <v>7.3609534619750283E-2</v>
      </c>
      <c r="BP88" s="130">
        <f t="shared" si="215"/>
        <v>6.0168245926759858E-2</v>
      </c>
      <c r="BQ88" s="131">
        <f t="shared" si="215"/>
        <v>6.8711192359819706E-2</v>
      </c>
      <c r="BR88" s="128">
        <f t="shared" si="215"/>
        <v>9.5238095238095233E-2</v>
      </c>
      <c r="BS88" s="129">
        <f t="shared" si="215"/>
        <v>2.5767226404169081E-2</v>
      </c>
      <c r="BT88" s="130">
        <f t="shared" si="215"/>
        <v>6.5660483814091258E-2</v>
      </c>
      <c r="BU88" s="128">
        <f t="shared" si="215"/>
        <v>5.0561401031000638E-2</v>
      </c>
      <c r="BV88" s="132">
        <f t="shared" si="215"/>
        <v>5.5169711863803116E-2</v>
      </c>
      <c r="BW88" s="133">
        <f t="shared" si="215"/>
        <v>6.138408798743037E-2</v>
      </c>
      <c r="BX88" s="128">
        <f t="shared" si="215"/>
        <v>4.7445501788486201E-2</v>
      </c>
      <c r="BY88" s="129">
        <f t="shared" si="215"/>
        <v>8.7014165096643642E-2</v>
      </c>
      <c r="BZ88" s="130">
        <f t="shared" si="215"/>
        <v>5.2497710855631298E-2</v>
      </c>
      <c r="CA88" s="131">
        <f t="shared" si="215"/>
        <v>6.9926650366748166E-2</v>
      </c>
      <c r="CB88" s="128">
        <f t="shared" si="215"/>
        <v>3.0834512022630836E-2</v>
      </c>
      <c r="CC88" s="129">
        <f t="shared" si="215"/>
        <v>7.9117330462863289E-2</v>
      </c>
      <c r="CD88" s="130">
        <f t="shared" si="215"/>
        <v>7.4484177406667879E-2</v>
      </c>
      <c r="CE88" s="131">
        <f t="shared" si="215"/>
        <v>6.6042809508443587E-2</v>
      </c>
      <c r="CF88" s="128">
        <f t="shared" si="215"/>
        <v>4.8725701943844492E-2</v>
      </c>
      <c r="CG88" s="129">
        <f t="shared" si="215"/>
        <v>8.5918199286302496E-2</v>
      </c>
      <c r="CH88" s="130">
        <f t="shared" si="215"/>
        <v>5.9854540689293668E-2</v>
      </c>
      <c r="CI88" s="128">
        <f t="shared" si="215"/>
        <v>5.4708574546115843E-2</v>
      </c>
      <c r="CJ88" s="134">
        <f t="shared" si="215"/>
        <v>5.897602364055609E-2</v>
      </c>
      <c r="CK88" s="135">
        <f t="shared" si="215"/>
        <v>6.5129670033064177E-2</v>
      </c>
    </row>
    <row r="89" spans="1:89" x14ac:dyDescent="0.2">
      <c r="A89" s="145" t="s">
        <v>34</v>
      </c>
      <c r="B89" s="189">
        <v>588</v>
      </c>
      <c r="C89" s="183">
        <v>938</v>
      </c>
      <c r="D89" s="184">
        <v>197</v>
      </c>
      <c r="E89" s="185">
        <v>541</v>
      </c>
      <c r="F89" s="182">
        <v>471</v>
      </c>
      <c r="G89" s="186">
        <v>1012</v>
      </c>
      <c r="H89" s="184">
        <v>984</v>
      </c>
      <c r="I89" s="185">
        <v>1673</v>
      </c>
      <c r="J89" s="182">
        <v>134</v>
      </c>
      <c r="K89" s="183">
        <v>100</v>
      </c>
      <c r="L89" s="184">
        <v>891</v>
      </c>
      <c r="M89" s="182">
        <v>561</v>
      </c>
      <c r="N89" s="187">
        <v>1618</v>
      </c>
      <c r="O89" s="190">
        <v>1636</v>
      </c>
      <c r="P89" s="182">
        <v>471</v>
      </c>
      <c r="Q89" s="183">
        <v>1020</v>
      </c>
      <c r="R89" s="184">
        <v>712</v>
      </c>
      <c r="S89" s="185">
        <v>1250</v>
      </c>
      <c r="T89" s="182">
        <v>102</v>
      </c>
      <c r="U89" s="186">
        <v>213</v>
      </c>
      <c r="V89" s="184">
        <v>1365</v>
      </c>
      <c r="W89" s="191">
        <v>842</v>
      </c>
      <c r="X89" s="182">
        <v>286</v>
      </c>
      <c r="Y89" s="186">
        <v>492</v>
      </c>
      <c r="Z89" s="184">
        <v>1283</v>
      </c>
      <c r="AA89" s="182">
        <v>1646</v>
      </c>
      <c r="AB89" s="158">
        <f t="shared" si="193"/>
        <v>9102</v>
      </c>
      <c r="AC89" s="159">
        <f t="shared" si="194"/>
        <v>11924</v>
      </c>
      <c r="BI89" s="145" t="s">
        <v>34</v>
      </c>
      <c r="BJ89" s="128">
        <f t="shared" ref="BJ89:CK89" si="216">B89/B95</f>
        <v>2.699848477891547E-2</v>
      </c>
      <c r="BK89" s="129">
        <f t="shared" si="216"/>
        <v>4.3435980551053487E-2</v>
      </c>
      <c r="BL89" s="130">
        <f t="shared" si="216"/>
        <v>2.6414588361491017E-2</v>
      </c>
      <c r="BM89" s="131">
        <f t="shared" si="216"/>
        <v>6.4681970349115256E-2</v>
      </c>
      <c r="BN89" s="128">
        <f t="shared" si="216"/>
        <v>2.3693344735650688E-2</v>
      </c>
      <c r="BO89" s="129">
        <f t="shared" si="216"/>
        <v>5.7434733257661748E-2</v>
      </c>
      <c r="BP89" s="130">
        <f t="shared" si="216"/>
        <v>3.0772117459423962E-2</v>
      </c>
      <c r="BQ89" s="131">
        <f t="shared" si="216"/>
        <v>5.2731112301824944E-2</v>
      </c>
      <c r="BR89" s="128">
        <f t="shared" si="216"/>
        <v>3.9880952380952378E-2</v>
      </c>
      <c r="BS89" s="129">
        <f t="shared" si="216"/>
        <v>2.8951939779965258E-2</v>
      </c>
      <c r="BT89" s="130">
        <f t="shared" si="216"/>
        <v>6.2839410395655548E-2</v>
      </c>
      <c r="BU89" s="128">
        <f t="shared" si="216"/>
        <v>3.9615846338535411E-2</v>
      </c>
      <c r="BV89" s="132">
        <f t="shared" si="216"/>
        <v>5.7627239377426365E-2</v>
      </c>
      <c r="BW89" s="133">
        <f t="shared" si="216"/>
        <v>5.8420225682045419E-2</v>
      </c>
      <c r="BX89" s="128">
        <f t="shared" si="216"/>
        <v>3.1787811297833569E-2</v>
      </c>
      <c r="BY89" s="129">
        <f t="shared" si="216"/>
        <v>7.1174377224199295E-2</v>
      </c>
      <c r="BZ89" s="130">
        <f t="shared" si="216"/>
        <v>3.6219350900396782E-2</v>
      </c>
      <c r="CA89" s="131">
        <f t="shared" si="216"/>
        <v>6.1124694376528114E-2</v>
      </c>
      <c r="CB89" s="128">
        <f t="shared" si="216"/>
        <v>2.8854314002828854E-2</v>
      </c>
      <c r="CC89" s="129">
        <f t="shared" si="216"/>
        <v>5.7319698600645855E-2</v>
      </c>
      <c r="CD89" s="130">
        <f t="shared" si="216"/>
        <v>8.2592121982210928E-2</v>
      </c>
      <c r="CE89" s="131">
        <f t="shared" si="216"/>
        <v>4.5283424760675484E-2</v>
      </c>
      <c r="CF89" s="128">
        <f t="shared" si="216"/>
        <v>2.4708423326133908E-2</v>
      </c>
      <c r="CG89" s="129">
        <f t="shared" si="216"/>
        <v>6.7526763656327204E-2</v>
      </c>
      <c r="CH89" s="130">
        <f t="shared" si="216"/>
        <v>4.2032499017166818E-2</v>
      </c>
      <c r="CI89" s="128">
        <f t="shared" si="216"/>
        <v>4.9889370472524473E-2</v>
      </c>
      <c r="CJ89" s="134">
        <f t="shared" si="216"/>
        <v>4.0753094987575275E-2</v>
      </c>
      <c r="CK89" s="135">
        <f t="shared" si="216"/>
        <v>5.3640432758271669E-2</v>
      </c>
    </row>
    <row r="90" spans="1:89" x14ac:dyDescent="0.2">
      <c r="A90" s="136" t="s">
        <v>35</v>
      </c>
      <c r="B90" s="192">
        <v>0</v>
      </c>
      <c r="C90" s="176">
        <v>544</v>
      </c>
      <c r="D90" s="177">
        <v>10</v>
      </c>
      <c r="E90" s="178">
        <v>274</v>
      </c>
      <c r="F90" s="175">
        <v>16</v>
      </c>
      <c r="G90" s="179">
        <v>754</v>
      </c>
      <c r="H90" s="177">
        <v>102</v>
      </c>
      <c r="I90" s="178">
        <v>718</v>
      </c>
      <c r="J90" s="175">
        <v>52</v>
      </c>
      <c r="K90" s="176">
        <v>33</v>
      </c>
      <c r="L90" s="177">
        <v>549</v>
      </c>
      <c r="M90" s="175">
        <v>116</v>
      </c>
      <c r="N90" s="180">
        <v>416</v>
      </c>
      <c r="O90" s="193">
        <v>228</v>
      </c>
      <c r="P90" s="175">
        <v>89</v>
      </c>
      <c r="Q90" s="176">
        <v>169</v>
      </c>
      <c r="R90" s="177">
        <v>231</v>
      </c>
      <c r="S90" s="178">
        <v>96</v>
      </c>
      <c r="T90" s="175">
        <v>40</v>
      </c>
      <c r="U90" s="179">
        <v>26</v>
      </c>
      <c r="V90" s="177">
        <v>145</v>
      </c>
      <c r="W90" s="194">
        <v>48</v>
      </c>
      <c r="X90" s="175">
        <v>77</v>
      </c>
      <c r="Y90" s="179">
        <v>53</v>
      </c>
      <c r="Z90" s="177">
        <v>107</v>
      </c>
      <c r="AA90" s="175">
        <v>152</v>
      </c>
      <c r="AB90" s="158">
        <f t="shared" si="193"/>
        <v>1834</v>
      </c>
      <c r="AC90" s="159">
        <f t="shared" si="194"/>
        <v>3211</v>
      </c>
      <c r="BI90" s="136" t="s">
        <v>35</v>
      </c>
      <c r="BJ90" s="128">
        <f t="shared" ref="BJ90:CK90" si="217">B90/B95</f>
        <v>0</v>
      </c>
      <c r="BK90" s="129">
        <f t="shared" si="217"/>
        <v>2.5191016438990507E-2</v>
      </c>
      <c r="BL90" s="130">
        <f t="shared" si="217"/>
        <v>1.3408420488066506E-3</v>
      </c>
      <c r="BM90" s="131">
        <f t="shared" si="217"/>
        <v>3.275944524151124E-2</v>
      </c>
      <c r="BN90" s="128">
        <f t="shared" si="217"/>
        <v>8.0486946023441822E-4</v>
      </c>
      <c r="BO90" s="129">
        <f t="shared" si="217"/>
        <v>4.2792281498297391E-2</v>
      </c>
      <c r="BP90" s="130">
        <f t="shared" si="217"/>
        <v>3.189792663476874E-3</v>
      </c>
      <c r="BQ90" s="131">
        <f t="shared" si="217"/>
        <v>2.2630567024931447E-2</v>
      </c>
      <c r="BR90" s="128">
        <f t="shared" si="217"/>
        <v>1.5476190476190477E-2</v>
      </c>
      <c r="BS90" s="129">
        <f t="shared" si="217"/>
        <v>9.5541401273885346E-3</v>
      </c>
      <c r="BT90" s="130">
        <f t="shared" si="217"/>
        <v>3.8719232668030186E-2</v>
      </c>
      <c r="BU90" s="128">
        <f t="shared" si="217"/>
        <v>8.1915118988771986E-3</v>
      </c>
      <c r="BV90" s="132">
        <f t="shared" si="217"/>
        <v>1.48163977632938E-2</v>
      </c>
      <c r="BW90" s="133">
        <f t="shared" si="217"/>
        <v>8.1416940437080421E-3</v>
      </c>
      <c r="BX90" s="128">
        <f t="shared" si="217"/>
        <v>6.0066140244313965E-3</v>
      </c>
      <c r="BY90" s="129">
        <f t="shared" si="217"/>
        <v>1.1792617402833019E-2</v>
      </c>
      <c r="BZ90" s="130">
        <f t="shared" si="217"/>
        <v>1.1750941092684913E-2</v>
      </c>
      <c r="CA90" s="131">
        <f t="shared" si="217"/>
        <v>4.6943765281173598E-3</v>
      </c>
      <c r="CB90" s="128">
        <f t="shared" si="217"/>
        <v>1.1315417256011316E-2</v>
      </c>
      <c r="CC90" s="129">
        <f t="shared" si="217"/>
        <v>6.9967707212055972E-3</v>
      </c>
      <c r="CD90" s="130">
        <f t="shared" si="217"/>
        <v>8.7735221153264348E-3</v>
      </c>
      <c r="CE90" s="131">
        <f t="shared" si="217"/>
        <v>2.5814778960955146E-3</v>
      </c>
      <c r="CF90" s="128">
        <f t="shared" si="217"/>
        <v>6.6522678185745136E-3</v>
      </c>
      <c r="CG90" s="129">
        <f t="shared" si="217"/>
        <v>7.2742245402141088E-3</v>
      </c>
      <c r="CH90" s="130">
        <f t="shared" si="217"/>
        <v>3.50543834359848E-3</v>
      </c>
      <c r="CI90" s="128">
        <f t="shared" si="217"/>
        <v>4.6070378565150182E-3</v>
      </c>
      <c r="CJ90" s="134">
        <f t="shared" si="217"/>
        <v>8.2115113389599047E-3</v>
      </c>
      <c r="CK90" s="135">
        <f t="shared" si="217"/>
        <v>1.4444769338041792E-2</v>
      </c>
    </row>
    <row r="91" spans="1:89" x14ac:dyDescent="0.2">
      <c r="A91" s="145" t="s">
        <v>36</v>
      </c>
      <c r="B91" s="189"/>
      <c r="C91" s="183"/>
      <c r="D91" s="184"/>
      <c r="E91" s="185"/>
      <c r="F91" s="182"/>
      <c r="G91" s="186"/>
      <c r="H91" s="184"/>
      <c r="I91" s="185"/>
      <c r="J91" s="182"/>
      <c r="K91" s="186"/>
      <c r="L91" s="184"/>
      <c r="M91" s="182"/>
      <c r="N91" s="187"/>
      <c r="O91" s="190"/>
      <c r="P91" s="182"/>
      <c r="Q91" s="186"/>
      <c r="R91" s="184"/>
      <c r="S91" s="185"/>
      <c r="T91" s="182"/>
      <c r="U91" s="186"/>
      <c r="V91" s="184"/>
      <c r="W91" s="185"/>
      <c r="X91" s="182"/>
      <c r="Y91" s="186"/>
      <c r="Z91" s="184"/>
      <c r="AA91" s="182"/>
      <c r="AB91" s="158">
        <f t="shared" si="193"/>
        <v>0</v>
      </c>
      <c r="AC91" s="159">
        <f t="shared" si="194"/>
        <v>0</v>
      </c>
      <c r="BI91" s="145" t="s">
        <v>36</v>
      </c>
      <c r="BJ91" s="128">
        <f t="shared" ref="BJ91:CK91" si="218">B91/B95</f>
        <v>0</v>
      </c>
      <c r="BK91" s="129">
        <f t="shared" si="218"/>
        <v>0</v>
      </c>
      <c r="BL91" s="130">
        <f t="shared" si="218"/>
        <v>0</v>
      </c>
      <c r="BM91" s="131">
        <f t="shared" si="218"/>
        <v>0</v>
      </c>
      <c r="BN91" s="128">
        <f t="shared" si="218"/>
        <v>0</v>
      </c>
      <c r="BO91" s="129">
        <f t="shared" si="218"/>
        <v>0</v>
      </c>
      <c r="BP91" s="130">
        <f t="shared" si="218"/>
        <v>0</v>
      </c>
      <c r="BQ91" s="131">
        <f t="shared" si="218"/>
        <v>0</v>
      </c>
      <c r="BR91" s="128">
        <f t="shared" si="218"/>
        <v>0</v>
      </c>
      <c r="BS91" s="129">
        <f t="shared" si="218"/>
        <v>0</v>
      </c>
      <c r="BT91" s="130">
        <f t="shared" si="218"/>
        <v>0</v>
      </c>
      <c r="BU91" s="128">
        <f t="shared" si="218"/>
        <v>0</v>
      </c>
      <c r="BV91" s="132">
        <f t="shared" si="218"/>
        <v>0</v>
      </c>
      <c r="BW91" s="133">
        <f t="shared" si="218"/>
        <v>0</v>
      </c>
      <c r="BX91" s="128">
        <f t="shared" si="218"/>
        <v>0</v>
      </c>
      <c r="BY91" s="129">
        <f t="shared" si="218"/>
        <v>0</v>
      </c>
      <c r="BZ91" s="130">
        <f t="shared" si="218"/>
        <v>0</v>
      </c>
      <c r="CA91" s="131">
        <f t="shared" si="218"/>
        <v>0</v>
      </c>
      <c r="CB91" s="128">
        <f t="shared" si="218"/>
        <v>0</v>
      </c>
      <c r="CC91" s="129">
        <f t="shared" si="218"/>
        <v>0</v>
      </c>
      <c r="CD91" s="130">
        <f t="shared" si="218"/>
        <v>0</v>
      </c>
      <c r="CE91" s="131">
        <f t="shared" si="218"/>
        <v>0</v>
      </c>
      <c r="CF91" s="128">
        <f t="shared" si="218"/>
        <v>0</v>
      </c>
      <c r="CG91" s="129">
        <f t="shared" si="218"/>
        <v>0</v>
      </c>
      <c r="CH91" s="130">
        <f t="shared" si="218"/>
        <v>0</v>
      </c>
      <c r="CI91" s="128">
        <f t="shared" si="218"/>
        <v>0</v>
      </c>
      <c r="CJ91" s="134">
        <f t="shared" si="218"/>
        <v>0</v>
      </c>
      <c r="CK91" s="135">
        <f t="shared" si="218"/>
        <v>0</v>
      </c>
    </row>
    <row r="92" spans="1:89" x14ac:dyDescent="0.2">
      <c r="A92" s="136" t="s">
        <v>37</v>
      </c>
      <c r="B92" s="58"/>
      <c r="C92" s="59"/>
      <c r="D92" s="138"/>
      <c r="E92" s="139"/>
      <c r="F92" s="137"/>
      <c r="G92" s="140"/>
      <c r="H92" s="138"/>
      <c r="I92" s="139"/>
      <c r="J92" s="137"/>
      <c r="K92" s="140"/>
      <c r="L92" s="138"/>
      <c r="M92" s="137"/>
      <c r="N92" s="141"/>
      <c r="O92" s="142"/>
      <c r="P92" s="137"/>
      <c r="Q92" s="140"/>
      <c r="R92" s="138"/>
      <c r="S92" s="139"/>
      <c r="T92" s="137"/>
      <c r="U92" s="140"/>
      <c r="V92" s="138"/>
      <c r="W92" s="139"/>
      <c r="X92" s="137"/>
      <c r="Y92" s="140"/>
      <c r="Z92" s="143"/>
      <c r="AA92" s="144"/>
      <c r="AB92" s="158">
        <f t="shared" si="193"/>
        <v>0</v>
      </c>
      <c r="AC92" s="159">
        <f t="shared" si="194"/>
        <v>0</v>
      </c>
      <c r="BI92" s="136" t="s">
        <v>37</v>
      </c>
      <c r="BJ92" s="128">
        <f t="shared" ref="BJ92:CI92" si="219">B92/B95</f>
        <v>0</v>
      </c>
      <c r="BK92" s="129">
        <f t="shared" si="219"/>
        <v>0</v>
      </c>
      <c r="BL92" s="130">
        <f t="shared" si="219"/>
        <v>0</v>
      </c>
      <c r="BM92" s="131">
        <f t="shared" si="219"/>
        <v>0</v>
      </c>
      <c r="BN92" s="128">
        <f t="shared" si="219"/>
        <v>0</v>
      </c>
      <c r="BO92" s="129">
        <f t="shared" si="219"/>
        <v>0</v>
      </c>
      <c r="BP92" s="130">
        <f t="shared" si="219"/>
        <v>0</v>
      </c>
      <c r="BQ92" s="131">
        <f t="shared" si="219"/>
        <v>0</v>
      </c>
      <c r="BR92" s="128">
        <f t="shared" si="219"/>
        <v>0</v>
      </c>
      <c r="BS92" s="129">
        <f t="shared" si="219"/>
        <v>0</v>
      </c>
      <c r="BT92" s="130">
        <f t="shared" si="219"/>
        <v>0</v>
      </c>
      <c r="BU92" s="128">
        <f t="shared" si="219"/>
        <v>0</v>
      </c>
      <c r="BV92" s="132">
        <f t="shared" si="219"/>
        <v>0</v>
      </c>
      <c r="BW92" s="133">
        <f t="shared" si="219"/>
        <v>0</v>
      </c>
      <c r="BX92" s="128">
        <f t="shared" si="219"/>
        <v>0</v>
      </c>
      <c r="BY92" s="129">
        <f t="shared" si="219"/>
        <v>0</v>
      </c>
      <c r="BZ92" s="130">
        <f t="shared" si="219"/>
        <v>0</v>
      </c>
      <c r="CA92" s="131">
        <f t="shared" si="219"/>
        <v>0</v>
      </c>
      <c r="CB92" s="128">
        <f t="shared" si="219"/>
        <v>0</v>
      </c>
      <c r="CC92" s="129">
        <f t="shared" si="219"/>
        <v>0</v>
      </c>
      <c r="CD92" s="130">
        <f t="shared" si="219"/>
        <v>0</v>
      </c>
      <c r="CE92" s="131">
        <f t="shared" si="219"/>
        <v>0</v>
      </c>
      <c r="CF92" s="128">
        <f t="shared" si="219"/>
        <v>0</v>
      </c>
      <c r="CG92" s="129">
        <f t="shared" si="219"/>
        <v>0</v>
      </c>
      <c r="CH92" s="130">
        <f t="shared" si="219"/>
        <v>0</v>
      </c>
      <c r="CI92" s="128">
        <f t="shared" si="219"/>
        <v>0</v>
      </c>
      <c r="CJ92" s="134">
        <f t="shared" ref="CJ92:CK92" si="220">AB92/AB95</f>
        <v>0</v>
      </c>
      <c r="CK92" s="135">
        <f t="shared" si="220"/>
        <v>0</v>
      </c>
    </row>
    <row r="93" spans="1:89" x14ac:dyDescent="0.2">
      <c r="A93" s="145" t="s">
        <v>38</v>
      </c>
      <c r="B93" s="56"/>
      <c r="C93" s="57"/>
      <c r="D93" s="151"/>
      <c r="E93" s="148"/>
      <c r="F93" s="149"/>
      <c r="G93" s="150"/>
      <c r="H93" s="151"/>
      <c r="I93" s="148"/>
      <c r="J93" s="149"/>
      <c r="K93" s="150"/>
      <c r="L93" s="151"/>
      <c r="M93" s="149"/>
      <c r="N93" s="153"/>
      <c r="O93" s="152"/>
      <c r="P93" s="149"/>
      <c r="Q93" s="150"/>
      <c r="R93" s="151"/>
      <c r="S93" s="148"/>
      <c r="T93" s="149"/>
      <c r="U93" s="150"/>
      <c r="V93" s="151"/>
      <c r="W93" s="148"/>
      <c r="X93" s="149"/>
      <c r="Y93" s="150"/>
      <c r="Z93" s="147"/>
      <c r="AA93" s="146"/>
      <c r="AB93" s="158">
        <f t="shared" si="193"/>
        <v>0</v>
      </c>
      <c r="AC93" s="159">
        <f t="shared" si="194"/>
        <v>0</v>
      </c>
      <c r="BI93" s="145" t="s">
        <v>38</v>
      </c>
      <c r="BJ93" s="128">
        <f t="shared" ref="BJ93:CI93" si="221">B93/B95</f>
        <v>0</v>
      </c>
      <c r="BK93" s="129">
        <f t="shared" si="221"/>
        <v>0</v>
      </c>
      <c r="BL93" s="130">
        <f t="shared" si="221"/>
        <v>0</v>
      </c>
      <c r="BM93" s="131">
        <f t="shared" si="221"/>
        <v>0</v>
      </c>
      <c r="BN93" s="128">
        <f t="shared" si="221"/>
        <v>0</v>
      </c>
      <c r="BO93" s="129">
        <f t="shared" si="221"/>
        <v>0</v>
      </c>
      <c r="BP93" s="130">
        <f t="shared" si="221"/>
        <v>0</v>
      </c>
      <c r="BQ93" s="131">
        <f t="shared" si="221"/>
        <v>0</v>
      </c>
      <c r="BR93" s="128">
        <f t="shared" si="221"/>
        <v>0</v>
      </c>
      <c r="BS93" s="129">
        <f t="shared" si="221"/>
        <v>0</v>
      </c>
      <c r="BT93" s="130">
        <f t="shared" si="221"/>
        <v>0</v>
      </c>
      <c r="BU93" s="128">
        <f t="shared" si="221"/>
        <v>0</v>
      </c>
      <c r="BV93" s="132">
        <f t="shared" si="221"/>
        <v>0</v>
      </c>
      <c r="BW93" s="133">
        <f t="shared" si="221"/>
        <v>0</v>
      </c>
      <c r="BX93" s="128">
        <f t="shared" si="221"/>
        <v>0</v>
      </c>
      <c r="BY93" s="129">
        <f t="shared" si="221"/>
        <v>0</v>
      </c>
      <c r="BZ93" s="130">
        <f t="shared" si="221"/>
        <v>0</v>
      </c>
      <c r="CA93" s="131">
        <f t="shared" si="221"/>
        <v>0</v>
      </c>
      <c r="CB93" s="128">
        <f t="shared" si="221"/>
        <v>0</v>
      </c>
      <c r="CC93" s="129">
        <f t="shared" si="221"/>
        <v>0</v>
      </c>
      <c r="CD93" s="130">
        <f t="shared" si="221"/>
        <v>0</v>
      </c>
      <c r="CE93" s="131">
        <f t="shared" si="221"/>
        <v>0</v>
      </c>
      <c r="CF93" s="128">
        <f t="shared" si="221"/>
        <v>0</v>
      </c>
      <c r="CG93" s="129">
        <f t="shared" si="221"/>
        <v>0</v>
      </c>
      <c r="CH93" s="130">
        <f t="shared" si="221"/>
        <v>0</v>
      </c>
      <c r="CI93" s="128">
        <f t="shared" si="221"/>
        <v>0</v>
      </c>
      <c r="CJ93" s="134">
        <f t="shared" ref="CJ93:CK93" si="222">AB93/AB95</f>
        <v>0</v>
      </c>
      <c r="CK93" s="135">
        <f t="shared" si="222"/>
        <v>0</v>
      </c>
    </row>
    <row r="94" spans="1:89" ht="13.5" thickBot="1" x14ac:dyDescent="0.25">
      <c r="A94" s="136" t="s">
        <v>16</v>
      </c>
      <c r="B94" s="58"/>
      <c r="C94" s="59"/>
      <c r="D94" s="138"/>
      <c r="E94" s="139"/>
      <c r="F94" s="137"/>
      <c r="G94" s="140"/>
      <c r="H94" s="138"/>
      <c r="I94" s="139"/>
      <c r="J94" s="137"/>
      <c r="K94" s="140"/>
      <c r="L94" s="138"/>
      <c r="M94" s="137"/>
      <c r="N94" s="141"/>
      <c r="O94" s="142"/>
      <c r="P94" s="137"/>
      <c r="Q94" s="140"/>
      <c r="R94" s="138"/>
      <c r="S94" s="139"/>
      <c r="T94" s="137"/>
      <c r="U94" s="140"/>
      <c r="V94" s="138"/>
      <c r="W94" s="139"/>
      <c r="X94" s="137"/>
      <c r="Y94" s="140"/>
      <c r="Z94" s="143"/>
      <c r="AA94" s="144"/>
      <c r="AB94" s="158">
        <f t="shared" si="193"/>
        <v>0</v>
      </c>
      <c r="AC94" s="159">
        <f t="shared" si="194"/>
        <v>0</v>
      </c>
      <c r="BI94" s="136" t="s">
        <v>39</v>
      </c>
      <c r="BJ94" s="128">
        <f t="shared" ref="BJ94:CK94" si="223">B94/B95</f>
        <v>0</v>
      </c>
      <c r="BK94" s="129">
        <f t="shared" si="223"/>
        <v>0</v>
      </c>
      <c r="BL94" s="130">
        <f t="shared" si="223"/>
        <v>0</v>
      </c>
      <c r="BM94" s="131">
        <f t="shared" si="223"/>
        <v>0</v>
      </c>
      <c r="BN94" s="128">
        <f t="shared" si="223"/>
        <v>0</v>
      </c>
      <c r="BO94" s="129">
        <f t="shared" si="223"/>
        <v>0</v>
      </c>
      <c r="BP94" s="130">
        <f t="shared" si="223"/>
        <v>0</v>
      </c>
      <c r="BQ94" s="131">
        <f t="shared" si="223"/>
        <v>0</v>
      </c>
      <c r="BR94" s="128">
        <f t="shared" si="223"/>
        <v>0</v>
      </c>
      <c r="BS94" s="129">
        <f t="shared" si="223"/>
        <v>0</v>
      </c>
      <c r="BT94" s="130">
        <f t="shared" si="223"/>
        <v>0</v>
      </c>
      <c r="BU94" s="128">
        <f t="shared" si="223"/>
        <v>0</v>
      </c>
      <c r="BV94" s="132">
        <f t="shared" si="223"/>
        <v>0</v>
      </c>
      <c r="BW94" s="133">
        <f t="shared" si="223"/>
        <v>0</v>
      </c>
      <c r="BX94" s="128">
        <f t="shared" si="223"/>
        <v>0</v>
      </c>
      <c r="BY94" s="129">
        <f t="shared" si="223"/>
        <v>0</v>
      </c>
      <c r="BZ94" s="130">
        <f t="shared" si="223"/>
        <v>0</v>
      </c>
      <c r="CA94" s="131">
        <f t="shared" si="223"/>
        <v>0</v>
      </c>
      <c r="CB94" s="128">
        <f t="shared" si="223"/>
        <v>0</v>
      </c>
      <c r="CC94" s="129">
        <f t="shared" si="223"/>
        <v>0</v>
      </c>
      <c r="CD94" s="130">
        <f t="shared" si="223"/>
        <v>0</v>
      </c>
      <c r="CE94" s="131">
        <f t="shared" si="223"/>
        <v>0</v>
      </c>
      <c r="CF94" s="128">
        <f t="shared" si="223"/>
        <v>0</v>
      </c>
      <c r="CG94" s="129">
        <f t="shared" si="223"/>
        <v>0</v>
      </c>
      <c r="CH94" s="130">
        <f t="shared" si="223"/>
        <v>0</v>
      </c>
      <c r="CI94" s="128">
        <f t="shared" si="223"/>
        <v>0</v>
      </c>
      <c r="CJ94" s="134">
        <f t="shared" si="223"/>
        <v>0</v>
      </c>
      <c r="CK94" s="135">
        <f t="shared" si="223"/>
        <v>0</v>
      </c>
    </row>
    <row r="95" spans="1:89" ht="14.25" thickTop="1" thickBot="1" x14ac:dyDescent="0.25">
      <c r="A95" s="229" t="s">
        <v>13</v>
      </c>
      <c r="B95" s="20">
        <f t="shared" ref="B95:AA95" si="224">SUM(B72:B94)</f>
        <v>21779</v>
      </c>
      <c r="C95" s="21">
        <f t="shared" si="224"/>
        <v>21595</v>
      </c>
      <c r="D95" s="20">
        <f t="shared" si="224"/>
        <v>7458</v>
      </c>
      <c r="E95" s="21">
        <f t="shared" si="224"/>
        <v>8364</v>
      </c>
      <c r="F95" s="20">
        <f t="shared" si="224"/>
        <v>19879</v>
      </c>
      <c r="G95" s="21">
        <f t="shared" si="224"/>
        <v>17620</v>
      </c>
      <c r="H95" s="20">
        <f t="shared" si="224"/>
        <v>31977</v>
      </c>
      <c r="I95" s="21">
        <f t="shared" si="224"/>
        <v>31727</v>
      </c>
      <c r="J95" s="20">
        <f t="shared" si="224"/>
        <v>3360</v>
      </c>
      <c r="K95" s="21">
        <f t="shared" si="224"/>
        <v>3454</v>
      </c>
      <c r="L95" s="20">
        <f t="shared" si="224"/>
        <v>14179</v>
      </c>
      <c r="M95" s="21">
        <f t="shared" si="224"/>
        <v>14161</v>
      </c>
      <c r="N95" s="20">
        <f t="shared" si="224"/>
        <v>28077</v>
      </c>
      <c r="O95" s="21">
        <f t="shared" si="224"/>
        <v>28004</v>
      </c>
      <c r="P95" s="20">
        <f t="shared" si="224"/>
        <v>14817</v>
      </c>
      <c r="Q95" s="21">
        <f t="shared" si="224"/>
        <v>14331</v>
      </c>
      <c r="R95" s="20">
        <f t="shared" si="224"/>
        <v>19658</v>
      </c>
      <c r="S95" s="21">
        <f t="shared" si="224"/>
        <v>20450</v>
      </c>
      <c r="T95" s="20">
        <f t="shared" si="224"/>
        <v>3535</v>
      </c>
      <c r="U95" s="21">
        <f t="shared" si="224"/>
        <v>3716</v>
      </c>
      <c r="V95" s="20">
        <f t="shared" si="224"/>
        <v>16527</v>
      </c>
      <c r="W95" s="21">
        <f t="shared" si="224"/>
        <v>18594</v>
      </c>
      <c r="X95" s="20">
        <f t="shared" si="224"/>
        <v>11575</v>
      </c>
      <c r="Y95" s="21">
        <f t="shared" si="224"/>
        <v>7286</v>
      </c>
      <c r="Z95" s="20">
        <f t="shared" si="224"/>
        <v>30524</v>
      </c>
      <c r="AA95" s="21">
        <f t="shared" si="224"/>
        <v>32993</v>
      </c>
      <c r="AB95" s="160">
        <f>SUM(AB71:AB94)</f>
        <v>223345</v>
      </c>
      <c r="AC95" s="161">
        <f>SUM(AC71:AC94)</f>
        <v>222295</v>
      </c>
      <c r="BI95" s="229" t="s">
        <v>13</v>
      </c>
      <c r="BJ95" s="154">
        <f t="shared" ref="BJ95:CK95" si="225">SUM(BJ71:BJ94)</f>
        <v>1.0000000000000002</v>
      </c>
      <c r="BK95" s="155">
        <f t="shared" si="225"/>
        <v>0.99999999999999989</v>
      </c>
      <c r="BL95" s="154">
        <f t="shared" si="225"/>
        <v>0.99999999999999978</v>
      </c>
      <c r="BM95" s="155">
        <f t="shared" si="225"/>
        <v>0.99999999999999989</v>
      </c>
      <c r="BN95" s="154">
        <f t="shared" si="225"/>
        <v>1</v>
      </c>
      <c r="BO95" s="155">
        <f t="shared" si="225"/>
        <v>1</v>
      </c>
      <c r="BP95" s="154">
        <f t="shared" si="225"/>
        <v>1</v>
      </c>
      <c r="BQ95" s="155">
        <f t="shared" si="225"/>
        <v>1</v>
      </c>
      <c r="BR95" s="154">
        <f t="shared" si="225"/>
        <v>1</v>
      </c>
      <c r="BS95" s="155">
        <f t="shared" si="225"/>
        <v>0.99999999999999989</v>
      </c>
      <c r="BT95" s="154">
        <f t="shared" si="225"/>
        <v>1</v>
      </c>
      <c r="BU95" s="155">
        <f t="shared" si="225"/>
        <v>1</v>
      </c>
      <c r="BV95" s="154">
        <f t="shared" si="225"/>
        <v>1</v>
      </c>
      <c r="BW95" s="155">
        <f t="shared" si="225"/>
        <v>1</v>
      </c>
      <c r="BX95" s="154">
        <f t="shared" si="225"/>
        <v>1</v>
      </c>
      <c r="BY95" s="155">
        <f t="shared" si="225"/>
        <v>1</v>
      </c>
      <c r="BZ95" s="154">
        <f t="shared" si="225"/>
        <v>0.99999999999999989</v>
      </c>
      <c r="CA95" s="155">
        <f t="shared" si="225"/>
        <v>0.99999999999999989</v>
      </c>
      <c r="CB95" s="154">
        <f t="shared" si="225"/>
        <v>1.0000000000000002</v>
      </c>
      <c r="CC95" s="155">
        <f t="shared" si="225"/>
        <v>1</v>
      </c>
      <c r="CD95" s="154">
        <f t="shared" si="225"/>
        <v>1</v>
      </c>
      <c r="CE95" s="155">
        <f t="shared" si="225"/>
        <v>0.99999999999999978</v>
      </c>
      <c r="CF95" s="154">
        <f t="shared" si="225"/>
        <v>1.0000000000000002</v>
      </c>
      <c r="CG95" s="155">
        <f t="shared" si="225"/>
        <v>0.99999999999999989</v>
      </c>
      <c r="CH95" s="154">
        <f t="shared" si="225"/>
        <v>1</v>
      </c>
      <c r="CI95" s="155">
        <f t="shared" si="225"/>
        <v>1</v>
      </c>
      <c r="CJ95" s="154">
        <f t="shared" si="225"/>
        <v>1</v>
      </c>
      <c r="CK95" s="155">
        <f t="shared" si="225"/>
        <v>1</v>
      </c>
    </row>
    <row r="96" spans="1:89" ht="13.5" thickTop="1" x14ac:dyDescent="0.2">
      <c r="A96" s="173"/>
    </row>
    <row r="98" spans="1:89" x14ac:dyDescent="0.2">
      <c r="A98" s="304">
        <f>+A67+1</f>
        <v>44685</v>
      </c>
      <c r="B98" s="304"/>
      <c r="C98" s="304"/>
      <c r="D98" s="304"/>
      <c r="BI98" s="309">
        <f>+BI67+1</f>
        <v>44685</v>
      </c>
      <c r="BJ98" s="309"/>
      <c r="BK98" s="309"/>
      <c r="BL98" s="309"/>
    </row>
    <row r="99" spans="1:89" ht="13.5" thickBot="1" x14ac:dyDescent="0.25">
      <c r="AE99" s="232" t="s">
        <v>84</v>
      </c>
    </row>
    <row r="100" spans="1:89" ht="14.25" thickTop="1" thickBot="1" x14ac:dyDescent="0.25">
      <c r="A100" s="300" t="s">
        <v>0</v>
      </c>
      <c r="B100" s="302" t="s">
        <v>1</v>
      </c>
      <c r="C100" s="303"/>
      <c r="D100" s="302" t="s">
        <v>2</v>
      </c>
      <c r="E100" s="303"/>
      <c r="F100" s="302" t="s">
        <v>3</v>
      </c>
      <c r="G100" s="303"/>
      <c r="H100" s="302" t="s">
        <v>4</v>
      </c>
      <c r="I100" s="303"/>
      <c r="J100" s="302" t="s">
        <v>5</v>
      </c>
      <c r="K100" s="303"/>
      <c r="L100" s="302" t="s">
        <v>6</v>
      </c>
      <c r="M100" s="303"/>
      <c r="N100" s="302" t="s">
        <v>7</v>
      </c>
      <c r="O100" s="303"/>
      <c r="P100" s="302" t="s">
        <v>8</v>
      </c>
      <c r="Q100" s="303"/>
      <c r="R100" s="302" t="s">
        <v>9</v>
      </c>
      <c r="S100" s="303"/>
      <c r="T100" s="302" t="s">
        <v>10</v>
      </c>
      <c r="U100" s="303"/>
      <c r="V100" s="302" t="s">
        <v>11</v>
      </c>
      <c r="W100" s="303"/>
      <c r="X100" s="302" t="s">
        <v>12</v>
      </c>
      <c r="Y100" s="303"/>
      <c r="Z100" s="305" t="s">
        <v>40</v>
      </c>
      <c r="AA100" s="306"/>
      <c r="AB100" s="307" t="s">
        <v>41</v>
      </c>
      <c r="AC100" s="308"/>
      <c r="AE100" s="300" t="s">
        <v>0</v>
      </c>
      <c r="AF100" s="302" t="s">
        <v>1</v>
      </c>
      <c r="AG100" s="303"/>
      <c r="AH100" s="302" t="s">
        <v>2</v>
      </c>
      <c r="AI100" s="303"/>
      <c r="AJ100" s="302" t="s">
        <v>3</v>
      </c>
      <c r="AK100" s="303"/>
      <c r="AL100" s="302" t="s">
        <v>4</v>
      </c>
      <c r="AM100" s="303"/>
      <c r="AN100" s="302" t="s">
        <v>5</v>
      </c>
      <c r="AO100" s="303"/>
      <c r="AP100" s="302" t="s">
        <v>6</v>
      </c>
      <c r="AQ100" s="303"/>
      <c r="AR100" s="302" t="s">
        <v>7</v>
      </c>
      <c r="AS100" s="303"/>
      <c r="AT100" s="302" t="s">
        <v>8</v>
      </c>
      <c r="AU100" s="303"/>
      <c r="AV100" s="302" t="s">
        <v>9</v>
      </c>
      <c r="AW100" s="303"/>
      <c r="AX100" s="302" t="s">
        <v>10</v>
      </c>
      <c r="AY100" s="303"/>
      <c r="AZ100" s="302" t="s">
        <v>11</v>
      </c>
      <c r="BA100" s="303"/>
      <c r="BB100" s="302" t="s">
        <v>12</v>
      </c>
      <c r="BC100" s="303"/>
      <c r="BD100" s="305" t="s">
        <v>40</v>
      </c>
      <c r="BE100" s="306"/>
      <c r="BF100" s="307" t="s">
        <v>41</v>
      </c>
      <c r="BG100" s="308"/>
      <c r="BI100" s="300" t="s">
        <v>0</v>
      </c>
      <c r="BJ100" s="302" t="s">
        <v>1</v>
      </c>
      <c r="BK100" s="303"/>
      <c r="BL100" s="302" t="s">
        <v>2</v>
      </c>
      <c r="BM100" s="303"/>
      <c r="BN100" s="302" t="s">
        <v>3</v>
      </c>
      <c r="BO100" s="303"/>
      <c r="BP100" s="302" t="s">
        <v>4</v>
      </c>
      <c r="BQ100" s="303"/>
      <c r="BR100" s="302" t="s">
        <v>5</v>
      </c>
      <c r="BS100" s="303"/>
      <c r="BT100" s="302" t="s">
        <v>6</v>
      </c>
      <c r="BU100" s="303"/>
      <c r="BV100" s="302" t="s">
        <v>7</v>
      </c>
      <c r="BW100" s="303"/>
      <c r="BX100" s="302" t="s">
        <v>8</v>
      </c>
      <c r="BY100" s="303"/>
      <c r="BZ100" s="302" t="s">
        <v>9</v>
      </c>
      <c r="CA100" s="303"/>
      <c r="CB100" s="302" t="s">
        <v>10</v>
      </c>
      <c r="CC100" s="303"/>
      <c r="CD100" s="302" t="s">
        <v>11</v>
      </c>
      <c r="CE100" s="303"/>
      <c r="CF100" s="302" t="s">
        <v>12</v>
      </c>
      <c r="CG100" s="303"/>
      <c r="CH100" s="305" t="s">
        <v>40</v>
      </c>
      <c r="CI100" s="306"/>
      <c r="CJ100" s="302" t="s">
        <v>41</v>
      </c>
      <c r="CK100" s="303"/>
    </row>
    <row r="101" spans="1:89" ht="15" thickTop="1" thickBot="1" x14ac:dyDescent="0.3">
      <c r="A101" s="301"/>
      <c r="B101" s="115" t="s">
        <v>14</v>
      </c>
      <c r="C101" s="116" t="s">
        <v>15</v>
      </c>
      <c r="D101" s="117" t="s">
        <v>14</v>
      </c>
      <c r="E101" s="118" t="s">
        <v>15</v>
      </c>
      <c r="F101" s="115" t="s">
        <v>14</v>
      </c>
      <c r="G101" s="116" t="s">
        <v>15</v>
      </c>
      <c r="H101" s="117" t="s">
        <v>14</v>
      </c>
      <c r="I101" s="118" t="s">
        <v>15</v>
      </c>
      <c r="J101" s="115" t="s">
        <v>14</v>
      </c>
      <c r="K101" s="116" t="s">
        <v>15</v>
      </c>
      <c r="L101" s="117" t="s">
        <v>14</v>
      </c>
      <c r="M101" s="115" t="s">
        <v>15</v>
      </c>
      <c r="N101" s="119" t="s">
        <v>14</v>
      </c>
      <c r="O101" s="120" t="s">
        <v>15</v>
      </c>
      <c r="P101" s="115" t="s">
        <v>14</v>
      </c>
      <c r="Q101" s="116" t="s">
        <v>15</v>
      </c>
      <c r="R101" s="117" t="s">
        <v>14</v>
      </c>
      <c r="S101" s="118" t="s">
        <v>15</v>
      </c>
      <c r="T101" s="115" t="s">
        <v>14</v>
      </c>
      <c r="U101" s="116" t="s">
        <v>15</v>
      </c>
      <c r="V101" s="117" t="s">
        <v>14</v>
      </c>
      <c r="W101" s="118" t="s">
        <v>15</v>
      </c>
      <c r="X101" s="115" t="s">
        <v>14</v>
      </c>
      <c r="Y101" s="116" t="s">
        <v>15</v>
      </c>
      <c r="Z101" s="28" t="s">
        <v>14</v>
      </c>
      <c r="AA101" s="121" t="s">
        <v>15</v>
      </c>
      <c r="AB101" s="162" t="s">
        <v>14</v>
      </c>
      <c r="AC101" s="163" t="s">
        <v>15</v>
      </c>
      <c r="AE101" s="301"/>
      <c r="AF101" s="115" t="s">
        <v>14</v>
      </c>
      <c r="AG101" s="116" t="s">
        <v>15</v>
      </c>
      <c r="AH101" s="117" t="s">
        <v>14</v>
      </c>
      <c r="AI101" s="118" t="s">
        <v>15</v>
      </c>
      <c r="AJ101" s="115" t="s">
        <v>14</v>
      </c>
      <c r="AK101" s="116" t="s">
        <v>15</v>
      </c>
      <c r="AL101" s="117" t="s">
        <v>14</v>
      </c>
      <c r="AM101" s="118" t="s">
        <v>15</v>
      </c>
      <c r="AN101" s="115" t="s">
        <v>14</v>
      </c>
      <c r="AO101" s="116" t="s">
        <v>15</v>
      </c>
      <c r="AP101" s="117" t="s">
        <v>14</v>
      </c>
      <c r="AQ101" s="115" t="s">
        <v>15</v>
      </c>
      <c r="AR101" s="119" t="s">
        <v>14</v>
      </c>
      <c r="AS101" s="120" t="s">
        <v>15</v>
      </c>
      <c r="AT101" s="115" t="s">
        <v>14</v>
      </c>
      <c r="AU101" s="116" t="s">
        <v>15</v>
      </c>
      <c r="AV101" s="117" t="s">
        <v>14</v>
      </c>
      <c r="AW101" s="118" t="s">
        <v>15</v>
      </c>
      <c r="AX101" s="115" t="s">
        <v>14</v>
      </c>
      <c r="AY101" s="116" t="s">
        <v>15</v>
      </c>
      <c r="AZ101" s="117" t="s">
        <v>14</v>
      </c>
      <c r="BA101" s="118" t="s">
        <v>15</v>
      </c>
      <c r="BB101" s="115" t="s">
        <v>14</v>
      </c>
      <c r="BC101" s="116" t="s">
        <v>15</v>
      </c>
      <c r="BD101" s="28" t="s">
        <v>14</v>
      </c>
      <c r="BE101" s="121" t="s">
        <v>15</v>
      </c>
      <c r="BF101" s="162" t="s">
        <v>14</v>
      </c>
      <c r="BG101" s="163" t="s">
        <v>15</v>
      </c>
      <c r="BI101" s="301"/>
      <c r="BJ101" s="115" t="s">
        <v>14</v>
      </c>
      <c r="BK101" s="116" t="s">
        <v>15</v>
      </c>
      <c r="BL101" s="117" t="s">
        <v>14</v>
      </c>
      <c r="BM101" s="118" t="s">
        <v>15</v>
      </c>
      <c r="BN101" s="115" t="s">
        <v>14</v>
      </c>
      <c r="BO101" s="116" t="s">
        <v>15</v>
      </c>
      <c r="BP101" s="117" t="s">
        <v>14</v>
      </c>
      <c r="BQ101" s="118" t="s">
        <v>15</v>
      </c>
      <c r="BR101" s="115" t="s">
        <v>14</v>
      </c>
      <c r="BS101" s="116" t="s">
        <v>15</v>
      </c>
      <c r="BT101" s="117" t="s">
        <v>14</v>
      </c>
      <c r="BU101" s="115" t="s">
        <v>15</v>
      </c>
      <c r="BV101" s="119" t="s">
        <v>14</v>
      </c>
      <c r="BW101" s="120" t="s">
        <v>15</v>
      </c>
      <c r="BX101" s="115" t="s">
        <v>14</v>
      </c>
      <c r="BY101" s="116" t="s">
        <v>15</v>
      </c>
      <c r="BZ101" s="117" t="s">
        <v>14</v>
      </c>
      <c r="CA101" s="118" t="s">
        <v>15</v>
      </c>
      <c r="CB101" s="115" t="s">
        <v>14</v>
      </c>
      <c r="CC101" s="116" t="s">
        <v>15</v>
      </c>
      <c r="CD101" s="117" t="s">
        <v>14</v>
      </c>
      <c r="CE101" s="118" t="s">
        <v>15</v>
      </c>
      <c r="CF101" s="115" t="s">
        <v>14</v>
      </c>
      <c r="CG101" s="116" t="s">
        <v>15</v>
      </c>
      <c r="CH101" s="28" t="s">
        <v>14</v>
      </c>
      <c r="CI101" s="121" t="s">
        <v>15</v>
      </c>
      <c r="CJ101" s="119" t="s">
        <v>14</v>
      </c>
      <c r="CK101" s="120" t="s">
        <v>15</v>
      </c>
    </row>
    <row r="102" spans="1:89" ht="13.5" thickTop="1" x14ac:dyDescent="0.2">
      <c r="A102" s="124" t="s">
        <v>16</v>
      </c>
      <c r="B102" s="125"/>
      <c r="C102" s="172"/>
      <c r="D102" s="126"/>
      <c r="E102" s="166"/>
      <c r="F102" s="125"/>
      <c r="G102" s="127"/>
      <c r="H102" s="126"/>
      <c r="I102" s="166"/>
      <c r="J102" s="125"/>
      <c r="K102" s="127"/>
      <c r="L102" s="126"/>
      <c r="M102" s="125"/>
      <c r="N102" s="165"/>
      <c r="O102" s="167"/>
      <c r="P102" s="125"/>
      <c r="Q102" s="127"/>
      <c r="R102" s="126"/>
      <c r="S102" s="166"/>
      <c r="T102" s="125"/>
      <c r="U102" s="127"/>
      <c r="V102" s="126"/>
      <c r="W102" s="166"/>
      <c r="X102" s="125"/>
      <c r="Y102" s="127"/>
      <c r="Z102" s="170"/>
      <c r="AA102" s="171"/>
      <c r="AB102" s="156">
        <f>B102+D102+F102+H102+J102+L102+N102+P102+R102+T102+V102+X102+Z102</f>
        <v>0</v>
      </c>
      <c r="AC102" s="157">
        <f>C102+E102+G102+I102+K102+M102+O102+Q102+S102+U102+W102+Y102+AA102</f>
        <v>0</v>
      </c>
      <c r="AE102" s="235" t="str">
        <f>$AE$9</f>
        <v>07:00 - 07:59</v>
      </c>
      <c r="AF102" s="125">
        <f>SUMIF($A$9:$A$32,$AE102,B$102:B$125)</f>
        <v>3312</v>
      </c>
      <c r="AG102" s="172">
        <f t="shared" ref="AG102:AV103" si="226">SUMIF($A$9:$A$32,$AE102,C$102:C$125)</f>
        <v>1412</v>
      </c>
      <c r="AH102" s="126">
        <f t="shared" si="226"/>
        <v>1165</v>
      </c>
      <c r="AI102" s="166">
        <f t="shared" si="226"/>
        <v>1063</v>
      </c>
      <c r="AJ102" s="125">
        <f t="shared" si="226"/>
        <v>3007</v>
      </c>
      <c r="AK102" s="127">
        <f t="shared" si="226"/>
        <v>1502</v>
      </c>
      <c r="AL102" s="126">
        <f t="shared" si="226"/>
        <v>3670</v>
      </c>
      <c r="AM102" s="166">
        <f t="shared" si="226"/>
        <v>2257</v>
      </c>
      <c r="AN102" s="125">
        <f t="shared" si="226"/>
        <v>294</v>
      </c>
      <c r="AO102" s="127">
        <f t="shared" si="226"/>
        <v>979</v>
      </c>
      <c r="AP102" s="126">
        <f t="shared" si="226"/>
        <v>1172</v>
      </c>
      <c r="AQ102" s="125">
        <f t="shared" si="226"/>
        <v>3396</v>
      </c>
      <c r="AR102" s="165">
        <f t="shared" si="226"/>
        <v>2905</v>
      </c>
      <c r="AS102" s="167">
        <f t="shared" si="226"/>
        <v>4130</v>
      </c>
      <c r="AT102" s="125">
        <f t="shared" si="226"/>
        <v>2013</v>
      </c>
      <c r="AU102" s="127">
        <f t="shared" si="226"/>
        <v>2066</v>
      </c>
      <c r="AV102" s="126">
        <f t="shared" si="226"/>
        <v>2471</v>
      </c>
      <c r="AW102" s="166">
        <f t="shared" ref="AW102:BE103" si="227">SUMIF($A$9:$A$32,$AE102,S$102:S$125)</f>
        <v>2050</v>
      </c>
      <c r="AX102" s="125">
        <f t="shared" si="227"/>
        <v>385</v>
      </c>
      <c r="AY102" s="127">
        <f t="shared" si="227"/>
        <v>1374</v>
      </c>
      <c r="AZ102" s="126">
        <f t="shared" si="227"/>
        <v>1129</v>
      </c>
      <c r="BA102" s="166">
        <f t="shared" si="227"/>
        <v>2815</v>
      </c>
      <c r="BB102" s="125">
        <f t="shared" si="227"/>
        <v>1700</v>
      </c>
      <c r="BC102" s="127">
        <f t="shared" si="227"/>
        <v>1666</v>
      </c>
      <c r="BD102" s="170">
        <f t="shared" si="227"/>
        <v>3988</v>
      </c>
      <c r="BE102" s="171">
        <f t="shared" si="227"/>
        <v>2614</v>
      </c>
      <c r="BF102" s="156">
        <f>AF102+AH102+AJ102+AL102+AN102+AP102+AR102+AT102+AV102+AX102+AZ102+BB102+BD102</f>
        <v>27211</v>
      </c>
      <c r="BG102" s="157">
        <f>AG102+AI102+AK102+AM102+AO102+AQ102+AS102+AU102+AW102+AY102+BA102+BC102+BE102</f>
        <v>27324</v>
      </c>
      <c r="BI102" s="124" t="s">
        <v>16</v>
      </c>
      <c r="BJ102" s="128">
        <f>B102/B126</f>
        <v>0</v>
      </c>
      <c r="BK102" s="129">
        <f t="shared" ref="BK102" si="228">C102/C126</f>
        <v>0</v>
      </c>
      <c r="BL102" s="130">
        <f t="shared" ref="BL102" si="229">D102/D126</f>
        <v>0</v>
      </c>
      <c r="BM102" s="131">
        <f t="shared" ref="BM102" si="230">E102/E126</f>
        <v>0</v>
      </c>
      <c r="BN102" s="128">
        <f t="shared" ref="BN102" si="231">F102/F126</f>
        <v>0</v>
      </c>
      <c r="BO102" s="129">
        <f t="shared" ref="BO102" si="232">G102/G126</f>
        <v>0</v>
      </c>
      <c r="BP102" s="130">
        <f t="shared" ref="BP102" si="233">H102/H126</f>
        <v>0</v>
      </c>
      <c r="BQ102" s="131">
        <f t="shared" ref="BQ102" si="234">I102/I126</f>
        <v>0</v>
      </c>
      <c r="BR102" s="128">
        <f t="shared" ref="BR102" si="235">J102/J126</f>
        <v>0</v>
      </c>
      <c r="BS102" s="129">
        <f t="shared" ref="BS102" si="236">K102/K126</f>
        <v>0</v>
      </c>
      <c r="BT102" s="130">
        <f t="shared" ref="BT102" si="237">L102/L126</f>
        <v>0</v>
      </c>
      <c r="BU102" s="128">
        <f t="shared" ref="BU102" si="238">M102/M126</f>
        <v>0</v>
      </c>
      <c r="BV102" s="132">
        <f t="shared" ref="BV102" si="239">N102/N126</f>
        <v>0</v>
      </c>
      <c r="BW102" s="133">
        <f t="shared" ref="BW102" si="240">O102/O126</f>
        <v>0</v>
      </c>
      <c r="BX102" s="128">
        <f t="shared" ref="BX102" si="241">P102/P126</f>
        <v>0</v>
      </c>
      <c r="BY102" s="129">
        <f t="shared" ref="BY102" si="242">Q102/Q126</f>
        <v>0</v>
      </c>
      <c r="BZ102" s="130">
        <f t="shared" ref="BZ102" si="243">R102/R126</f>
        <v>0</v>
      </c>
      <c r="CA102" s="131">
        <f t="shared" ref="CA102" si="244">S102/S126</f>
        <v>0</v>
      </c>
      <c r="CB102" s="128">
        <f t="shared" ref="CB102" si="245">T102/T126</f>
        <v>0</v>
      </c>
      <c r="CC102" s="129">
        <f t="shared" ref="CC102" si="246">U102/U126</f>
        <v>0</v>
      </c>
      <c r="CD102" s="130">
        <f t="shared" ref="CD102" si="247">V102/V126</f>
        <v>0</v>
      </c>
      <c r="CE102" s="131">
        <f t="shared" ref="CE102" si="248">W102/W126</f>
        <v>0</v>
      </c>
      <c r="CF102" s="128">
        <f t="shared" ref="CF102" si="249">X102/X126</f>
        <v>0</v>
      </c>
      <c r="CG102" s="129">
        <f t="shared" ref="CG102" si="250">Y102/Y126</f>
        <v>0</v>
      </c>
      <c r="CH102" s="130">
        <f t="shared" ref="CH102" si="251">Z102/Z126</f>
        <v>0</v>
      </c>
      <c r="CI102" s="128">
        <f t="shared" ref="CI102" si="252">AA102/AA126</f>
        <v>0</v>
      </c>
      <c r="CJ102" s="134">
        <f t="shared" ref="CJ102" si="253">AB102/AB126</f>
        <v>0</v>
      </c>
      <c r="CK102" s="135">
        <f t="shared" ref="CK102" si="254">AC102/AC126</f>
        <v>0</v>
      </c>
    </row>
    <row r="103" spans="1:89" x14ac:dyDescent="0.2">
      <c r="A103" s="136" t="s">
        <v>17</v>
      </c>
      <c r="B103" s="175">
        <v>473</v>
      </c>
      <c r="C103" s="176">
        <v>0</v>
      </c>
      <c r="D103" s="177">
        <v>325</v>
      </c>
      <c r="E103" s="178">
        <v>2</v>
      </c>
      <c r="F103" s="175">
        <v>1161</v>
      </c>
      <c r="G103" s="179">
        <v>7</v>
      </c>
      <c r="H103" s="177">
        <v>635</v>
      </c>
      <c r="I103" s="178">
        <v>52</v>
      </c>
      <c r="J103" s="175">
        <v>10</v>
      </c>
      <c r="K103" s="179">
        <v>34</v>
      </c>
      <c r="L103" s="177">
        <v>68</v>
      </c>
      <c r="M103" s="175">
        <v>131</v>
      </c>
      <c r="N103" s="180">
        <v>271</v>
      </c>
      <c r="O103" s="181">
        <v>167</v>
      </c>
      <c r="P103" s="175">
        <v>92</v>
      </c>
      <c r="Q103" s="179">
        <v>82</v>
      </c>
      <c r="R103" s="177">
        <v>44</v>
      </c>
      <c r="S103" s="178">
        <v>26</v>
      </c>
      <c r="T103" s="175">
        <v>0</v>
      </c>
      <c r="U103" s="179">
        <v>0</v>
      </c>
      <c r="V103" s="177">
        <v>5</v>
      </c>
      <c r="W103" s="178">
        <v>0</v>
      </c>
      <c r="X103" s="175">
        <v>4</v>
      </c>
      <c r="Y103" s="179">
        <v>0</v>
      </c>
      <c r="Z103" s="177">
        <v>0</v>
      </c>
      <c r="AA103" s="175">
        <v>0</v>
      </c>
      <c r="AB103" s="156">
        <f t="shared" ref="AB103:AB122" si="255">B103+D103+F103+H103+J103+L103+N103+P103+R103+T103+V103+X103+Z103</f>
        <v>3088</v>
      </c>
      <c r="AC103" s="157">
        <f t="shared" ref="AC103:AC122" si="256">C103+E103+G103+I103+K103+M103+O103+Q103+S103+U103+W103+Y103+AA103</f>
        <v>501</v>
      </c>
      <c r="AE103" s="237" t="str">
        <f>$AE$10</f>
        <v>08:00 - 08:59</v>
      </c>
      <c r="AF103" s="125">
        <f>SUMIF($A$9:$A$32,$AE103,B$102:B$125)</f>
        <v>2757</v>
      </c>
      <c r="AG103" s="176">
        <f t="shared" si="226"/>
        <v>1417</v>
      </c>
      <c r="AH103" s="177">
        <f t="shared" si="226"/>
        <v>796</v>
      </c>
      <c r="AI103" s="178">
        <f t="shared" si="226"/>
        <v>939</v>
      </c>
      <c r="AJ103" s="238">
        <f t="shared" si="226"/>
        <v>2656</v>
      </c>
      <c r="AK103" s="179">
        <f t="shared" si="226"/>
        <v>1265</v>
      </c>
      <c r="AL103" s="177">
        <f t="shared" si="226"/>
        <v>3371</v>
      </c>
      <c r="AM103" s="178">
        <f t="shared" si="226"/>
        <v>2220</v>
      </c>
      <c r="AN103" s="238">
        <f t="shared" si="226"/>
        <v>271</v>
      </c>
      <c r="AO103" s="179">
        <f t="shared" si="226"/>
        <v>826</v>
      </c>
      <c r="AP103" s="177">
        <f t="shared" si="226"/>
        <v>1067</v>
      </c>
      <c r="AQ103" s="238">
        <f t="shared" si="226"/>
        <v>2977</v>
      </c>
      <c r="AR103" s="180">
        <f t="shared" si="226"/>
        <v>2295</v>
      </c>
      <c r="AS103" s="181">
        <f t="shared" si="226"/>
        <v>3858</v>
      </c>
      <c r="AT103" s="238">
        <f t="shared" si="226"/>
        <v>1577</v>
      </c>
      <c r="AU103" s="179">
        <f t="shared" si="226"/>
        <v>1943</v>
      </c>
      <c r="AV103" s="177">
        <f t="shared" si="226"/>
        <v>2252</v>
      </c>
      <c r="AW103" s="178">
        <f t="shared" si="227"/>
        <v>1932</v>
      </c>
      <c r="AX103" s="238">
        <f t="shared" si="227"/>
        <v>312</v>
      </c>
      <c r="AY103" s="179">
        <f t="shared" si="227"/>
        <v>1037</v>
      </c>
      <c r="AZ103" s="177">
        <f t="shared" si="227"/>
        <v>1015</v>
      </c>
      <c r="BA103" s="178">
        <f t="shared" si="227"/>
        <v>2503</v>
      </c>
      <c r="BB103" s="238">
        <f t="shared" si="227"/>
        <v>1481</v>
      </c>
      <c r="BC103" s="179">
        <f t="shared" si="227"/>
        <v>1586</v>
      </c>
      <c r="BD103" s="177">
        <f t="shared" si="227"/>
        <v>3272</v>
      </c>
      <c r="BE103" s="238">
        <f t="shared" si="227"/>
        <v>2677</v>
      </c>
      <c r="BF103" s="158">
        <f>SUM(AF103,AH103,AJ103,AL103,AN103,AP103,AR103,AT103,AV103,AX103,AZ103,BB103,BD103)</f>
        <v>23122</v>
      </c>
      <c r="BG103" s="159">
        <f>SUM(AG103,AI103,AK103,AM103,AO103,AQ103,AS103,AU103,AW103,AY103,BA103,BC103,BE103)</f>
        <v>25180</v>
      </c>
      <c r="BI103" s="136" t="s">
        <v>17</v>
      </c>
      <c r="BJ103" s="128">
        <f>B103/B126</f>
        <v>1.5080503746213933E-2</v>
      </c>
      <c r="BK103" s="129">
        <f t="shared" ref="BK103" si="257">C103/C126</f>
        <v>0</v>
      </c>
      <c r="BL103" s="130">
        <f t="shared" ref="BL103" si="258">D103/D126</f>
        <v>2.4033128743621977E-2</v>
      </c>
      <c r="BM103" s="131">
        <f t="shared" ref="BM103" si="259">E103/E126</f>
        <v>1.4128284826222097E-4</v>
      </c>
      <c r="BN103" s="128">
        <f t="shared" ref="BN103" si="260">F103/F126</f>
        <v>3.5972114639814097E-2</v>
      </c>
      <c r="BO103" s="129">
        <f t="shared" ref="BO103" si="261">G103/G126</f>
        <v>2.5429578232281035E-4</v>
      </c>
      <c r="BP103" s="130">
        <f t="shared" ref="BP103" si="262">H103/H126</f>
        <v>1.4911703926357317E-2</v>
      </c>
      <c r="BQ103" s="131">
        <f t="shared" ref="BQ103" si="263">I103/I126</f>
        <v>1.1730999165294291E-3</v>
      </c>
      <c r="BR103" s="128">
        <f t="shared" ref="BR103" si="264">J103/J126</f>
        <v>1.4872099940511599E-3</v>
      </c>
      <c r="BS103" s="129">
        <f t="shared" ref="BS103" si="265">K103/K126</f>
        <v>4.9411422758320013E-3</v>
      </c>
      <c r="BT103" s="130">
        <f t="shared" ref="BT103" si="266">L103/L126</f>
        <v>2.6324958383337851E-3</v>
      </c>
      <c r="BU103" s="128">
        <f t="shared" ref="BU103" si="267">M103/M126</f>
        <v>5.2616781138289754E-3</v>
      </c>
      <c r="BV103" s="132">
        <f t="shared" ref="BV103" si="268">N103/N126</f>
        <v>6.4582241075258565E-3</v>
      </c>
      <c r="BW103" s="133">
        <f t="shared" ref="BW103" si="269">O103/O126</f>
        <v>3.9316319804124679E-3</v>
      </c>
      <c r="BX103" s="128">
        <f t="shared" ref="BX103" si="270">P103/P126</f>
        <v>4.033141905221165E-3</v>
      </c>
      <c r="BY103" s="129">
        <f t="shared" ref="BY103" si="271">Q103/Q126</f>
        <v>3.5434942310185384E-3</v>
      </c>
      <c r="BZ103" s="130">
        <f t="shared" ref="BZ103" si="272">R103/R126</f>
        <v>1.5700827861832715E-3</v>
      </c>
      <c r="CA103" s="131">
        <f t="shared" ref="CA103" si="273">S103/S126</f>
        <v>8.6988524206229722E-4</v>
      </c>
      <c r="CB103" s="128">
        <f t="shared" ref="CB103" si="274">T103/T126</f>
        <v>0</v>
      </c>
      <c r="CC103" s="129">
        <f t="shared" ref="CC103" si="275">U103/U126</f>
        <v>0</v>
      </c>
      <c r="CD103" s="130">
        <f t="shared" ref="CD103" si="276">V103/V126</f>
        <v>1.9286403085824494E-4</v>
      </c>
      <c r="CE103" s="131">
        <f t="shared" ref="CE103" si="277">W103/W126</f>
        <v>0</v>
      </c>
      <c r="CF103" s="128">
        <f t="shared" ref="CF103" si="278">X103/X126</f>
        <v>1.9449576971700865E-4</v>
      </c>
      <c r="CG103" s="129">
        <f t="shared" ref="CG103" si="279">Y103/Y126</f>
        <v>0</v>
      </c>
      <c r="CH103" s="130">
        <f t="shared" ref="CH103" si="280">Z103/Z126</f>
        <v>0</v>
      </c>
      <c r="CI103" s="128">
        <f t="shared" ref="CI103" si="281">AA103/AA126</f>
        <v>0</v>
      </c>
      <c r="CJ103" s="134">
        <f t="shared" ref="CJ103" si="282">AB103/AB126</f>
        <v>8.9437770080053759E-3</v>
      </c>
      <c r="CK103" s="135">
        <f t="shared" ref="CK103" si="283">AC103/AC126</f>
        <v>1.4575520689384307E-3</v>
      </c>
    </row>
    <row r="104" spans="1:89" ht="13.5" thickBot="1" x14ac:dyDescent="0.25">
      <c r="A104" s="145" t="s">
        <v>18</v>
      </c>
      <c r="B104" s="182">
        <v>2214</v>
      </c>
      <c r="C104" s="183">
        <v>225</v>
      </c>
      <c r="D104" s="184">
        <v>1025</v>
      </c>
      <c r="E104" s="185">
        <v>173</v>
      </c>
      <c r="F104" s="182">
        <v>3394</v>
      </c>
      <c r="G104" s="186">
        <v>500</v>
      </c>
      <c r="H104" s="184">
        <v>2680</v>
      </c>
      <c r="I104" s="185">
        <v>850</v>
      </c>
      <c r="J104" s="182">
        <v>97</v>
      </c>
      <c r="K104" s="186">
        <v>315</v>
      </c>
      <c r="L104" s="184">
        <v>674</v>
      </c>
      <c r="M104" s="182">
        <v>1137</v>
      </c>
      <c r="N104" s="187">
        <v>1797</v>
      </c>
      <c r="O104" s="188">
        <v>2146</v>
      </c>
      <c r="P104" s="182">
        <v>958</v>
      </c>
      <c r="Q104" s="186">
        <v>1119</v>
      </c>
      <c r="R104" s="184">
        <v>1094</v>
      </c>
      <c r="S104" s="185">
        <v>1488</v>
      </c>
      <c r="T104" s="182">
        <v>182</v>
      </c>
      <c r="U104" s="186">
        <v>779</v>
      </c>
      <c r="V104" s="184">
        <v>738</v>
      </c>
      <c r="W104" s="185">
        <v>1731</v>
      </c>
      <c r="X104" s="182">
        <v>1047</v>
      </c>
      <c r="Y104" s="186">
        <v>830</v>
      </c>
      <c r="Z104" s="184">
        <v>2180</v>
      </c>
      <c r="AA104" s="182">
        <v>1348</v>
      </c>
      <c r="AB104" s="156">
        <f t="shared" si="255"/>
        <v>18080</v>
      </c>
      <c r="AC104" s="157">
        <f t="shared" si="256"/>
        <v>12641</v>
      </c>
      <c r="AE104" s="235"/>
      <c r="AF104" s="125"/>
      <c r="AG104" s="183"/>
      <c r="AH104" s="184"/>
      <c r="AI104" s="185"/>
      <c r="AJ104" s="182"/>
      <c r="AK104" s="186"/>
      <c r="AL104" s="184"/>
      <c r="AM104" s="185"/>
      <c r="AN104" s="182"/>
      <c r="AO104" s="186"/>
      <c r="AP104" s="184"/>
      <c r="AQ104" s="182"/>
      <c r="AR104" s="187"/>
      <c r="AS104" s="188"/>
      <c r="AT104" s="182"/>
      <c r="AU104" s="186"/>
      <c r="AV104" s="184"/>
      <c r="AW104" s="185"/>
      <c r="AX104" s="182"/>
      <c r="AY104" s="186"/>
      <c r="AZ104" s="184"/>
      <c r="BA104" s="185"/>
      <c r="BB104" s="182"/>
      <c r="BC104" s="186"/>
      <c r="BD104" s="184"/>
      <c r="BE104" s="182"/>
      <c r="BF104" s="158"/>
      <c r="BG104" s="159"/>
      <c r="BI104" s="145" t="s">
        <v>18</v>
      </c>
      <c r="BJ104" s="128">
        <f>B104/B126</f>
        <v>7.0588235294117646E-2</v>
      </c>
      <c r="BK104" s="129">
        <f t="shared" ref="BK104" si="284">C104/C126</f>
        <v>7.3606385762889298E-3</v>
      </c>
      <c r="BL104" s="130">
        <f t="shared" ref="BL104" si="285">D104/D126</f>
        <v>7.5796790652961618E-2</v>
      </c>
      <c r="BM104" s="131">
        <f t="shared" ref="BM104" si="286">E104/E126</f>
        <v>1.2220966374682113E-2</v>
      </c>
      <c r="BN104" s="128">
        <f t="shared" ref="BN104" si="287">F104/F126</f>
        <v>0.10515879163439194</v>
      </c>
      <c r="BO104" s="129">
        <f t="shared" ref="BO104" si="288">G104/G126</f>
        <v>1.8163984451629308E-2</v>
      </c>
      <c r="BP104" s="130">
        <f t="shared" ref="BP104" si="289">H104/H126</f>
        <v>6.2934435468720643E-2</v>
      </c>
      <c r="BQ104" s="131">
        <f t="shared" ref="BQ104" si="290">I104/I126</f>
        <v>1.9175671712500283E-2</v>
      </c>
      <c r="BR104" s="128">
        <f t="shared" ref="BR104" si="291">J104/J126</f>
        <v>1.4425936942296252E-2</v>
      </c>
      <c r="BS104" s="129">
        <f t="shared" ref="BS104" si="292">K104/K126</f>
        <v>4.5778229908443539E-2</v>
      </c>
      <c r="BT104" s="130">
        <f t="shared" ref="BT104" si="293">L104/L126</f>
        <v>2.6092679338778988E-2</v>
      </c>
      <c r="BU104" s="128">
        <f t="shared" ref="BU104" si="294">M104/M126</f>
        <v>4.5668152789492711E-2</v>
      </c>
      <c r="BV104" s="132">
        <f t="shared" ref="BV104" si="295">N104/N126</f>
        <v>4.2824460225918688E-2</v>
      </c>
      <c r="BW104" s="133">
        <f t="shared" ref="BW104" si="296">O104/O126</f>
        <v>5.0522648083623695E-2</v>
      </c>
      <c r="BX104" s="128">
        <f t="shared" ref="BX104" si="297">P104/P126</f>
        <v>4.1997282013063873E-2</v>
      </c>
      <c r="BY104" s="129">
        <f t="shared" ref="BY104" si="298">Q104/Q126</f>
        <v>4.8355732250118834E-2</v>
      </c>
      <c r="BZ104" s="130">
        <f t="shared" ref="BZ104" si="299">R104/R126</f>
        <v>3.9037967456465886E-2</v>
      </c>
      <c r="CA104" s="131">
        <f t="shared" ref="CA104" si="300">S104/S126</f>
        <v>4.9784201545719158E-2</v>
      </c>
      <c r="CB104" s="128">
        <f t="shared" ref="CB104" si="301">T104/T126</f>
        <v>2.2336769759450172E-2</v>
      </c>
      <c r="CC104" s="129">
        <f t="shared" ref="CC104" si="302">U104/U126</f>
        <v>9.0623545835272226E-2</v>
      </c>
      <c r="CD104" s="130">
        <f t="shared" ref="CD104" si="303">V104/V126</f>
        <v>2.8466730954676951E-2</v>
      </c>
      <c r="CE104" s="131">
        <f t="shared" ref="CE104" si="304">W104/W126</f>
        <v>5.9104722231706902E-2</v>
      </c>
      <c r="CF104" s="128">
        <f t="shared" ref="CF104" si="305">X104/X126</f>
        <v>5.0909267723427014E-2</v>
      </c>
      <c r="CG104" s="129">
        <f t="shared" ref="CG104" si="306">Y104/Y126</f>
        <v>6.2251556288907224E-2</v>
      </c>
      <c r="CH104" s="130">
        <f t="shared" ref="CH104" si="307">Z104/Z126</f>
        <v>4.7880518339556338E-2</v>
      </c>
      <c r="CI104" s="128">
        <f t="shared" ref="CI104" si="308">AA104/AA126</f>
        <v>2.7708688770581101E-2</v>
      </c>
      <c r="CJ104" s="134">
        <f t="shared" ref="CJ104" si="309">AB104/AB126</f>
        <v>5.2365119269668782E-2</v>
      </c>
      <c r="CK104" s="135">
        <f t="shared" ref="CK104" si="310">AC104/AC126</f>
        <v>3.6776278849203002E-2</v>
      </c>
    </row>
    <row r="105" spans="1:89" ht="14.25" thickTop="1" thickBot="1" x14ac:dyDescent="0.25">
      <c r="A105" s="136" t="s">
        <v>19</v>
      </c>
      <c r="B105" s="175">
        <v>3012</v>
      </c>
      <c r="C105" s="176">
        <v>1206</v>
      </c>
      <c r="D105" s="177">
        <v>1207</v>
      </c>
      <c r="E105" s="178">
        <v>967</v>
      </c>
      <c r="F105" s="175">
        <v>3478</v>
      </c>
      <c r="G105" s="179">
        <v>1446</v>
      </c>
      <c r="H105" s="177">
        <v>3653</v>
      </c>
      <c r="I105" s="178">
        <v>1911</v>
      </c>
      <c r="J105" s="175">
        <v>211</v>
      </c>
      <c r="K105" s="179">
        <v>687</v>
      </c>
      <c r="L105" s="177">
        <v>1074</v>
      </c>
      <c r="M105" s="175">
        <v>2278</v>
      </c>
      <c r="N105" s="180">
        <v>2864</v>
      </c>
      <c r="O105" s="181">
        <v>3635</v>
      </c>
      <c r="P105" s="175">
        <v>1769</v>
      </c>
      <c r="Q105" s="179">
        <v>1929</v>
      </c>
      <c r="R105" s="177">
        <v>2176</v>
      </c>
      <c r="S105" s="178">
        <v>2085</v>
      </c>
      <c r="T105" s="175">
        <v>360</v>
      </c>
      <c r="U105" s="179">
        <v>1425</v>
      </c>
      <c r="V105" s="177">
        <v>1277</v>
      </c>
      <c r="W105" s="178">
        <v>3134</v>
      </c>
      <c r="X105" s="175">
        <v>1883</v>
      </c>
      <c r="Y105" s="179">
        <v>1418</v>
      </c>
      <c r="Z105" s="177">
        <v>3375</v>
      </c>
      <c r="AA105" s="175">
        <v>2762</v>
      </c>
      <c r="AB105" s="156">
        <f t="shared" si="255"/>
        <v>26339</v>
      </c>
      <c r="AC105" s="157">
        <f t="shared" si="256"/>
        <v>24883</v>
      </c>
      <c r="AE105" s="229" t="s">
        <v>13</v>
      </c>
      <c r="AF105" s="20">
        <f t="shared" ref="AF105:BG105" si="311">SUM(AF102:AF104)</f>
        <v>6069</v>
      </c>
      <c r="AG105" s="21">
        <f t="shared" si="311"/>
        <v>2829</v>
      </c>
      <c r="AH105" s="20">
        <f t="shared" si="311"/>
        <v>1961</v>
      </c>
      <c r="AI105" s="21">
        <f t="shared" si="311"/>
        <v>2002</v>
      </c>
      <c r="AJ105" s="20">
        <f t="shared" si="311"/>
        <v>5663</v>
      </c>
      <c r="AK105" s="21">
        <f t="shared" si="311"/>
        <v>2767</v>
      </c>
      <c r="AL105" s="20">
        <f t="shared" si="311"/>
        <v>7041</v>
      </c>
      <c r="AM105" s="21">
        <f t="shared" si="311"/>
        <v>4477</v>
      </c>
      <c r="AN105" s="20">
        <f t="shared" si="311"/>
        <v>565</v>
      </c>
      <c r="AO105" s="21">
        <f t="shared" si="311"/>
        <v>1805</v>
      </c>
      <c r="AP105" s="20">
        <f t="shared" si="311"/>
        <v>2239</v>
      </c>
      <c r="AQ105" s="21">
        <f t="shared" si="311"/>
        <v>6373</v>
      </c>
      <c r="AR105" s="20">
        <f t="shared" si="311"/>
        <v>5200</v>
      </c>
      <c r="AS105" s="21">
        <f t="shared" si="311"/>
        <v>7988</v>
      </c>
      <c r="AT105" s="20">
        <f t="shared" si="311"/>
        <v>3590</v>
      </c>
      <c r="AU105" s="21">
        <f t="shared" si="311"/>
        <v>4009</v>
      </c>
      <c r="AV105" s="20">
        <f t="shared" si="311"/>
        <v>4723</v>
      </c>
      <c r="AW105" s="21">
        <f t="shared" si="311"/>
        <v>3982</v>
      </c>
      <c r="AX105" s="20">
        <f t="shared" si="311"/>
        <v>697</v>
      </c>
      <c r="AY105" s="21">
        <f t="shared" si="311"/>
        <v>2411</v>
      </c>
      <c r="AZ105" s="20">
        <f t="shared" si="311"/>
        <v>2144</v>
      </c>
      <c r="BA105" s="21">
        <f t="shared" si="311"/>
        <v>5318</v>
      </c>
      <c r="BB105" s="20">
        <f t="shared" si="311"/>
        <v>3181</v>
      </c>
      <c r="BC105" s="21">
        <f t="shared" si="311"/>
        <v>3252</v>
      </c>
      <c r="BD105" s="20">
        <f t="shared" si="311"/>
        <v>7260</v>
      </c>
      <c r="BE105" s="21">
        <f t="shared" si="311"/>
        <v>5291</v>
      </c>
      <c r="BF105" s="160">
        <f t="shared" si="311"/>
        <v>50333</v>
      </c>
      <c r="BG105" s="161">
        <f t="shared" si="311"/>
        <v>52504</v>
      </c>
      <c r="BI105" s="136" t="s">
        <v>19</v>
      </c>
      <c r="BJ105" s="128">
        <f>B105/B126</f>
        <v>9.6030607364897172E-2</v>
      </c>
      <c r="BK105" s="129">
        <f t="shared" ref="BK105" si="312">C105/C126</f>
        <v>3.9453022768908663E-2</v>
      </c>
      <c r="BL105" s="130">
        <f t="shared" ref="BL105" si="313">D105/D126</f>
        <v>8.9255342749389927E-2</v>
      </c>
      <c r="BM105" s="131">
        <f t="shared" ref="BM105" si="314">E105/E126</f>
        <v>6.8310257134783836E-2</v>
      </c>
      <c r="BN105" s="128">
        <f t="shared" ref="BN105" si="315">F105/F126</f>
        <v>0.10776142525174283</v>
      </c>
      <c r="BO105" s="129">
        <f t="shared" ref="BO105" si="316">G105/G126</f>
        <v>5.2530243034111961E-2</v>
      </c>
      <c r="BP105" s="130">
        <f t="shared" ref="BP105" si="317">H105/H126</f>
        <v>8.5783392823595719E-2</v>
      </c>
      <c r="BQ105" s="131">
        <f t="shared" ref="BQ105" si="318">I105/I126</f>
        <v>4.3111421932456519E-2</v>
      </c>
      <c r="BR105" s="128">
        <f t="shared" ref="BR105" si="319">J105/J126</f>
        <v>3.1380130874479474E-2</v>
      </c>
      <c r="BS105" s="129">
        <f t="shared" ref="BS105" si="320">K105/K126</f>
        <v>9.9840139514605436E-2</v>
      </c>
      <c r="BT105" s="130">
        <f t="shared" ref="BT105" si="321">L105/L126</f>
        <v>4.1577948976036547E-2</v>
      </c>
      <c r="BU105" s="128">
        <f t="shared" ref="BU105" si="322">M105/M126</f>
        <v>9.1496967506125237E-2</v>
      </c>
      <c r="BV105" s="132">
        <f t="shared" ref="BV105" si="323">N105/N126</f>
        <v>6.8252228206472518E-2</v>
      </c>
      <c r="BW105" s="133">
        <f t="shared" ref="BW105" si="324">O105/O126</f>
        <v>8.5577738016762411E-2</v>
      </c>
      <c r="BX105" s="128">
        <f t="shared" ref="BX105" si="325">P105/P126</f>
        <v>7.7550304677567836E-2</v>
      </c>
      <c r="BY105" s="129">
        <f t="shared" ref="BY105" si="326">Q105/Q126</f>
        <v>8.335854111749709E-2</v>
      </c>
      <c r="BZ105" s="130">
        <f t="shared" ref="BZ105" si="327">R105/R126</f>
        <v>7.7647730516699973E-2</v>
      </c>
      <c r="CA105" s="131">
        <f t="shared" ref="CA105" si="328">S105/S126</f>
        <v>6.975810498845729E-2</v>
      </c>
      <c r="CB105" s="128">
        <f t="shared" ref="CB105" si="329">T105/T126</f>
        <v>4.4182621502209134E-2</v>
      </c>
      <c r="CC105" s="129">
        <f t="shared" ref="CC105" si="330">U105/U126</f>
        <v>0.16577477896696138</v>
      </c>
      <c r="CD105" s="130">
        <f t="shared" ref="CD105" si="331">V105/V126</f>
        <v>4.925747348119576E-2</v>
      </c>
      <c r="CE105" s="131">
        <f t="shared" ref="CE105" si="332">W105/W126</f>
        <v>0.10700993614914467</v>
      </c>
      <c r="CF105" s="128">
        <f t="shared" ref="CF105" si="333">X105/X126</f>
        <v>9.1558883594281826E-2</v>
      </c>
      <c r="CG105" s="129">
        <f t="shared" ref="CG105" si="334">Y105/Y126</f>
        <v>0.10635265881647041</v>
      </c>
      <c r="CH105" s="130">
        <f t="shared" ref="CH105" si="335">Z105/Z126</f>
        <v>7.4126949264221392E-2</v>
      </c>
      <c r="CI105" s="128">
        <f t="shared" ref="CI105" si="336">AA105/AA126</f>
        <v>5.6774034409751484E-2</v>
      </c>
      <c r="CJ105" s="134">
        <f t="shared" ref="CJ105" si="337">AB105/AB126</f>
        <v>7.628566794490077E-2</v>
      </c>
      <c r="CK105" s="135">
        <f t="shared" ref="CK105" si="338">AC105/AC126</f>
        <v>7.2391752757275399E-2</v>
      </c>
    </row>
    <row r="106" spans="1:89" ht="13.5" thickTop="1" x14ac:dyDescent="0.2">
      <c r="A106" s="145" t="s">
        <v>20</v>
      </c>
      <c r="B106" s="182">
        <v>3312</v>
      </c>
      <c r="C106" s="183">
        <v>1412</v>
      </c>
      <c r="D106" s="184">
        <v>1165</v>
      </c>
      <c r="E106" s="185">
        <v>1063</v>
      </c>
      <c r="F106" s="182">
        <v>3007</v>
      </c>
      <c r="G106" s="186">
        <v>1502</v>
      </c>
      <c r="H106" s="184">
        <v>3670</v>
      </c>
      <c r="I106" s="185">
        <v>2257</v>
      </c>
      <c r="J106" s="182">
        <v>294</v>
      </c>
      <c r="K106" s="186">
        <v>979</v>
      </c>
      <c r="L106" s="184">
        <v>1172</v>
      </c>
      <c r="M106" s="182">
        <v>3396</v>
      </c>
      <c r="N106" s="187">
        <v>2905</v>
      </c>
      <c r="O106" s="188">
        <v>4130</v>
      </c>
      <c r="P106" s="182">
        <v>2013</v>
      </c>
      <c r="Q106" s="186">
        <v>2066</v>
      </c>
      <c r="R106" s="184">
        <v>2471</v>
      </c>
      <c r="S106" s="185">
        <v>2050</v>
      </c>
      <c r="T106" s="182">
        <v>385</v>
      </c>
      <c r="U106" s="186">
        <v>1374</v>
      </c>
      <c r="V106" s="184">
        <v>1129</v>
      </c>
      <c r="W106" s="185">
        <v>2815</v>
      </c>
      <c r="X106" s="182">
        <v>1700</v>
      </c>
      <c r="Y106" s="186">
        <v>1666</v>
      </c>
      <c r="Z106" s="184">
        <v>3988</v>
      </c>
      <c r="AA106" s="182">
        <v>2614</v>
      </c>
      <c r="AB106" s="156">
        <f t="shared" si="255"/>
        <v>27211</v>
      </c>
      <c r="AC106" s="157">
        <f t="shared" si="256"/>
        <v>27324</v>
      </c>
      <c r="BI106" s="145" t="s">
        <v>20</v>
      </c>
      <c r="BJ106" s="128">
        <f>B106/B126</f>
        <v>0.10559540889526542</v>
      </c>
      <c r="BK106" s="129">
        <f t="shared" ref="BK106" si="339">C106/C126</f>
        <v>4.619209630986653E-2</v>
      </c>
      <c r="BL106" s="130">
        <f t="shared" ref="BL106" si="340">D106/D126</f>
        <v>8.6149523034829548E-2</v>
      </c>
      <c r="BM106" s="131">
        <f t="shared" ref="BM106" si="341">E106/E126</f>
        <v>7.5091833851370443E-2</v>
      </c>
      <c r="BN106" s="128">
        <f t="shared" ref="BN106" si="342">F106/F126</f>
        <v>9.3168086754453913E-2</v>
      </c>
      <c r="BO106" s="129">
        <f t="shared" ref="BO106" si="343">G106/G126</f>
        <v>5.4564609292694445E-2</v>
      </c>
      <c r="BP106" s="130">
        <f t="shared" ref="BP106" si="344">H106/H126</f>
        <v>8.6182603794852528E-2</v>
      </c>
      <c r="BQ106" s="131">
        <f t="shared" ref="BQ106" si="345">I106/I126</f>
        <v>5.0917048300133098E-2</v>
      </c>
      <c r="BR106" s="128">
        <f t="shared" ref="BR106" si="346">J106/J126</f>
        <v>4.3723973825104102E-2</v>
      </c>
      <c r="BS106" s="129">
        <f t="shared" ref="BS106" si="347">K106/K126</f>
        <v>0.14227583200116262</v>
      </c>
      <c r="BT106" s="130">
        <f t="shared" ref="BT106" si="348">L106/L126</f>
        <v>4.537184003716465E-2</v>
      </c>
      <c r="BU106" s="128">
        <f t="shared" ref="BU106" si="349">M106/M126</f>
        <v>0.13640197614170382</v>
      </c>
      <c r="BV106" s="132">
        <f t="shared" ref="BV106" si="350">N106/N126</f>
        <v>6.9229302702445067E-2</v>
      </c>
      <c r="BW106" s="133">
        <f t="shared" ref="BW106" si="351">O106/O126</f>
        <v>9.7231377719182596E-2</v>
      </c>
      <c r="BX106" s="128">
        <f t="shared" ref="BX106" si="352">P106/P126</f>
        <v>8.8246898426197887E-2</v>
      </c>
      <c r="BY106" s="129">
        <f t="shared" ref="BY106" si="353">Q106/Q126</f>
        <v>8.9278769283954881E-2</v>
      </c>
      <c r="BZ106" s="130">
        <f t="shared" ref="BZ106" si="354">R106/R126</f>
        <v>8.8174421924065091E-2</v>
      </c>
      <c r="CA106" s="131">
        <f t="shared" ref="CA106" si="355">S106/S126</f>
        <v>6.8587105624142664E-2</v>
      </c>
      <c r="CB106" s="128">
        <f t="shared" ref="CB106" si="356">T106/T126</f>
        <v>4.7250859106529208E-2</v>
      </c>
      <c r="CC106" s="129">
        <f t="shared" ref="CC106" si="357">U106/U126</f>
        <v>0.15984178687761749</v>
      </c>
      <c r="CD106" s="130">
        <f t="shared" ref="CD106" si="358">V106/V126</f>
        <v>4.3548698167791708E-2</v>
      </c>
      <c r="CE106" s="131">
        <f t="shared" ref="CE106" si="359">W106/W126</f>
        <v>9.6117731416669516E-2</v>
      </c>
      <c r="CF106" s="128">
        <f t="shared" ref="CF106" si="360">X106/X126</f>
        <v>8.2660702129728675E-2</v>
      </c>
      <c r="CG106" s="129">
        <f t="shared" ref="CG106" si="361">Y106/Y126</f>
        <v>0.1249531238280957</v>
      </c>
      <c r="CH106" s="130">
        <f t="shared" ref="CH106" si="362">Z106/Z126</f>
        <v>8.7590599604656275E-2</v>
      </c>
      <c r="CI106" s="128">
        <f t="shared" ref="CI106" si="363">AA106/AA126</f>
        <v>5.3731834158975519E-2</v>
      </c>
      <c r="CJ106" s="134">
        <f t="shared" ref="CJ106" si="364">AB106/AB126</f>
        <v>7.8811242281358246E-2</v>
      </c>
      <c r="CK106" s="135">
        <f t="shared" ref="CK106" si="365">AC106/AC126</f>
        <v>7.9493318825695977E-2</v>
      </c>
    </row>
    <row r="107" spans="1:89" ht="13.5" thickBot="1" x14ac:dyDescent="0.25">
      <c r="A107" s="136" t="s">
        <v>21</v>
      </c>
      <c r="B107" s="175">
        <v>2757</v>
      </c>
      <c r="C107" s="176">
        <v>1417</v>
      </c>
      <c r="D107" s="177">
        <v>796</v>
      </c>
      <c r="E107" s="178">
        <v>939</v>
      </c>
      <c r="F107" s="175">
        <v>2656</v>
      </c>
      <c r="G107" s="179">
        <v>1265</v>
      </c>
      <c r="H107" s="177">
        <v>3371</v>
      </c>
      <c r="I107" s="178">
        <v>2220</v>
      </c>
      <c r="J107" s="175">
        <v>271</v>
      </c>
      <c r="K107" s="179">
        <v>826</v>
      </c>
      <c r="L107" s="177">
        <v>1067</v>
      </c>
      <c r="M107" s="175">
        <v>2977</v>
      </c>
      <c r="N107" s="180">
        <v>2295</v>
      </c>
      <c r="O107" s="181">
        <v>3858</v>
      </c>
      <c r="P107" s="175">
        <v>1577</v>
      </c>
      <c r="Q107" s="179">
        <v>1943</v>
      </c>
      <c r="R107" s="177">
        <v>2252</v>
      </c>
      <c r="S107" s="178">
        <v>1932</v>
      </c>
      <c r="T107" s="175">
        <v>312</v>
      </c>
      <c r="U107" s="179">
        <v>1037</v>
      </c>
      <c r="V107" s="177">
        <v>1015</v>
      </c>
      <c r="W107" s="178">
        <v>2503</v>
      </c>
      <c r="X107" s="175">
        <v>1481</v>
      </c>
      <c r="Y107" s="179">
        <v>1586</v>
      </c>
      <c r="Z107" s="177">
        <v>3272</v>
      </c>
      <c r="AA107" s="175">
        <v>2677</v>
      </c>
      <c r="AB107" s="156">
        <f t="shared" si="255"/>
        <v>23122</v>
      </c>
      <c r="AC107" s="157">
        <f t="shared" si="256"/>
        <v>25180</v>
      </c>
      <c r="AE107" s="232" t="s">
        <v>85</v>
      </c>
      <c r="BI107" s="136" t="s">
        <v>21</v>
      </c>
      <c r="BJ107" s="128">
        <f>B107/B126</f>
        <v>8.7900526064084175E-2</v>
      </c>
      <c r="BK107" s="129">
        <f t="shared" ref="BK107" si="366">C107/C126</f>
        <v>4.635566605600628E-2</v>
      </c>
      <c r="BL107" s="130">
        <f t="shared" ref="BL107" si="367">D107/D126</f>
        <v>5.8862678399763363E-2</v>
      </c>
      <c r="BM107" s="131">
        <f t="shared" ref="BM107" si="368">E107/E126</f>
        <v>6.6332297259112744E-2</v>
      </c>
      <c r="BN107" s="128">
        <f t="shared" ref="BN107" si="369">F107/F126</f>
        <v>8.2292796281951977E-2</v>
      </c>
      <c r="BO107" s="129">
        <f t="shared" ref="BO107" si="370">G107/G126</f>
        <v>4.5954880662622155E-2</v>
      </c>
      <c r="BP107" s="130">
        <f t="shared" ref="BP107" si="371">H107/H126</f>
        <v>7.9161187300394509E-2</v>
      </c>
      <c r="BQ107" s="131">
        <f t="shared" ref="BQ107" si="372">I107/I126</f>
        <v>5.0082342590294857E-2</v>
      </c>
      <c r="BR107" s="128">
        <f t="shared" ref="BR107" si="373">J107/J126</f>
        <v>4.0303390838786438E-2</v>
      </c>
      <c r="BS107" s="129">
        <f t="shared" ref="BS107" si="374">K107/K126</f>
        <v>0.12004069175991862</v>
      </c>
      <c r="BT107" s="130">
        <f t="shared" ref="BT107" si="375">L107/L126</f>
        <v>4.1306956757384536E-2</v>
      </c>
      <c r="BU107" s="128">
        <f t="shared" ref="BU107" si="376">M107/M126</f>
        <v>0.1195726392738081</v>
      </c>
      <c r="BV107" s="132">
        <f t="shared" ref="BV107" si="377">N107/N126</f>
        <v>5.4692340689194985E-2</v>
      </c>
      <c r="BW107" s="133">
        <f t="shared" ref="BW107" si="378">O107/O126</f>
        <v>9.0827761559468881E-2</v>
      </c>
      <c r="BX107" s="128">
        <f t="shared" ref="BX107" si="379">P107/P126</f>
        <v>6.9133312875367142E-2</v>
      </c>
      <c r="BY107" s="129">
        <f t="shared" ref="BY107" si="380">Q107/Q126</f>
        <v>8.3963527937427077E-2</v>
      </c>
      <c r="BZ107" s="130">
        <f t="shared" ref="BZ107" si="381">R107/R126</f>
        <v>8.0359691692834717E-2</v>
      </c>
      <c r="CA107" s="131">
        <f t="shared" ref="CA107" si="382">S107/S126</f>
        <v>6.4639164910167621E-2</v>
      </c>
      <c r="CB107" s="128">
        <f t="shared" ref="CB107" si="383">T107/T126</f>
        <v>3.8291605301914583E-2</v>
      </c>
      <c r="CC107" s="129">
        <f t="shared" ref="CC107" si="384">U107/U126</f>
        <v>0.12063750581665891</v>
      </c>
      <c r="CD107" s="130">
        <f t="shared" ref="CD107" si="385">V107/V126</f>
        <v>3.9151398264223723E-2</v>
      </c>
      <c r="CE107" s="131">
        <f t="shared" ref="CE107" si="386">W107/W126</f>
        <v>8.5464540581145221E-2</v>
      </c>
      <c r="CF107" s="128">
        <f t="shared" ref="CF107" si="387">X107/X126</f>
        <v>7.2012058737722456E-2</v>
      </c>
      <c r="CG107" s="129">
        <f t="shared" ref="CG107" si="388">Y107/Y126</f>
        <v>0.11895297382434561</v>
      </c>
      <c r="CH107" s="130">
        <f t="shared" ref="CH107" si="389">Z107/Z126</f>
        <v>7.1864704590379969E-2</v>
      </c>
      <c r="CI107" s="128">
        <f t="shared" ref="CI107" si="390">AA107/AA126</f>
        <v>5.5026824806265286E-2</v>
      </c>
      <c r="CJ107" s="134">
        <f t="shared" ref="CJ107" si="391">AB107/AB126</f>
        <v>6.6968268127946984E-2</v>
      </c>
      <c r="CK107" s="135">
        <f t="shared" ref="CK107" si="392">AC107/AC126</f>
        <v>7.3255810570598184E-2</v>
      </c>
    </row>
    <row r="108" spans="1:89" ht="14.25" thickTop="1" thickBot="1" x14ac:dyDescent="0.25">
      <c r="A108" s="145" t="s">
        <v>22</v>
      </c>
      <c r="B108" s="182">
        <v>2297</v>
      </c>
      <c r="C108" s="183">
        <v>1204</v>
      </c>
      <c r="D108" s="184">
        <v>715</v>
      </c>
      <c r="E108" s="185">
        <v>758</v>
      </c>
      <c r="F108" s="182">
        <v>2530</v>
      </c>
      <c r="G108" s="186">
        <v>1076</v>
      </c>
      <c r="H108" s="184">
        <v>2935</v>
      </c>
      <c r="I108" s="185">
        <v>2134</v>
      </c>
      <c r="J108" s="182">
        <v>262</v>
      </c>
      <c r="K108" s="186">
        <v>774</v>
      </c>
      <c r="L108" s="184">
        <v>976</v>
      </c>
      <c r="M108" s="182">
        <v>2299</v>
      </c>
      <c r="N108" s="187">
        <v>1988</v>
      </c>
      <c r="O108" s="188">
        <v>3234</v>
      </c>
      <c r="P108" s="182">
        <v>1117</v>
      </c>
      <c r="Q108" s="186">
        <v>1463</v>
      </c>
      <c r="R108" s="184">
        <v>1905</v>
      </c>
      <c r="S108" s="185">
        <v>1602</v>
      </c>
      <c r="T108" s="182">
        <v>279</v>
      </c>
      <c r="U108" s="186">
        <v>573</v>
      </c>
      <c r="V108" s="184">
        <v>868</v>
      </c>
      <c r="W108" s="185">
        <v>2036</v>
      </c>
      <c r="X108" s="182">
        <v>1284</v>
      </c>
      <c r="Y108" s="186">
        <v>825</v>
      </c>
      <c r="Z108" s="184">
        <v>2827</v>
      </c>
      <c r="AA108" s="182">
        <v>2594</v>
      </c>
      <c r="AB108" s="156">
        <f t="shared" si="255"/>
        <v>19983</v>
      </c>
      <c r="AC108" s="157">
        <f t="shared" si="256"/>
        <v>20572</v>
      </c>
      <c r="AE108" s="300" t="s">
        <v>0</v>
      </c>
      <c r="AF108" s="302" t="s">
        <v>1</v>
      </c>
      <c r="AG108" s="303"/>
      <c r="AH108" s="302" t="s">
        <v>2</v>
      </c>
      <c r="AI108" s="303"/>
      <c r="AJ108" s="302" t="s">
        <v>3</v>
      </c>
      <c r="AK108" s="303"/>
      <c r="AL108" s="302" t="s">
        <v>4</v>
      </c>
      <c r="AM108" s="303"/>
      <c r="AN108" s="302" t="s">
        <v>5</v>
      </c>
      <c r="AO108" s="303"/>
      <c r="AP108" s="302" t="s">
        <v>6</v>
      </c>
      <c r="AQ108" s="303"/>
      <c r="AR108" s="302" t="s">
        <v>7</v>
      </c>
      <c r="AS108" s="303"/>
      <c r="AT108" s="302" t="s">
        <v>8</v>
      </c>
      <c r="AU108" s="303"/>
      <c r="AV108" s="302" t="s">
        <v>9</v>
      </c>
      <c r="AW108" s="303"/>
      <c r="AX108" s="302" t="s">
        <v>10</v>
      </c>
      <c r="AY108" s="303"/>
      <c r="AZ108" s="302" t="s">
        <v>11</v>
      </c>
      <c r="BA108" s="303"/>
      <c r="BB108" s="302" t="s">
        <v>12</v>
      </c>
      <c r="BC108" s="303"/>
      <c r="BD108" s="305" t="s">
        <v>40</v>
      </c>
      <c r="BE108" s="306"/>
      <c r="BF108" s="307" t="s">
        <v>41</v>
      </c>
      <c r="BG108" s="308"/>
      <c r="BI108" s="145" t="s">
        <v>22</v>
      </c>
      <c r="BJ108" s="128">
        <f>B108/B126</f>
        <v>7.3234497050852859E-2</v>
      </c>
      <c r="BK108" s="129">
        <f t="shared" ref="BK108" si="393">C108/C126</f>
        <v>3.9387594870452763E-2</v>
      </c>
      <c r="BL108" s="130">
        <f t="shared" ref="BL108" si="394">D108/D126</f>
        <v>5.2872883235968351E-2</v>
      </c>
      <c r="BM108" s="131">
        <f t="shared" ref="BM108" si="395">E108/E126</f>
        <v>5.3546199491381744E-2</v>
      </c>
      <c r="BN108" s="128">
        <f t="shared" ref="BN108" si="396">F108/F126</f>
        <v>7.8388845855925635E-2</v>
      </c>
      <c r="BO108" s="129">
        <f t="shared" ref="BO108" si="397">G108/G126</f>
        <v>3.9088894539906271E-2</v>
      </c>
      <c r="BP108" s="130">
        <f t="shared" ref="BP108" si="398">H108/H126</f>
        <v>6.8922600037572793E-2</v>
      </c>
      <c r="BQ108" s="131">
        <f t="shared" ref="BQ108" si="399">I108/I126</f>
        <v>4.8142215805265412E-2</v>
      </c>
      <c r="BR108" s="128">
        <f t="shared" ref="BR108" si="400">J108/J126</f>
        <v>3.8964901844140393E-2</v>
      </c>
      <c r="BS108" s="129">
        <f t="shared" ref="BS108" si="401">K108/K126</f>
        <v>0.11248365063217555</v>
      </c>
      <c r="BT108" s="130">
        <f t="shared" ref="BT108" si="402">L108/L126</f>
        <v>3.7784057914908444E-2</v>
      </c>
      <c r="BU108" s="128">
        <f t="shared" ref="BU108" si="403">M108/M126</f>
        <v>9.234044262360927E-2</v>
      </c>
      <c r="BV108" s="132">
        <f t="shared" ref="BV108" si="404">N108/N126</f>
        <v>4.7376197512034701E-2</v>
      </c>
      <c r="BW108" s="133">
        <f t="shared" ref="BW108" si="405">O108/O126</f>
        <v>7.613711272247857E-2</v>
      </c>
      <c r="BX108" s="128">
        <f t="shared" ref="BX108" si="406">P108/P126</f>
        <v>4.896760334926132E-2</v>
      </c>
      <c r="BY108" s="129">
        <f t="shared" ref="BY108" si="407">Q108/Q126</f>
        <v>6.3221122682684414E-2</v>
      </c>
      <c r="BZ108" s="130">
        <f t="shared" ref="BZ108" si="408">R108/R126</f>
        <v>6.7977447901798452E-2</v>
      </c>
      <c r="CA108" s="131">
        <f t="shared" ref="CA108" si="409">S108/S126</f>
        <v>5.3598313760915388E-2</v>
      </c>
      <c r="CB108" s="128">
        <f t="shared" ref="CB108" si="410">T108/T126</f>
        <v>3.424153166421208E-2</v>
      </c>
      <c r="CC108" s="129">
        <f t="shared" ref="CC108" si="411">U108/U126</f>
        <v>6.6658911121451836E-2</v>
      </c>
      <c r="CD108" s="130">
        <f t="shared" ref="CD108" si="412">V108/V126</f>
        <v>3.3481195756991322E-2</v>
      </c>
      <c r="CE108" s="131">
        <f t="shared" ref="CE108" si="413">W108/W126</f>
        <v>6.9518899170280327E-2</v>
      </c>
      <c r="CF108" s="128">
        <f t="shared" ref="CF108" si="414">X108/X126</f>
        <v>6.243314207915978E-2</v>
      </c>
      <c r="CG108" s="129">
        <f t="shared" ref="CG108" si="415">Y108/Y126</f>
        <v>6.1876546913672843E-2</v>
      </c>
      <c r="CH108" s="130">
        <f t="shared" ref="CH108" si="416">Z108/Z126</f>
        <v>6.2090929057764109E-2</v>
      </c>
      <c r="CI108" s="128">
        <f t="shared" ref="CI108" si="417">AA108/AA126</f>
        <v>5.3320726016978764E-2</v>
      </c>
      <c r="CJ108" s="134">
        <f t="shared" ref="CJ108" si="418">AB108/AB126</f>
        <v>5.7876779776868982E-2</v>
      </c>
      <c r="CK108" s="135">
        <f t="shared" ref="CK108" si="419">AC108/AC126</f>
        <v>5.9849822679044706E-2</v>
      </c>
    </row>
    <row r="109" spans="1:89" ht="15" thickTop="1" thickBot="1" x14ac:dyDescent="0.3">
      <c r="A109" s="136" t="s">
        <v>23</v>
      </c>
      <c r="B109" s="175">
        <v>1724</v>
      </c>
      <c r="C109" s="176">
        <v>1277</v>
      </c>
      <c r="D109" s="177">
        <v>621</v>
      </c>
      <c r="E109" s="178">
        <v>644</v>
      </c>
      <c r="F109" s="175">
        <v>2030</v>
      </c>
      <c r="G109" s="179">
        <v>942</v>
      </c>
      <c r="H109" s="177">
        <v>2381</v>
      </c>
      <c r="I109" s="178">
        <v>1737</v>
      </c>
      <c r="J109" s="175">
        <v>299</v>
      </c>
      <c r="K109" s="179">
        <v>558</v>
      </c>
      <c r="L109" s="177">
        <v>835</v>
      </c>
      <c r="M109" s="175">
        <v>1685</v>
      </c>
      <c r="N109" s="180">
        <v>1798</v>
      </c>
      <c r="O109" s="181">
        <v>2358</v>
      </c>
      <c r="P109" s="175">
        <v>986</v>
      </c>
      <c r="Q109" s="179">
        <v>1012</v>
      </c>
      <c r="R109" s="177">
        <v>1526</v>
      </c>
      <c r="S109" s="178">
        <v>1287</v>
      </c>
      <c r="T109" s="175">
        <v>291</v>
      </c>
      <c r="U109" s="179">
        <v>394</v>
      </c>
      <c r="V109" s="177">
        <v>789</v>
      </c>
      <c r="W109" s="178">
        <v>1740</v>
      </c>
      <c r="X109" s="175">
        <v>928</v>
      </c>
      <c r="Y109" s="179">
        <v>618</v>
      </c>
      <c r="Z109" s="177">
        <v>2463</v>
      </c>
      <c r="AA109" s="175">
        <v>2654</v>
      </c>
      <c r="AB109" s="156">
        <f t="shared" si="255"/>
        <v>16671</v>
      </c>
      <c r="AC109" s="157">
        <f t="shared" si="256"/>
        <v>16906</v>
      </c>
      <c r="AE109" s="301"/>
      <c r="AF109" s="115" t="s">
        <v>14</v>
      </c>
      <c r="AG109" s="116" t="s">
        <v>15</v>
      </c>
      <c r="AH109" s="117" t="s">
        <v>14</v>
      </c>
      <c r="AI109" s="118" t="s">
        <v>15</v>
      </c>
      <c r="AJ109" s="115" t="s">
        <v>14</v>
      </c>
      <c r="AK109" s="116" t="s">
        <v>15</v>
      </c>
      <c r="AL109" s="117" t="s">
        <v>14</v>
      </c>
      <c r="AM109" s="118" t="s">
        <v>15</v>
      </c>
      <c r="AN109" s="115" t="s">
        <v>14</v>
      </c>
      <c r="AO109" s="116" t="s">
        <v>15</v>
      </c>
      <c r="AP109" s="117" t="s">
        <v>14</v>
      </c>
      <c r="AQ109" s="115" t="s">
        <v>15</v>
      </c>
      <c r="AR109" s="119" t="s">
        <v>14</v>
      </c>
      <c r="AS109" s="120" t="s">
        <v>15</v>
      </c>
      <c r="AT109" s="115" t="s">
        <v>14</v>
      </c>
      <c r="AU109" s="116" t="s">
        <v>15</v>
      </c>
      <c r="AV109" s="117" t="s">
        <v>14</v>
      </c>
      <c r="AW109" s="118" t="s">
        <v>15</v>
      </c>
      <c r="AX109" s="115" t="s">
        <v>14</v>
      </c>
      <c r="AY109" s="116" t="s">
        <v>15</v>
      </c>
      <c r="AZ109" s="117" t="s">
        <v>14</v>
      </c>
      <c r="BA109" s="118" t="s">
        <v>15</v>
      </c>
      <c r="BB109" s="115" t="s">
        <v>14</v>
      </c>
      <c r="BC109" s="116" t="s">
        <v>15</v>
      </c>
      <c r="BD109" s="28" t="s">
        <v>14</v>
      </c>
      <c r="BE109" s="121" t="s">
        <v>15</v>
      </c>
      <c r="BF109" s="162" t="s">
        <v>14</v>
      </c>
      <c r="BG109" s="163" t="s">
        <v>15</v>
      </c>
      <c r="BI109" s="136" t="s">
        <v>23</v>
      </c>
      <c r="BJ109" s="128">
        <f>B109/B126</f>
        <v>5.4965726127849515E-2</v>
      </c>
      <c r="BK109" s="129">
        <f t="shared" ref="BK109" si="420">C109/C126</f>
        <v>4.1775713164093169E-2</v>
      </c>
      <c r="BL109" s="130">
        <f t="shared" ref="BL109" si="421">D109/D126</f>
        <v>4.5921762922428458E-2</v>
      </c>
      <c r="BM109" s="131">
        <f t="shared" ref="BM109" si="422">E109/E126</f>
        <v>4.5493077140435149E-2</v>
      </c>
      <c r="BN109" s="128">
        <f t="shared" ref="BN109" si="423">F109/F126</f>
        <v>6.2896979085979854E-2</v>
      </c>
      <c r="BO109" s="129">
        <f t="shared" ref="BO109" si="424">G109/G126</f>
        <v>3.422094670686962E-2</v>
      </c>
      <c r="BP109" s="130">
        <f t="shared" ref="BP109" si="425">H109/H126</f>
        <v>5.5913018974262631E-2</v>
      </c>
      <c r="BQ109" s="131">
        <f t="shared" ref="BQ109" si="426">I109/I126</f>
        <v>3.9186049134838814E-2</v>
      </c>
      <c r="BR109" s="128">
        <f t="shared" ref="BR109" si="427">J109/J126</f>
        <v>4.4467578822129684E-2</v>
      </c>
      <c r="BS109" s="129">
        <f t="shared" ref="BS109" si="428">K109/K126</f>
        <v>8.1092864409242849E-2</v>
      </c>
      <c r="BT109" s="130">
        <f t="shared" ref="BT109" si="429">L109/L126</f>
        <v>3.2325500367775151E-2</v>
      </c>
      <c r="BU109" s="128">
        <f t="shared" ref="BU109" si="430">M109/M126</f>
        <v>6.7678836807647511E-2</v>
      </c>
      <c r="BV109" s="132">
        <f t="shared" ref="BV109" si="431">N109/N126</f>
        <v>4.284829131118631E-2</v>
      </c>
      <c r="BW109" s="133">
        <f t="shared" ref="BW109" si="432">O109/O126</f>
        <v>5.5513701855165271E-2</v>
      </c>
      <c r="BX109" s="128">
        <f t="shared" ref="BX109" si="433">P109/P126</f>
        <v>4.3224759984218139E-2</v>
      </c>
      <c r="BY109" s="129">
        <f t="shared" ref="BY109" si="434">Q109/Q126</f>
        <v>4.3731904412082453E-2</v>
      </c>
      <c r="BZ109" s="130">
        <f t="shared" ref="BZ109" si="435">R109/R126</f>
        <v>5.4453325720810734E-2</v>
      </c>
      <c r="CA109" s="131">
        <f t="shared" ref="CA109" si="436">S109/S126</f>
        <v>4.3059319482083712E-2</v>
      </c>
      <c r="CB109" s="128">
        <f t="shared" ref="CB109" si="437">T109/T126</f>
        <v>3.5714285714285712E-2</v>
      </c>
      <c r="CC109" s="129">
        <f t="shared" ref="CC109" si="438">U109/U126</f>
        <v>4.5835272219637041E-2</v>
      </c>
      <c r="CD109" s="130">
        <f t="shared" ref="CD109" si="439">V109/V126</f>
        <v>3.0433944069431052E-2</v>
      </c>
      <c r="CE109" s="131">
        <f t="shared" ref="CE109" si="440">W109/W126</f>
        <v>5.9412025813500871E-2</v>
      </c>
      <c r="CF109" s="128">
        <f t="shared" ref="CF109" si="441">X109/X126</f>
        <v>4.5123018574346009E-2</v>
      </c>
      <c r="CG109" s="129">
        <f t="shared" ref="CG109" si="442">Y109/Y126</f>
        <v>4.6351158778969476E-2</v>
      </c>
      <c r="CH109" s="130">
        <f t="shared" ref="CH109" si="443">Z109/Z126</f>
        <v>5.4096200307489566E-2</v>
      </c>
      <c r="CI109" s="128">
        <f t="shared" ref="CI109" si="444">AA109/AA126</f>
        <v>5.4554050442969022E-2</v>
      </c>
      <c r="CJ109" s="134">
        <f t="shared" ref="CJ109" si="445">AB109/AB126</f>
        <v>4.8284231379681873E-2</v>
      </c>
      <c r="CK109" s="135">
        <f t="shared" ref="CK109" si="446">AC109/AC126</f>
        <v>4.9184381791363495E-2</v>
      </c>
    </row>
    <row r="110" spans="1:89" ht="13.5" thickTop="1" x14ac:dyDescent="0.2">
      <c r="A110" s="145" t="s">
        <v>24</v>
      </c>
      <c r="B110" s="189">
        <v>1500</v>
      </c>
      <c r="C110" s="183">
        <v>1475</v>
      </c>
      <c r="D110" s="184">
        <v>608</v>
      </c>
      <c r="E110" s="185">
        <v>630</v>
      </c>
      <c r="F110" s="182">
        <v>1770</v>
      </c>
      <c r="G110" s="186">
        <v>845</v>
      </c>
      <c r="H110" s="184">
        <v>2268</v>
      </c>
      <c r="I110" s="185">
        <v>1925</v>
      </c>
      <c r="J110" s="182">
        <v>299</v>
      </c>
      <c r="K110" s="186">
        <v>353</v>
      </c>
      <c r="L110" s="184">
        <v>938</v>
      </c>
      <c r="M110" s="182">
        <v>1461</v>
      </c>
      <c r="N110" s="187">
        <v>1750</v>
      </c>
      <c r="O110" s="190">
        <v>2157</v>
      </c>
      <c r="P110" s="182">
        <v>1030</v>
      </c>
      <c r="Q110" s="186">
        <v>918</v>
      </c>
      <c r="R110" s="184">
        <v>1431</v>
      </c>
      <c r="S110" s="185">
        <v>1226</v>
      </c>
      <c r="T110" s="182">
        <v>314</v>
      </c>
      <c r="U110" s="186">
        <v>320</v>
      </c>
      <c r="V110" s="184">
        <v>767</v>
      </c>
      <c r="W110" s="191">
        <v>1690</v>
      </c>
      <c r="X110" s="182">
        <v>793</v>
      </c>
      <c r="Y110" s="186">
        <v>570</v>
      </c>
      <c r="Z110" s="184">
        <v>2353</v>
      </c>
      <c r="AA110" s="182">
        <v>2899</v>
      </c>
      <c r="AB110" s="156">
        <f t="shared" si="255"/>
        <v>15821</v>
      </c>
      <c r="AC110" s="157">
        <f t="shared" si="256"/>
        <v>16469</v>
      </c>
      <c r="AE110" s="235" t="str">
        <f>$AE$17</f>
        <v>17:00 - 17:59</v>
      </c>
      <c r="AF110" s="125">
        <f t="shared" ref="AF110:AU111" si="447">SUMIF($A$9:$A$32,$AE110,B$102:B$125)</f>
        <v>1824</v>
      </c>
      <c r="AG110" s="172">
        <f t="shared" si="447"/>
        <v>2948</v>
      </c>
      <c r="AH110" s="126">
        <f t="shared" si="447"/>
        <v>1373</v>
      </c>
      <c r="AI110" s="166">
        <f t="shared" si="447"/>
        <v>962</v>
      </c>
      <c r="AJ110" s="125">
        <f t="shared" si="447"/>
        <v>1702</v>
      </c>
      <c r="AK110" s="127">
        <f t="shared" si="447"/>
        <v>2651</v>
      </c>
      <c r="AL110" s="126">
        <f t="shared" si="447"/>
        <v>2690</v>
      </c>
      <c r="AM110" s="166">
        <f t="shared" si="447"/>
        <v>4132</v>
      </c>
      <c r="AN110" s="125">
        <f t="shared" si="447"/>
        <v>1038</v>
      </c>
      <c r="AO110" s="127">
        <f t="shared" si="447"/>
        <v>270</v>
      </c>
      <c r="AP110" s="126">
        <f t="shared" si="447"/>
        <v>2945</v>
      </c>
      <c r="AQ110" s="125">
        <f t="shared" si="447"/>
        <v>920</v>
      </c>
      <c r="AR110" s="165">
        <f t="shared" si="447"/>
        <v>3911</v>
      </c>
      <c r="AS110" s="167">
        <f t="shared" si="447"/>
        <v>2353</v>
      </c>
      <c r="AT110" s="125">
        <f t="shared" si="447"/>
        <v>1927</v>
      </c>
      <c r="AU110" s="127">
        <f t="shared" si="447"/>
        <v>1647</v>
      </c>
      <c r="AV110" s="126">
        <f t="shared" ref="AP110:BE111" si="448">SUMIF($A$9:$A$32,$AE110,R$102:R$125)</f>
        <v>1907</v>
      </c>
      <c r="AW110" s="166">
        <f t="shared" si="448"/>
        <v>2548</v>
      </c>
      <c r="AX110" s="125">
        <f t="shared" si="448"/>
        <v>1326</v>
      </c>
      <c r="AY110" s="127">
        <f t="shared" si="448"/>
        <v>291</v>
      </c>
      <c r="AZ110" s="126">
        <f t="shared" si="448"/>
        <v>2854</v>
      </c>
      <c r="BA110" s="166">
        <f t="shared" si="448"/>
        <v>1588</v>
      </c>
      <c r="BB110" s="125">
        <f t="shared" si="448"/>
        <v>2251</v>
      </c>
      <c r="BC110" s="127">
        <f t="shared" si="448"/>
        <v>779</v>
      </c>
      <c r="BD110" s="170">
        <f t="shared" si="448"/>
        <v>3141</v>
      </c>
      <c r="BE110" s="171">
        <f t="shared" si="448"/>
        <v>4433</v>
      </c>
      <c r="BF110" s="156">
        <f>AF110+AH110+AJ110+AL110+AN110+AP110+AR110+AT110+AV110+AX110+AZ110+BB110+BD110</f>
        <v>28889</v>
      </c>
      <c r="BG110" s="157">
        <f>AG110+AI110+AK110+AM110+AO110+AQ110+AS110+AU110+AW110+AY110+BA110+BC110+BE110</f>
        <v>25522</v>
      </c>
      <c r="BI110" s="145" t="s">
        <v>24</v>
      </c>
      <c r="BJ110" s="128">
        <f>B110/B126</f>
        <v>4.7824007651841222E-2</v>
      </c>
      <c r="BK110" s="129">
        <f t="shared" ref="BK110" si="449">C110/C126</f>
        <v>4.8253075111227429E-2</v>
      </c>
      <c r="BL110" s="130">
        <f t="shared" ref="BL110" si="450">D110/D126</f>
        <v>4.4960437772683576E-2</v>
      </c>
      <c r="BM110" s="131">
        <f t="shared" ref="BM110" si="451">E110/E126</f>
        <v>4.4504097202599603E-2</v>
      </c>
      <c r="BN110" s="128">
        <f t="shared" ref="BN110" si="452">F110/F126</f>
        <v>5.4841208365608053E-2</v>
      </c>
      <c r="BO110" s="129">
        <f t="shared" ref="BO110" si="453">G110/G126</f>
        <v>3.0697133723253531E-2</v>
      </c>
      <c r="BP110" s="130">
        <f t="shared" ref="BP110" si="454">H110/H126</f>
        <v>5.3259440165320311E-2</v>
      </c>
      <c r="BQ110" s="131">
        <f t="shared" ref="BQ110" si="455">I110/I126</f>
        <v>4.3427256525368288E-2</v>
      </c>
      <c r="BR110" s="128">
        <f t="shared" ref="BR110" si="456">J110/J126</f>
        <v>4.4467578822129684E-2</v>
      </c>
      <c r="BS110" s="129">
        <f t="shared" ref="BS110" si="457">K110/K126</f>
        <v>5.1300683040255778E-2</v>
      </c>
      <c r="BT110" s="130">
        <f t="shared" ref="BT110" si="458">L110/L126</f>
        <v>3.6312957299368974E-2</v>
      </c>
      <c r="BU110" s="128">
        <f t="shared" ref="BU110" si="459">M110/M126</f>
        <v>5.8681768887817808E-2</v>
      </c>
      <c r="BV110" s="132">
        <f t="shared" ref="BV110" si="460">N110/N126</f>
        <v>4.1704399218340404E-2</v>
      </c>
      <c r="BW110" s="133">
        <f t="shared" ref="BW110" si="461">O110/O126</f>
        <v>5.0781617854788588E-2</v>
      </c>
      <c r="BX110" s="128">
        <f t="shared" ref="BX110" si="462">P110/P126</f>
        <v>4.5153653938889135E-2</v>
      </c>
      <c r="BY110" s="129">
        <f t="shared" ref="BY110" si="463">Q110/Q126</f>
        <v>3.9669850049695345E-2</v>
      </c>
      <c r="BZ110" s="130">
        <f t="shared" ref="BZ110" si="464">R110/R126</f>
        <v>5.1063374250642307E-2</v>
      </c>
      <c r="CA110" s="131">
        <f t="shared" ref="CA110" si="465">S110/S126</f>
        <v>4.1018434875706784E-2</v>
      </c>
      <c r="CB110" s="128">
        <f t="shared" ref="CB110" si="466">T110/T126</f>
        <v>3.8537064310260188E-2</v>
      </c>
      <c r="CC110" s="129">
        <f t="shared" ref="CC110" si="467">U110/U126</f>
        <v>3.7226617031177293E-2</v>
      </c>
      <c r="CD110" s="130">
        <f t="shared" ref="CD110" si="468">V110/V126</f>
        <v>2.9585342333654775E-2</v>
      </c>
      <c r="CE110" s="131">
        <f t="shared" ref="CE110" si="469">W110/W126</f>
        <v>5.770478369242326E-2</v>
      </c>
      <c r="CF110" s="128">
        <f t="shared" ref="CF110" si="470">X110/X126</f>
        <v>3.8558786346396964E-2</v>
      </c>
      <c r="CG110" s="129">
        <f t="shared" ref="CG110" si="471">Y110/Y126</f>
        <v>4.2751068776719421E-2</v>
      </c>
      <c r="CH110" s="130">
        <f t="shared" ref="CH110" si="472">Z110/Z126</f>
        <v>5.1680210849989021E-2</v>
      </c>
      <c r="CI110" s="128">
        <f t="shared" ref="CI110" si="473">AA110/AA126</f>
        <v>5.9590125182429239E-2</v>
      </c>
      <c r="CJ110" s="134">
        <f t="shared" ref="CJ110" si="474">AB110/AB126</f>
        <v>4.5822375661804741E-2</v>
      </c>
      <c r="CK110" s="135">
        <f t="shared" ref="CK110" si="475">AC110/AC126</f>
        <v>4.7913023998696638E-2</v>
      </c>
    </row>
    <row r="111" spans="1:89" x14ac:dyDescent="0.2">
      <c r="A111" s="136" t="s">
        <v>25</v>
      </c>
      <c r="B111" s="192">
        <v>1424</v>
      </c>
      <c r="C111" s="176">
        <v>1134</v>
      </c>
      <c r="D111" s="177">
        <v>571</v>
      </c>
      <c r="E111" s="178">
        <v>572</v>
      </c>
      <c r="F111" s="175">
        <v>1547</v>
      </c>
      <c r="G111" s="179">
        <v>897</v>
      </c>
      <c r="H111" s="177">
        <v>2249</v>
      </c>
      <c r="I111" s="178">
        <v>1936</v>
      </c>
      <c r="J111" s="175">
        <v>309</v>
      </c>
      <c r="K111" s="176">
        <v>293</v>
      </c>
      <c r="L111" s="177">
        <v>931</v>
      </c>
      <c r="M111" s="175">
        <v>1277</v>
      </c>
      <c r="N111" s="180">
        <v>1590</v>
      </c>
      <c r="O111" s="193">
        <v>1993</v>
      </c>
      <c r="P111" s="175">
        <v>930</v>
      </c>
      <c r="Q111" s="176">
        <v>896</v>
      </c>
      <c r="R111" s="177">
        <v>1318</v>
      </c>
      <c r="S111" s="178">
        <v>1301</v>
      </c>
      <c r="T111" s="184">
        <v>213</v>
      </c>
      <c r="U111" s="175">
        <v>350</v>
      </c>
      <c r="V111" s="177">
        <v>896</v>
      </c>
      <c r="W111" s="194">
        <v>1515</v>
      </c>
      <c r="X111" s="175">
        <v>675</v>
      </c>
      <c r="Y111" s="179">
        <v>487</v>
      </c>
      <c r="Z111" s="177">
        <v>2484</v>
      </c>
      <c r="AA111" s="175">
        <v>2666</v>
      </c>
      <c r="AB111" s="156">
        <f t="shared" si="255"/>
        <v>15137</v>
      </c>
      <c r="AC111" s="157">
        <f t="shared" si="256"/>
        <v>15317</v>
      </c>
      <c r="AE111" s="237" t="str">
        <f>$AE$18</f>
        <v>18:00 - 18:59</v>
      </c>
      <c r="AF111" s="125">
        <f t="shared" si="447"/>
        <v>1935</v>
      </c>
      <c r="AG111" s="176">
        <f t="shared" si="447"/>
        <v>3637</v>
      </c>
      <c r="AH111" s="177">
        <f t="shared" si="447"/>
        <v>959</v>
      </c>
      <c r="AI111" s="178">
        <f t="shared" si="447"/>
        <v>1356</v>
      </c>
      <c r="AJ111" s="238">
        <f t="shared" si="447"/>
        <v>1449</v>
      </c>
      <c r="AK111" s="179">
        <f t="shared" si="447"/>
        <v>2894</v>
      </c>
      <c r="AL111" s="177">
        <f t="shared" si="447"/>
        <v>2527</v>
      </c>
      <c r="AM111" s="178">
        <f t="shared" si="447"/>
        <v>4664</v>
      </c>
      <c r="AN111" s="238">
        <f t="shared" si="447"/>
        <v>699</v>
      </c>
      <c r="AO111" s="179">
        <f t="shared" si="447"/>
        <v>281</v>
      </c>
      <c r="AP111" s="177">
        <f t="shared" si="448"/>
        <v>3208</v>
      </c>
      <c r="AQ111" s="238">
        <f t="shared" si="448"/>
        <v>877</v>
      </c>
      <c r="AR111" s="180">
        <f t="shared" si="448"/>
        <v>4199</v>
      </c>
      <c r="AS111" s="181">
        <f t="shared" si="448"/>
        <v>2623</v>
      </c>
      <c r="AT111" s="238">
        <f t="shared" si="448"/>
        <v>2187</v>
      </c>
      <c r="AU111" s="179">
        <f t="shared" si="448"/>
        <v>1812</v>
      </c>
      <c r="AV111" s="177">
        <f t="shared" si="448"/>
        <v>1979</v>
      </c>
      <c r="AW111" s="178">
        <f t="shared" si="448"/>
        <v>2792</v>
      </c>
      <c r="AX111" s="238">
        <f t="shared" si="448"/>
        <v>1087</v>
      </c>
      <c r="AY111" s="179">
        <f t="shared" si="448"/>
        <v>294</v>
      </c>
      <c r="AZ111" s="177">
        <f t="shared" si="448"/>
        <v>3016</v>
      </c>
      <c r="BA111" s="178">
        <f t="shared" si="448"/>
        <v>1709</v>
      </c>
      <c r="BB111" s="238">
        <f t="shared" si="448"/>
        <v>1985</v>
      </c>
      <c r="BC111" s="179">
        <f t="shared" si="448"/>
        <v>850</v>
      </c>
      <c r="BD111" s="177">
        <f t="shared" si="448"/>
        <v>3026</v>
      </c>
      <c r="BE111" s="238">
        <f t="shared" si="448"/>
        <v>4597</v>
      </c>
      <c r="BF111" s="158">
        <f>SUM(AF111,AH111,AJ111,AL111,AN111,AP111,AR111,AT111,AV111,AX111,AZ111,BB111,BD111)</f>
        <v>28256</v>
      </c>
      <c r="BG111" s="159">
        <f>SUM(AG111,AI111,AK111,AM111,AO111,AQ111,AS111,AU111,AW111,AY111,BA111,BC111,BE111)</f>
        <v>28386</v>
      </c>
      <c r="BI111" s="136" t="s">
        <v>25</v>
      </c>
      <c r="BJ111" s="128">
        <f>B111/B126</f>
        <v>4.5400924597481268E-2</v>
      </c>
      <c r="BK111" s="129">
        <f t="shared" ref="BK111" si="476">C111/C126</f>
        <v>3.7097618424496208E-2</v>
      </c>
      <c r="BL111" s="130">
        <f t="shared" ref="BL111" si="477">D111/D126</f>
        <v>4.2224358500332765E-2</v>
      </c>
      <c r="BM111" s="131">
        <f t="shared" ref="BM111" si="478">E111/E126</f>
        <v>4.0406894602995194E-2</v>
      </c>
      <c r="BN111" s="128">
        <f t="shared" ref="BN111" si="479">F111/F126</f>
        <v>4.793183578621224E-2</v>
      </c>
      <c r="BO111" s="129">
        <f t="shared" ref="BO111" si="480">G111/G126</f>
        <v>3.2586188106222984E-2</v>
      </c>
      <c r="BP111" s="130">
        <f t="shared" ref="BP111" si="481">H111/H126</f>
        <v>5.2813263197445053E-2</v>
      </c>
      <c r="BQ111" s="131">
        <f t="shared" ref="BQ111" si="482">I111/I126</f>
        <v>4.367541227694182E-2</v>
      </c>
      <c r="BR111" s="128">
        <f t="shared" ref="BR111" si="483">J111/J126</f>
        <v>4.5954788816180842E-2</v>
      </c>
      <c r="BS111" s="129">
        <f t="shared" ref="BS111" si="484">K111/K126</f>
        <v>4.2581020200552246E-2</v>
      </c>
      <c r="BT111" s="130">
        <f t="shared" ref="BT111" si="485">L111/L126</f>
        <v>3.604196508071697E-2</v>
      </c>
      <c r="BU111" s="128">
        <f t="shared" ref="BU111" si="486">M111/M126</f>
        <v>5.1291320239386269E-2</v>
      </c>
      <c r="BV111" s="132">
        <f t="shared" ref="BV111" si="487">N111/N126</f>
        <v>3.7891425575520707E-2</v>
      </c>
      <c r="BW111" s="133">
        <f t="shared" ref="BW111" si="488">O111/O126</f>
        <v>4.6920613993784728E-2</v>
      </c>
      <c r="BX111" s="128">
        <f t="shared" ref="BX111" si="489">P111/P126</f>
        <v>4.0769804041909607E-2</v>
      </c>
      <c r="BY111" s="129">
        <f t="shared" ref="BY111" si="490">Q111/Q126</f>
        <v>3.8719156475519642E-2</v>
      </c>
      <c r="BZ111" s="130">
        <f t="shared" ref="BZ111" si="491">R111/R126</f>
        <v>4.7031116186126175E-2</v>
      </c>
      <c r="CA111" s="131">
        <f t="shared" ref="CA111" si="492">S111/S126</f>
        <v>4.3527719227809562E-2</v>
      </c>
      <c r="CB111" s="128">
        <f t="shared" ref="CB111" si="493">T111/T126</f>
        <v>2.614138438880707E-2</v>
      </c>
      <c r="CC111" s="129">
        <f t="shared" ref="CC111" si="494">U111/U126</f>
        <v>4.071661237785016E-2</v>
      </c>
      <c r="CD111" s="130">
        <f t="shared" ref="CD111" si="495">V111/V126</f>
        <v>3.4561234329797491E-2</v>
      </c>
      <c r="CE111" s="131">
        <f t="shared" ref="CE111" si="496">W111/W126</f>
        <v>5.1729436268651618E-2</v>
      </c>
      <c r="CF111" s="128">
        <f t="shared" ref="CF111" si="497">X111/X126</f>
        <v>3.282116113974521E-2</v>
      </c>
      <c r="CG111" s="129">
        <f t="shared" ref="CG111" si="498">Y111/Y126</f>
        <v>3.6525913147828694E-2</v>
      </c>
      <c r="CH111" s="130">
        <f t="shared" ref="CH111" si="499">Z111/Z126</f>
        <v>5.4557434658466943E-2</v>
      </c>
      <c r="CI111" s="128">
        <f t="shared" ref="CI111" si="500">AA111/AA126</f>
        <v>5.4800715328167077E-2</v>
      </c>
      <c r="CJ111" s="134">
        <f t="shared" ref="CJ111" si="501">AB111/AB126</f>
        <v>4.3841305884124798E-2</v>
      </c>
      <c r="CK111" s="135">
        <f t="shared" ref="CK111" si="502">AC111/AC126</f>
        <v>4.4561527025808269E-2</v>
      </c>
    </row>
    <row r="112" spans="1:89" ht="13.5" thickBot="1" x14ac:dyDescent="0.25">
      <c r="A112" s="145" t="s">
        <v>26</v>
      </c>
      <c r="B112" s="189">
        <v>1259</v>
      </c>
      <c r="C112" s="183">
        <v>1355</v>
      </c>
      <c r="D112" s="184">
        <v>540</v>
      </c>
      <c r="E112" s="185">
        <v>557</v>
      </c>
      <c r="F112" s="182">
        <v>1281</v>
      </c>
      <c r="G112" s="186">
        <v>1004</v>
      </c>
      <c r="H112" s="184">
        <v>1922</v>
      </c>
      <c r="I112" s="185">
        <v>1844</v>
      </c>
      <c r="J112" s="182">
        <v>320</v>
      </c>
      <c r="K112" s="183">
        <v>226</v>
      </c>
      <c r="L112" s="184">
        <v>919</v>
      </c>
      <c r="M112" s="182">
        <v>1049</v>
      </c>
      <c r="N112" s="187">
        <v>1592</v>
      </c>
      <c r="O112" s="190">
        <v>1728</v>
      </c>
      <c r="P112" s="182">
        <v>940</v>
      </c>
      <c r="Q112" s="183">
        <v>786</v>
      </c>
      <c r="R112" s="184">
        <v>1259</v>
      </c>
      <c r="S112" s="185">
        <v>1126</v>
      </c>
      <c r="T112" s="182">
        <v>237</v>
      </c>
      <c r="U112" s="186">
        <v>307</v>
      </c>
      <c r="V112" s="184">
        <v>849</v>
      </c>
      <c r="W112" s="191">
        <v>1302</v>
      </c>
      <c r="X112" s="182">
        <v>609</v>
      </c>
      <c r="Y112" s="186">
        <v>437</v>
      </c>
      <c r="Z112" s="184">
        <v>2402</v>
      </c>
      <c r="AA112" s="182">
        <v>2595</v>
      </c>
      <c r="AB112" s="156">
        <f t="shared" si="255"/>
        <v>14129</v>
      </c>
      <c r="AC112" s="157">
        <f t="shared" si="256"/>
        <v>14316</v>
      </c>
      <c r="AE112" s="235"/>
      <c r="AF112" s="125"/>
      <c r="AG112" s="183"/>
      <c r="AH112" s="184"/>
      <c r="AI112" s="185"/>
      <c r="AJ112" s="182"/>
      <c r="AK112" s="186"/>
      <c r="AL112" s="184"/>
      <c r="AM112" s="185"/>
      <c r="AN112" s="182"/>
      <c r="AO112" s="186"/>
      <c r="AP112" s="184"/>
      <c r="AQ112" s="182"/>
      <c r="AR112" s="187"/>
      <c r="AS112" s="188"/>
      <c r="AT112" s="182"/>
      <c r="AU112" s="186"/>
      <c r="AV112" s="184"/>
      <c r="AW112" s="185"/>
      <c r="AX112" s="182"/>
      <c r="AY112" s="186"/>
      <c r="AZ112" s="184"/>
      <c r="BA112" s="185"/>
      <c r="BB112" s="182"/>
      <c r="BC112" s="186"/>
      <c r="BD112" s="184"/>
      <c r="BE112" s="182"/>
      <c r="BF112" s="158"/>
      <c r="BG112" s="159"/>
      <c r="BI112" s="145" t="s">
        <v>26</v>
      </c>
      <c r="BJ112" s="128">
        <f>B112/B126</f>
        <v>4.0140283755778737E-2</v>
      </c>
      <c r="BK112" s="129">
        <f t="shared" ref="BK112" si="503">C112/C126</f>
        <v>4.432740120387333E-2</v>
      </c>
      <c r="BL112" s="130">
        <f t="shared" ref="BL112" si="504">D112/D126</f>
        <v>3.993196775863344E-2</v>
      </c>
      <c r="BM112" s="131">
        <f t="shared" ref="BM112" si="505">E112/E126</f>
        <v>3.9347273241028539E-2</v>
      </c>
      <c r="BN112" s="128">
        <f t="shared" ref="BN112" si="506">F112/F126</f>
        <v>3.9690162664601084E-2</v>
      </c>
      <c r="BO112" s="129">
        <f t="shared" ref="BO112" si="507">G112/G126</f>
        <v>3.6473280778871651E-2</v>
      </c>
      <c r="BP112" s="130">
        <f t="shared" ref="BP112" si="508">H112/H126</f>
        <v>4.5134322750328762E-2</v>
      </c>
      <c r="BQ112" s="131">
        <f t="shared" ref="BQ112" si="509">I112/I126</f>
        <v>4.1599927809235909E-2</v>
      </c>
      <c r="BR112" s="128">
        <f t="shared" ref="BR112" si="510">J112/J126</f>
        <v>4.7590719809637118E-2</v>
      </c>
      <c r="BS112" s="129">
        <f t="shared" ref="BS112" si="511">K112/K126</f>
        <v>3.28440633628833E-2</v>
      </c>
      <c r="BT112" s="130">
        <f t="shared" ref="BT112" si="512">L112/L126</f>
        <v>3.5577406991599239E-2</v>
      </c>
      <c r="BU112" s="128">
        <f t="shared" ref="BU112" si="513">M112/M126</f>
        <v>4.2133590392416757E-2</v>
      </c>
      <c r="BV112" s="132">
        <f t="shared" ref="BV112" si="514">N112/N126</f>
        <v>3.7939087746055956E-2</v>
      </c>
      <c r="BW112" s="133">
        <f t="shared" ref="BW112" si="515">O112/O126</f>
        <v>4.0681796779357758E-2</v>
      </c>
      <c r="BX112" s="128">
        <f t="shared" ref="BX112" si="516">P112/P126</f>
        <v>4.1208189031607556E-2</v>
      </c>
      <c r="BY112" s="129">
        <f t="shared" ref="BY112" si="517">Q112/Q126</f>
        <v>3.3965688604641116E-2</v>
      </c>
      <c r="BZ112" s="130">
        <f t="shared" ref="BZ112" si="518">R112/R126</f>
        <v>4.4925777904653151E-2</v>
      </c>
      <c r="CA112" s="131">
        <f t="shared" ref="CA112" si="519">S112/S126</f>
        <v>3.7672722406236411E-2</v>
      </c>
      <c r="CB112" s="128">
        <f t="shared" ref="CB112" si="520">T112/T126</f>
        <v>2.9086892488954345E-2</v>
      </c>
      <c r="CC112" s="129">
        <f t="shared" ref="CC112" si="521">U112/U126</f>
        <v>3.5714285714285712E-2</v>
      </c>
      <c r="CD112" s="130">
        <f t="shared" ref="CD112" si="522">V112/V126</f>
        <v>3.274831243972999E-2</v>
      </c>
      <c r="CE112" s="131">
        <f t="shared" ref="CE112" si="523">W112/W126</f>
        <v>4.4456584832860996E-2</v>
      </c>
      <c r="CF112" s="128">
        <f t="shared" ref="CF112" si="524">X112/X126</f>
        <v>2.9611980939414567E-2</v>
      </c>
      <c r="CG112" s="129">
        <f t="shared" ref="CG112" si="525">Y112/Y126</f>
        <v>3.2775819395484886E-2</v>
      </c>
      <c r="CH112" s="130">
        <f t="shared" ref="CH112" si="526">Z112/Z126</f>
        <v>5.2756424335602896E-2</v>
      </c>
      <c r="CI112" s="128">
        <f t="shared" ref="CI112" si="527">AA112/AA126</f>
        <v>5.3341281424078603E-2</v>
      </c>
      <c r="CJ112" s="134">
        <f t="shared" ref="CJ112" si="528">AB112/AB126</f>
        <v>4.0921834632806978E-2</v>
      </c>
      <c r="CK112" s="135">
        <f t="shared" ref="CK112" si="529">AC112/AC126</f>
        <v>4.1649332173498158E-2</v>
      </c>
    </row>
    <row r="113" spans="1:89" ht="14.25" thickTop="1" thickBot="1" x14ac:dyDescent="0.25">
      <c r="A113" s="136" t="s">
        <v>27</v>
      </c>
      <c r="B113" s="192">
        <v>1162</v>
      </c>
      <c r="C113" s="176">
        <v>1542</v>
      </c>
      <c r="D113" s="177">
        <v>541</v>
      </c>
      <c r="E113" s="178">
        <v>664</v>
      </c>
      <c r="F113" s="175">
        <v>1023</v>
      </c>
      <c r="G113" s="179">
        <v>1082</v>
      </c>
      <c r="H113" s="177">
        <v>1897</v>
      </c>
      <c r="I113" s="178">
        <v>1994</v>
      </c>
      <c r="J113" s="175">
        <v>301</v>
      </c>
      <c r="K113" s="176">
        <v>287</v>
      </c>
      <c r="L113" s="177">
        <v>1174</v>
      </c>
      <c r="M113" s="175">
        <v>981</v>
      </c>
      <c r="N113" s="180">
        <v>1811</v>
      </c>
      <c r="O113" s="193">
        <v>1637</v>
      </c>
      <c r="P113" s="175">
        <v>1069</v>
      </c>
      <c r="Q113" s="176">
        <v>818</v>
      </c>
      <c r="R113" s="177">
        <v>1233</v>
      </c>
      <c r="S113" s="178">
        <v>1181</v>
      </c>
      <c r="T113" s="175">
        <v>313</v>
      </c>
      <c r="U113" s="179">
        <v>238</v>
      </c>
      <c r="V113" s="177">
        <v>1174</v>
      </c>
      <c r="W113" s="194">
        <v>1091</v>
      </c>
      <c r="X113" s="175">
        <v>653</v>
      </c>
      <c r="Y113" s="179">
        <v>398</v>
      </c>
      <c r="Z113" s="177">
        <v>2346</v>
      </c>
      <c r="AA113" s="175">
        <v>2560</v>
      </c>
      <c r="AB113" s="156">
        <f t="shared" si="255"/>
        <v>14697</v>
      </c>
      <c r="AC113" s="157">
        <f t="shared" si="256"/>
        <v>14473</v>
      </c>
      <c r="AE113" s="229" t="s">
        <v>13</v>
      </c>
      <c r="AF113" s="20">
        <f t="shared" ref="AF113:BG113" si="530">SUM(AF110:AF112)</f>
        <v>3759</v>
      </c>
      <c r="AG113" s="21">
        <f t="shared" si="530"/>
        <v>6585</v>
      </c>
      <c r="AH113" s="20">
        <f t="shared" si="530"/>
        <v>2332</v>
      </c>
      <c r="AI113" s="21">
        <f t="shared" si="530"/>
        <v>2318</v>
      </c>
      <c r="AJ113" s="20">
        <f t="shared" si="530"/>
        <v>3151</v>
      </c>
      <c r="AK113" s="21">
        <f t="shared" si="530"/>
        <v>5545</v>
      </c>
      <c r="AL113" s="20">
        <f t="shared" si="530"/>
        <v>5217</v>
      </c>
      <c r="AM113" s="21">
        <f t="shared" si="530"/>
        <v>8796</v>
      </c>
      <c r="AN113" s="20">
        <f t="shared" si="530"/>
        <v>1737</v>
      </c>
      <c r="AO113" s="21">
        <f t="shared" si="530"/>
        <v>551</v>
      </c>
      <c r="AP113" s="20">
        <f t="shared" si="530"/>
        <v>6153</v>
      </c>
      <c r="AQ113" s="21">
        <f t="shared" si="530"/>
        <v>1797</v>
      </c>
      <c r="AR113" s="20">
        <f t="shared" si="530"/>
        <v>8110</v>
      </c>
      <c r="AS113" s="21">
        <f t="shared" si="530"/>
        <v>4976</v>
      </c>
      <c r="AT113" s="20">
        <f t="shared" si="530"/>
        <v>4114</v>
      </c>
      <c r="AU113" s="21">
        <f t="shared" si="530"/>
        <v>3459</v>
      </c>
      <c r="AV113" s="20">
        <f t="shared" si="530"/>
        <v>3886</v>
      </c>
      <c r="AW113" s="21">
        <f t="shared" si="530"/>
        <v>5340</v>
      </c>
      <c r="AX113" s="20">
        <f t="shared" si="530"/>
        <v>2413</v>
      </c>
      <c r="AY113" s="21">
        <f t="shared" si="530"/>
        <v>585</v>
      </c>
      <c r="AZ113" s="20">
        <f t="shared" si="530"/>
        <v>5870</v>
      </c>
      <c r="BA113" s="21">
        <f t="shared" si="530"/>
        <v>3297</v>
      </c>
      <c r="BB113" s="20">
        <f t="shared" si="530"/>
        <v>4236</v>
      </c>
      <c r="BC113" s="21">
        <f t="shared" si="530"/>
        <v>1629</v>
      </c>
      <c r="BD113" s="20">
        <f t="shared" si="530"/>
        <v>6167</v>
      </c>
      <c r="BE113" s="21">
        <f t="shared" si="530"/>
        <v>9030</v>
      </c>
      <c r="BF113" s="160">
        <f t="shared" si="530"/>
        <v>57145</v>
      </c>
      <c r="BG113" s="161">
        <f t="shared" si="530"/>
        <v>53908</v>
      </c>
      <c r="BI113" s="136" t="s">
        <v>27</v>
      </c>
      <c r="BJ113" s="128">
        <f>B113/B126</f>
        <v>3.7047664594293005E-2</v>
      </c>
      <c r="BK113" s="129">
        <f t="shared" ref="BK113" si="531">C113/C126</f>
        <v>5.0444909709500128E-2</v>
      </c>
      <c r="BL113" s="130">
        <f t="shared" ref="BL113" si="532">D113/D126</f>
        <v>4.000591584707535E-2</v>
      </c>
      <c r="BM113" s="131">
        <f t="shared" ref="BM113" si="533">E113/E126</f>
        <v>4.690590562305736E-2</v>
      </c>
      <c r="BN113" s="128">
        <f t="shared" ref="BN113" si="534">F113/F126</f>
        <v>3.1696359411309064E-2</v>
      </c>
      <c r="BO113" s="129">
        <f t="shared" ref="BO113" si="535">G113/G126</f>
        <v>3.9306862353325825E-2</v>
      </c>
      <c r="BP113" s="130">
        <f t="shared" ref="BP113" si="536">H113/H126</f>
        <v>4.4547247792598159E-2</v>
      </c>
      <c r="BQ113" s="131">
        <f t="shared" ref="BQ113" si="537">I113/I126</f>
        <v>4.498386987614772E-2</v>
      </c>
      <c r="BR113" s="128">
        <f t="shared" ref="BR113" si="538">J113/J126</f>
        <v>4.4765020820939916E-2</v>
      </c>
      <c r="BS113" s="129">
        <f t="shared" ref="BS113" si="539">K113/K126</f>
        <v>4.170905391658189E-2</v>
      </c>
      <c r="BT113" s="130">
        <f t="shared" ref="BT113" si="540">L113/L126</f>
        <v>4.5449266385350934E-2</v>
      </c>
      <c r="BU113" s="128">
        <f t="shared" ref="BU113" si="541">M113/M126</f>
        <v>3.9402337631039883E-2</v>
      </c>
      <c r="BV113" s="132">
        <f t="shared" ref="BV113" si="542">N113/N126</f>
        <v>4.3158095419665414E-2</v>
      </c>
      <c r="BW113" s="133">
        <f t="shared" ref="BW113" si="543">O113/O126</f>
        <v>3.8539410490630005E-2</v>
      </c>
      <c r="BX113" s="128">
        <f t="shared" ref="BX113" si="544">P113/P126</f>
        <v>4.686335539871115E-2</v>
      </c>
      <c r="BY113" s="129">
        <f t="shared" ref="BY113" si="545">Q113/Q126</f>
        <v>3.5348515621623958E-2</v>
      </c>
      <c r="BZ113" s="130">
        <f t="shared" ref="BZ113" si="546">R113/R126</f>
        <v>4.3998001712817585E-2</v>
      </c>
      <c r="CA113" s="131">
        <f t="shared" ref="CA113" si="547">S113/S126</f>
        <v>3.9512864264445113E-2</v>
      </c>
      <c r="CB113" s="128">
        <f t="shared" ref="CB113" si="548">T113/T126</f>
        <v>3.8414334806087386E-2</v>
      </c>
      <c r="CC113" s="129">
        <f t="shared" ref="CC113" si="549">U113/U126</f>
        <v>2.7687296416938109E-2</v>
      </c>
      <c r="CD113" s="130">
        <f t="shared" ref="CD113" si="550">V113/V126</f>
        <v>4.5284474445515914E-2</v>
      </c>
      <c r="CE113" s="131">
        <f t="shared" ref="CE113" si="551">W113/W126</f>
        <v>3.7252023081913478E-2</v>
      </c>
      <c r="CF113" s="128">
        <f t="shared" ref="CF113" si="552">X113/X126</f>
        <v>3.1751434406301661E-2</v>
      </c>
      <c r="CG113" s="129">
        <f t="shared" ref="CG113" si="553">Y113/Y126</f>
        <v>2.9850746268656716E-2</v>
      </c>
      <c r="CH113" s="130">
        <f t="shared" ref="CH113" si="554">Z113/Z126</f>
        <v>5.1526466066329893E-2</v>
      </c>
      <c r="CI113" s="128">
        <f t="shared" ref="CI113" si="555">AA113/AA126</f>
        <v>5.2621842175584285E-2</v>
      </c>
      <c r="CJ113" s="134">
        <f t="shared" ref="CJ113" si="556">AB113/AB126</f>
        <v>4.2566933512517814E-2</v>
      </c>
      <c r="CK113" s="135">
        <f t="shared" ref="CK113" si="557">AC113/AC126</f>
        <v>4.2106090007476865E-2</v>
      </c>
    </row>
    <row r="114" spans="1:89" ht="13.5" thickTop="1" x14ac:dyDescent="0.2">
      <c r="A114" s="145" t="s">
        <v>28</v>
      </c>
      <c r="B114" s="189">
        <v>1090</v>
      </c>
      <c r="C114" s="183">
        <v>2060</v>
      </c>
      <c r="D114" s="184">
        <v>603</v>
      </c>
      <c r="E114" s="185">
        <v>738</v>
      </c>
      <c r="F114" s="182">
        <v>1062</v>
      </c>
      <c r="G114" s="186">
        <v>1598</v>
      </c>
      <c r="H114" s="184">
        <v>2144</v>
      </c>
      <c r="I114" s="185">
        <v>2461</v>
      </c>
      <c r="J114" s="182">
        <v>406</v>
      </c>
      <c r="K114" s="183">
        <v>184</v>
      </c>
      <c r="L114" s="184">
        <v>1796</v>
      </c>
      <c r="M114" s="182">
        <v>880</v>
      </c>
      <c r="N114" s="187">
        <v>2190</v>
      </c>
      <c r="O114" s="190">
        <v>1608</v>
      </c>
      <c r="P114" s="182">
        <v>1211</v>
      </c>
      <c r="Q114" s="183">
        <v>856</v>
      </c>
      <c r="R114" s="184">
        <v>1343</v>
      </c>
      <c r="S114" s="185">
        <v>1413</v>
      </c>
      <c r="T114" s="182">
        <v>456</v>
      </c>
      <c r="U114" s="186">
        <v>154</v>
      </c>
      <c r="V114" s="184">
        <v>1683</v>
      </c>
      <c r="W114" s="191">
        <v>1124</v>
      </c>
      <c r="X114" s="182">
        <v>1066</v>
      </c>
      <c r="Y114" s="186">
        <v>368</v>
      </c>
      <c r="Z114" s="184">
        <v>2545</v>
      </c>
      <c r="AA114" s="182">
        <v>2455</v>
      </c>
      <c r="AB114" s="156">
        <f t="shared" si="255"/>
        <v>17595</v>
      </c>
      <c r="AC114" s="157">
        <f t="shared" si="256"/>
        <v>15899</v>
      </c>
      <c r="BI114" s="145" t="s">
        <v>28</v>
      </c>
      <c r="BJ114" s="128">
        <f>B114/B126</f>
        <v>3.4752112227004625E-2</v>
      </c>
      <c r="BK114" s="129">
        <f t="shared" ref="BK114" si="558">C114/C126</f>
        <v>6.7390735409578642E-2</v>
      </c>
      <c r="BL114" s="130">
        <f t="shared" ref="BL114" si="559">D114/D126</f>
        <v>4.4590697330474008E-2</v>
      </c>
      <c r="BM114" s="131">
        <f t="shared" ref="BM114" si="560">E114/E126</f>
        <v>5.2133371008759539E-2</v>
      </c>
      <c r="BN114" s="128">
        <f t="shared" ref="BN114" si="561">F114/F126</f>
        <v>3.2904725019364832E-2</v>
      </c>
      <c r="BO114" s="129">
        <f t="shared" ref="BO114" si="562">G114/G126</f>
        <v>5.8052094307407272E-2</v>
      </c>
      <c r="BP114" s="130">
        <f t="shared" ref="BP114" si="563">H114/H126</f>
        <v>5.0347548374976514E-2</v>
      </c>
      <c r="BQ114" s="131">
        <f t="shared" ref="BQ114" si="564">I114/I126</f>
        <v>5.551920951113317E-2</v>
      </c>
      <c r="BR114" s="128">
        <f t="shared" ref="BR114" si="565">J114/J126</f>
        <v>6.0380725758477097E-2</v>
      </c>
      <c r="BS114" s="129">
        <f t="shared" ref="BS114" si="566">K114/K126</f>
        <v>2.6740299375090829E-2</v>
      </c>
      <c r="BT114" s="130">
        <f t="shared" ref="BT114" si="567">L114/L126</f>
        <v>6.9528860671286441E-2</v>
      </c>
      <c r="BU114" s="128">
        <f t="shared" ref="BU114" si="568">M114/M126</f>
        <v>3.5345623970759528E-2</v>
      </c>
      <c r="BV114" s="132">
        <f t="shared" ref="BV114" si="569">N114/N126</f>
        <v>5.2190076736094562E-2</v>
      </c>
      <c r="BW114" s="133">
        <f t="shared" ref="BW114" si="570">O114/O126</f>
        <v>3.7856672003013465E-2</v>
      </c>
      <c r="BX114" s="128">
        <f t="shared" ref="BX114" si="571">P114/P126</f>
        <v>5.3088422252422079E-2</v>
      </c>
      <c r="BY114" s="129">
        <f t="shared" ref="BY114" si="572">Q114/Q126</f>
        <v>3.6990622704291085E-2</v>
      </c>
      <c r="BZ114" s="130">
        <f t="shared" ref="BZ114" si="573">R114/R126</f>
        <v>4.7923208678275764E-2</v>
      </c>
      <c r="CA114" s="131">
        <f t="shared" ref="CA114" si="574">S114/S126</f>
        <v>4.727491719361638E-2</v>
      </c>
      <c r="CB114" s="128">
        <f t="shared" ref="CB114" si="575">T114/T126</f>
        <v>5.5964653902798235E-2</v>
      </c>
      <c r="CC114" s="129">
        <f t="shared" ref="CC114" si="576">U114/U126</f>
        <v>1.7915309446254073E-2</v>
      </c>
      <c r="CD114" s="130">
        <f t="shared" ref="CD114" si="577">V114/V126</f>
        <v>6.4918032786885252E-2</v>
      </c>
      <c r="CE114" s="131">
        <f t="shared" ref="CE114" si="578">W114/W126</f>
        <v>3.83788028818247E-2</v>
      </c>
      <c r="CF114" s="128">
        <f t="shared" ref="CF114" si="579">X114/X126</f>
        <v>5.1833122629582805E-2</v>
      </c>
      <c r="CG114" s="129">
        <f t="shared" ref="CG114" si="580">Y114/Y126</f>
        <v>2.7600690017250431E-2</v>
      </c>
      <c r="CH114" s="130">
        <f t="shared" ref="CH114" si="581">Z114/Z126</f>
        <v>5.5897210630353612E-2</v>
      </c>
      <c r="CI114" s="128">
        <f t="shared" ref="CI114" si="582">AA114/AA126</f>
        <v>5.0463524430101339E-2</v>
      </c>
      <c r="CJ114" s="134">
        <f t="shared" ref="CJ114" si="583">AB114/AB126</f>
        <v>5.0960413360056536E-2</v>
      </c>
      <c r="CK114" s="135">
        <f t="shared" ref="CK114" si="584">AC114/AC126</f>
        <v>4.6254731225652913E-2</v>
      </c>
    </row>
    <row r="115" spans="1:89" x14ac:dyDescent="0.2">
      <c r="A115" s="136" t="s">
        <v>29</v>
      </c>
      <c r="B115" s="192">
        <v>1382</v>
      </c>
      <c r="C115" s="176">
        <v>2594</v>
      </c>
      <c r="D115" s="177">
        <v>1077</v>
      </c>
      <c r="E115" s="178">
        <v>956</v>
      </c>
      <c r="F115" s="175">
        <v>1530</v>
      </c>
      <c r="G115" s="179">
        <v>2470</v>
      </c>
      <c r="H115" s="177">
        <v>2297</v>
      </c>
      <c r="I115" s="178">
        <v>3564</v>
      </c>
      <c r="J115" s="175">
        <v>767</v>
      </c>
      <c r="K115" s="176">
        <v>289</v>
      </c>
      <c r="L115" s="177">
        <v>2409</v>
      </c>
      <c r="M115" s="175">
        <v>855</v>
      </c>
      <c r="N115" s="180">
        <v>3287</v>
      </c>
      <c r="O115" s="193">
        <v>2098</v>
      </c>
      <c r="P115" s="175">
        <v>1799</v>
      </c>
      <c r="Q115" s="176">
        <v>1153</v>
      </c>
      <c r="R115" s="177">
        <v>1853</v>
      </c>
      <c r="S115" s="178">
        <v>2161</v>
      </c>
      <c r="T115" s="175">
        <v>1009</v>
      </c>
      <c r="U115" s="179">
        <v>202</v>
      </c>
      <c r="V115" s="177">
        <v>2420</v>
      </c>
      <c r="W115" s="194">
        <v>1541</v>
      </c>
      <c r="X115" s="175">
        <v>1602</v>
      </c>
      <c r="Y115" s="179">
        <v>549</v>
      </c>
      <c r="Z115" s="177">
        <v>2761</v>
      </c>
      <c r="AA115" s="175">
        <v>3582</v>
      </c>
      <c r="AB115" s="156">
        <f t="shared" si="255"/>
        <v>24193</v>
      </c>
      <c r="AC115" s="157">
        <f t="shared" si="256"/>
        <v>22014</v>
      </c>
      <c r="BI115" s="136" t="s">
        <v>29</v>
      </c>
      <c r="BJ115" s="128">
        <f>B115/B126</f>
        <v>4.4061852383229717E-2</v>
      </c>
      <c r="BK115" s="129">
        <f t="shared" ref="BK115" si="585">C115/C126</f>
        <v>8.4859984297304375E-2</v>
      </c>
      <c r="BL115" s="130">
        <f t="shared" ref="BL115" si="586">D115/D126</f>
        <v>7.9642091251941133E-2</v>
      </c>
      <c r="BM115" s="131">
        <f t="shared" ref="BM115" si="587">E115/E126</f>
        <v>6.7533201469341622E-2</v>
      </c>
      <c r="BN115" s="128">
        <f t="shared" ref="BN115" si="588">F115/F126</f>
        <v>4.740511231603408E-2</v>
      </c>
      <c r="BO115" s="129">
        <f t="shared" ref="BO115" si="589">G115/G126</f>
        <v>8.973008319104879E-2</v>
      </c>
      <c r="BP115" s="130">
        <f t="shared" ref="BP115" si="590">H115/H126</f>
        <v>5.3940447116287808E-2</v>
      </c>
      <c r="BQ115" s="131">
        <f t="shared" ref="BQ115" si="591">I115/I126</f>
        <v>8.0402463509824718E-2</v>
      </c>
      <c r="BR115" s="128">
        <f t="shared" ref="BR115" si="592">J115/J126</f>
        <v>0.11406900654372397</v>
      </c>
      <c r="BS115" s="129">
        <f t="shared" ref="BS115" si="593">K115/K126</f>
        <v>4.1999709344572013E-2</v>
      </c>
      <c r="BT115" s="130">
        <f t="shared" ref="BT115" si="594">L115/L126</f>
        <v>9.3260036390383647E-2</v>
      </c>
      <c r="BU115" s="128">
        <f t="shared" ref="BU115" si="595">M115/M126</f>
        <v>3.4341486926135679E-2</v>
      </c>
      <c r="BV115" s="132">
        <f t="shared" ref="BV115" si="596">N115/N126</f>
        <v>7.8332777274677093E-2</v>
      </c>
      <c r="BW115" s="133">
        <f t="shared" ref="BW115" si="597">O115/O126</f>
        <v>4.9392598173085979E-2</v>
      </c>
      <c r="BX115" s="128">
        <f t="shared" ref="BX115" si="598">P115/P126</f>
        <v>7.8865459646661695E-2</v>
      </c>
      <c r="BY115" s="129">
        <f t="shared" ref="BY115" si="599">Q115/Q126</f>
        <v>4.9824985955663106E-2</v>
      </c>
      <c r="BZ115" s="130">
        <f t="shared" ref="BZ115" si="600">R115/R126</f>
        <v>6.6121895518127319E-2</v>
      </c>
      <c r="CA115" s="131">
        <f t="shared" ref="CA115" si="601">S115/S126</f>
        <v>7.2300846465254781E-2</v>
      </c>
      <c r="CB115" s="128">
        <f t="shared" ref="CB115" si="602">T115/T126</f>
        <v>0.12383406971035837</v>
      </c>
      <c r="CC115" s="129">
        <f t="shared" ref="CC115" si="603">U115/U126</f>
        <v>2.3499302000930665E-2</v>
      </c>
      <c r="CD115" s="130">
        <f t="shared" ref="CD115" si="604">V115/V126</f>
        <v>9.3346190935390552E-2</v>
      </c>
      <c r="CE115" s="131">
        <f t="shared" ref="CE115" si="605">W115/W126</f>
        <v>5.2617202171611976E-2</v>
      </c>
      <c r="CF115" s="128">
        <f t="shared" ref="CF115" si="606">X115/X126</f>
        <v>7.7895555771661962E-2</v>
      </c>
      <c r="CG115" s="129">
        <f t="shared" ref="CG115" si="607">Y115/Y126</f>
        <v>4.1176029400735017E-2</v>
      </c>
      <c r="CH115" s="130">
        <f t="shared" ref="CH115" si="608">Z115/Z126</f>
        <v>6.0641335383263779E-2</v>
      </c>
      <c r="CI115" s="128">
        <f t="shared" ref="CI115" si="609">AA115/AA126</f>
        <v>7.3629468231618325E-2</v>
      </c>
      <c r="CJ115" s="134">
        <f t="shared" ref="CJ115" si="610">AB115/AB126</f>
        <v>7.0070206332472171E-2</v>
      </c>
      <c r="CK115" s="135">
        <f t="shared" ref="CK115" si="611">AC115/AC126</f>
        <v>6.4045012466288659E-2</v>
      </c>
    </row>
    <row r="116" spans="1:89" x14ac:dyDescent="0.2">
      <c r="A116" s="145" t="s">
        <v>30</v>
      </c>
      <c r="B116" s="189">
        <v>1824</v>
      </c>
      <c r="C116" s="183">
        <v>2948</v>
      </c>
      <c r="D116" s="184">
        <v>1373</v>
      </c>
      <c r="E116" s="185">
        <v>962</v>
      </c>
      <c r="F116" s="182">
        <v>1702</v>
      </c>
      <c r="G116" s="186">
        <v>2651</v>
      </c>
      <c r="H116" s="184">
        <v>2690</v>
      </c>
      <c r="I116" s="185">
        <v>4132</v>
      </c>
      <c r="J116" s="182">
        <v>1038</v>
      </c>
      <c r="K116" s="183">
        <v>270</v>
      </c>
      <c r="L116" s="184">
        <v>2945</v>
      </c>
      <c r="M116" s="182">
        <v>920</v>
      </c>
      <c r="N116" s="187">
        <v>3911</v>
      </c>
      <c r="O116" s="190">
        <v>2353</v>
      </c>
      <c r="P116" s="182">
        <v>1927</v>
      </c>
      <c r="Q116" s="183">
        <v>1647</v>
      </c>
      <c r="R116" s="184">
        <v>1907</v>
      </c>
      <c r="S116" s="185">
        <v>2548</v>
      </c>
      <c r="T116" s="182">
        <v>1326</v>
      </c>
      <c r="U116" s="186">
        <v>291</v>
      </c>
      <c r="V116" s="184">
        <v>2854</v>
      </c>
      <c r="W116" s="191">
        <v>1588</v>
      </c>
      <c r="X116" s="182">
        <v>2251</v>
      </c>
      <c r="Y116" s="186">
        <v>779</v>
      </c>
      <c r="Z116" s="184">
        <v>3141</v>
      </c>
      <c r="AA116" s="182">
        <v>4433</v>
      </c>
      <c r="AB116" s="156">
        <f t="shared" si="255"/>
        <v>28889</v>
      </c>
      <c r="AC116" s="157">
        <f t="shared" si="256"/>
        <v>25522</v>
      </c>
      <c r="BI116" s="145" t="s">
        <v>30</v>
      </c>
      <c r="BJ116" s="128">
        <f>B116/B126</f>
        <v>5.8153993304638926E-2</v>
      </c>
      <c r="BK116" s="129">
        <f t="shared" ref="BK116" si="612">C116/C126</f>
        <v>9.6440722323998959E-2</v>
      </c>
      <c r="BL116" s="130">
        <f t="shared" ref="BL116" si="613">D116/D126</f>
        <v>0.10153072543074762</v>
      </c>
      <c r="BM116" s="131">
        <f t="shared" ref="BM116" si="614">E116/E126</f>
        <v>6.7957050014128287E-2</v>
      </c>
      <c r="BN116" s="128">
        <f t="shared" ref="BN116" si="615">F116/F126</f>
        <v>5.2734314484895427E-2</v>
      </c>
      <c r="BO116" s="129">
        <f t="shared" ref="BO116" si="616">G116/G126</f>
        <v>9.6305445562538602E-2</v>
      </c>
      <c r="BP116" s="130">
        <f t="shared" ref="BP116" si="617">H116/H126</f>
        <v>6.3169265451812881E-2</v>
      </c>
      <c r="BQ116" s="131">
        <f t="shared" ref="BQ116" si="618">I116/I126</f>
        <v>9.3216324136530776E-2</v>
      </c>
      <c r="BR116" s="128">
        <f t="shared" ref="BR116" si="619">J116/J126</f>
        <v>0.15437239738251041</v>
      </c>
      <c r="BS116" s="129">
        <f t="shared" ref="BS116" si="620">K116/K126</f>
        <v>3.9238482778665894E-2</v>
      </c>
      <c r="BT116" s="130">
        <f t="shared" ref="BT116" si="621">L116/L126</f>
        <v>0.11401029770430877</v>
      </c>
      <c r="BU116" s="128">
        <f t="shared" ref="BU116" si="622">M116/M126</f>
        <v>3.6952243242157692E-2</v>
      </c>
      <c r="BV116" s="132">
        <f t="shared" ref="BV116" si="623">N116/N126</f>
        <v>9.3203374481673901E-2</v>
      </c>
      <c r="BW116" s="133">
        <f t="shared" ref="BW116" si="624">O116/O126</f>
        <v>5.5395988322817592E-2</v>
      </c>
      <c r="BX116" s="128">
        <f t="shared" ref="BX116" si="625">P116/P126</f>
        <v>8.4476787514795496E-2</v>
      </c>
      <c r="BY116" s="129">
        <f t="shared" ref="BY116" si="626">Q116/Q126</f>
        <v>7.117237803033577E-2</v>
      </c>
      <c r="BZ116" s="130">
        <f t="shared" ref="BZ116" si="627">R116/R126</f>
        <v>6.8048815301170421E-2</v>
      </c>
      <c r="CA116" s="131">
        <f t="shared" ref="CA116" si="628">S116/S126</f>
        <v>8.5248753722105122E-2</v>
      </c>
      <c r="CB116" s="128">
        <f t="shared" ref="CB116" si="629">T116/T126</f>
        <v>0.16273932253313697</v>
      </c>
      <c r="CC116" s="129">
        <f t="shared" ref="CC116" si="630">U116/U126</f>
        <v>3.3852954862726853E-2</v>
      </c>
      <c r="CD116" s="130">
        <f t="shared" ref="CD116" si="631">V116/V126</f>
        <v>0.11008678881388621</v>
      </c>
      <c r="CE116" s="131">
        <f t="shared" ref="CE116" si="632">W116/W126</f>
        <v>5.4222009765424933E-2</v>
      </c>
      <c r="CF116" s="128">
        <f t="shared" ref="CF116" si="633">X116/X126</f>
        <v>0.10945249440824661</v>
      </c>
      <c r="CG116" s="129">
        <f t="shared" ref="CG116" si="634">Y116/Y126</f>
        <v>5.8426460661516535E-2</v>
      </c>
      <c r="CH116" s="130">
        <f t="shared" ref="CH116" si="635">Z116/Z126</f>
        <v>6.8987480781902047E-2</v>
      </c>
      <c r="CI116" s="128">
        <f t="shared" ref="CI116" si="636">AA116/AA126</f>
        <v>9.1122119673580138E-2</v>
      </c>
      <c r="CJ116" s="134">
        <f t="shared" ref="CJ116" si="637">AB116/AB126</f>
        <v>8.3671235098532151E-2</v>
      </c>
      <c r="CK116" s="135">
        <f t="shared" ref="CK116" si="638">AC116/AC126</f>
        <v>7.425078623442441E-2</v>
      </c>
    </row>
    <row r="117" spans="1:89" x14ac:dyDescent="0.2">
      <c r="A117" s="136" t="s">
        <v>31</v>
      </c>
      <c r="B117" s="192">
        <v>1935</v>
      </c>
      <c r="C117" s="176">
        <v>3637</v>
      </c>
      <c r="D117" s="177">
        <v>959</v>
      </c>
      <c r="E117" s="178">
        <v>1356</v>
      </c>
      <c r="F117" s="175">
        <v>1449</v>
      </c>
      <c r="G117" s="179">
        <v>2894</v>
      </c>
      <c r="H117" s="177">
        <v>2527</v>
      </c>
      <c r="I117" s="178">
        <v>4664</v>
      </c>
      <c r="J117" s="175">
        <v>699</v>
      </c>
      <c r="K117" s="176">
        <v>281</v>
      </c>
      <c r="L117" s="177">
        <v>3208</v>
      </c>
      <c r="M117" s="175">
        <v>877</v>
      </c>
      <c r="N117" s="180">
        <v>4199</v>
      </c>
      <c r="O117" s="193">
        <v>2623</v>
      </c>
      <c r="P117" s="175">
        <v>2187</v>
      </c>
      <c r="Q117" s="176">
        <v>1812</v>
      </c>
      <c r="R117" s="177">
        <v>1979</v>
      </c>
      <c r="S117" s="178">
        <v>2792</v>
      </c>
      <c r="T117" s="175">
        <v>1087</v>
      </c>
      <c r="U117" s="179">
        <v>294</v>
      </c>
      <c r="V117" s="177">
        <v>3016</v>
      </c>
      <c r="W117" s="194">
        <v>1709</v>
      </c>
      <c r="X117" s="175">
        <v>1985</v>
      </c>
      <c r="Y117" s="179">
        <v>850</v>
      </c>
      <c r="Z117" s="177">
        <v>3026</v>
      </c>
      <c r="AA117" s="175">
        <v>4597</v>
      </c>
      <c r="AB117" s="156">
        <f t="shared" si="255"/>
        <v>28256</v>
      </c>
      <c r="AC117" s="157">
        <f t="shared" si="256"/>
        <v>28386</v>
      </c>
      <c r="BI117" s="136" t="s">
        <v>31</v>
      </c>
      <c r="BJ117" s="128">
        <f>B117/B126</f>
        <v>6.1692969870875178E-2</v>
      </c>
      <c r="BK117" s="129">
        <f t="shared" ref="BK117" si="639">C117/C126</f>
        <v>0.11898063334205705</v>
      </c>
      <c r="BL117" s="130">
        <f t="shared" ref="BL117" si="640">D117/D126</f>
        <v>7.091621681579531E-2</v>
      </c>
      <c r="BM117" s="131">
        <f t="shared" ref="BM117" si="641">E117/E126</f>
        <v>9.5789771121785813E-2</v>
      </c>
      <c r="BN117" s="128">
        <f t="shared" ref="BN117" si="642">F117/F126</f>
        <v>4.4895429899302869E-2</v>
      </c>
      <c r="BO117" s="129">
        <f t="shared" ref="BO117" si="643">G117/G126</f>
        <v>0.10513314200603044</v>
      </c>
      <c r="BP117" s="130">
        <f t="shared" ref="BP117" si="644">H117/H126</f>
        <v>5.9341536727409355E-2</v>
      </c>
      <c r="BQ117" s="131">
        <f t="shared" ref="BQ117" si="645">I117/I126</f>
        <v>0.10521803866717802</v>
      </c>
      <c r="BR117" s="128">
        <f t="shared" ref="BR117" si="646">J117/J126</f>
        <v>0.10395597858417609</v>
      </c>
      <c r="BS117" s="129">
        <f t="shared" ref="BS117" si="647">K117/K126</f>
        <v>4.0837087632611541E-2</v>
      </c>
      <c r="BT117" s="130">
        <f t="shared" ref="BT117" si="648">L117/L126</f>
        <v>0.12419186249080562</v>
      </c>
      <c r="BU117" s="128">
        <f t="shared" ref="BU117" si="649">M117/M126</f>
        <v>3.5225127525404666E-2</v>
      </c>
      <c r="BV117" s="132">
        <f t="shared" ref="BV117" si="650">N117/N126</f>
        <v>0.10006672703874935</v>
      </c>
      <c r="BW117" s="133">
        <f t="shared" ref="BW117" si="651">O117/O126</f>
        <v>6.175251906959224E-2</v>
      </c>
      <c r="BX117" s="128">
        <f t="shared" ref="BX117" si="652">P117/P126</f>
        <v>9.587479724694227E-2</v>
      </c>
      <c r="BY117" s="129">
        <f t="shared" ref="BY117" si="653">Q117/Q126</f>
        <v>7.8302579836653563E-2</v>
      </c>
      <c r="BZ117" s="130">
        <f t="shared" ref="BZ117" si="654">R117/R126</f>
        <v>7.0618041678561227E-2</v>
      </c>
      <c r="CA117" s="131">
        <f t="shared" ref="CA117" si="655">S117/S126</f>
        <v>9.3412292147612833E-2</v>
      </c>
      <c r="CB117" s="128">
        <f t="shared" ref="CB117" si="656">T117/T126</f>
        <v>0.13340697103583701</v>
      </c>
      <c r="CC117" s="129">
        <f t="shared" ref="CC117" si="657">U117/U126</f>
        <v>3.4201954397394138E-2</v>
      </c>
      <c r="CD117" s="130">
        <f t="shared" ref="CD117" si="658">V117/V126</f>
        <v>0.11633558341369335</v>
      </c>
      <c r="CE117" s="131">
        <f t="shared" ref="CE117" si="659">W117/W126</f>
        <v>5.8353535698432754E-2</v>
      </c>
      <c r="CF117" s="128">
        <f t="shared" ref="CF117" si="660">X117/X126</f>
        <v>9.651852572206554E-2</v>
      </c>
      <c r="CG117" s="129">
        <f t="shared" ref="CG117" si="661">Y117/Y126</f>
        <v>6.375159378984474E-2</v>
      </c>
      <c r="CH117" s="130">
        <f t="shared" ref="CH117" si="662">Z117/Z126</f>
        <v>6.6461673621787828E-2</v>
      </c>
      <c r="CI117" s="128">
        <f t="shared" ref="CI117" si="663">AA117/AA126</f>
        <v>9.4493206437953503E-2</v>
      </c>
      <c r="CJ117" s="134">
        <f t="shared" ref="CJ117" si="664">AB117/AB126</f>
        <v>8.1837876663924836E-2</v>
      </c>
      <c r="CK117" s="135">
        <f t="shared" ref="CK117" si="665">AC117/AC126</f>
        <v>8.2582980097577433E-2</v>
      </c>
    </row>
    <row r="118" spans="1:89" x14ac:dyDescent="0.2">
      <c r="A118" s="145" t="s">
        <v>32</v>
      </c>
      <c r="B118" s="189">
        <v>1780</v>
      </c>
      <c r="C118" s="183">
        <v>2771</v>
      </c>
      <c r="D118" s="184">
        <v>621</v>
      </c>
      <c r="E118" s="185">
        <v>1047</v>
      </c>
      <c r="F118" s="182">
        <v>1141</v>
      </c>
      <c r="G118" s="186">
        <v>2627</v>
      </c>
      <c r="H118" s="184">
        <v>2347</v>
      </c>
      <c r="I118" s="185">
        <v>4294</v>
      </c>
      <c r="J118" s="182">
        <v>474</v>
      </c>
      <c r="K118" s="183">
        <v>214</v>
      </c>
      <c r="L118" s="184">
        <v>2224</v>
      </c>
      <c r="M118" s="182">
        <v>989</v>
      </c>
      <c r="N118" s="187">
        <v>2812</v>
      </c>
      <c r="O118" s="190">
        <v>2447</v>
      </c>
      <c r="P118" s="182">
        <v>1459</v>
      </c>
      <c r="Q118" s="183">
        <v>1784</v>
      </c>
      <c r="R118" s="184">
        <v>1672</v>
      </c>
      <c r="S118" s="185">
        <v>2083</v>
      </c>
      <c r="T118" s="182">
        <v>684</v>
      </c>
      <c r="U118" s="186">
        <v>290</v>
      </c>
      <c r="V118" s="184">
        <v>2533</v>
      </c>
      <c r="W118" s="191">
        <v>1433</v>
      </c>
      <c r="X118" s="182">
        <v>1313</v>
      </c>
      <c r="Y118" s="186">
        <v>692</v>
      </c>
      <c r="Z118" s="184">
        <v>2503</v>
      </c>
      <c r="AA118" s="182">
        <v>3386</v>
      </c>
      <c r="AB118" s="156">
        <f t="shared" si="255"/>
        <v>21563</v>
      </c>
      <c r="AC118" s="157">
        <f t="shared" si="256"/>
        <v>24057</v>
      </c>
      <c r="BI118" s="145" t="s">
        <v>32</v>
      </c>
      <c r="BJ118" s="128">
        <f>B118/B126</f>
        <v>5.6751155746851585E-2</v>
      </c>
      <c r="BK118" s="129">
        <f t="shared" ref="BK118" si="666">C118/C126</f>
        <v>9.065035331065166E-2</v>
      </c>
      <c r="BL118" s="130">
        <f t="shared" ref="BL118" si="667">D118/D126</f>
        <v>4.5921762922428458E-2</v>
      </c>
      <c r="BM118" s="131">
        <f t="shared" ref="BM118" si="668">E118/E126</f>
        <v>7.396157106527268E-2</v>
      </c>
      <c r="BN118" s="128">
        <f t="shared" ref="BN118" si="669">F118/F126</f>
        <v>3.5352439969016269E-2</v>
      </c>
      <c r="BO118" s="129">
        <f t="shared" ref="BO118" si="670">G118/G126</f>
        <v>9.5433574308860389E-2</v>
      </c>
      <c r="BP118" s="130">
        <f t="shared" ref="BP118" si="671">H118/H126</f>
        <v>5.5114597031749014E-2</v>
      </c>
      <c r="BQ118" s="131">
        <f t="shared" ref="BQ118" si="672">I118/I126</f>
        <v>9.6870981568795547E-2</v>
      </c>
      <c r="BR118" s="128">
        <f t="shared" ref="BR118" si="673">J118/J126</f>
        <v>7.0493753718024979E-2</v>
      </c>
      <c r="BS118" s="129">
        <f t="shared" ref="BS118" si="674">K118/K126</f>
        <v>3.1100130794942595E-2</v>
      </c>
      <c r="BT118" s="130">
        <f t="shared" ref="BT118" si="675">L118/L126</f>
        <v>8.6098099183152033E-2</v>
      </c>
      <c r="BU118" s="128">
        <f t="shared" ref="BU118" si="676">M118/M126</f>
        <v>3.9723661485319514E-2</v>
      </c>
      <c r="BV118" s="132">
        <f t="shared" ref="BV118" si="677">N118/N126</f>
        <v>6.7013011772556128E-2</v>
      </c>
      <c r="BW118" s="133">
        <f t="shared" ref="BW118" si="678">O118/O126</f>
        <v>5.760900273095395E-2</v>
      </c>
      <c r="BX118" s="128">
        <f t="shared" ref="BX118" si="679">P118/P126</f>
        <v>6.3960369996931304E-2</v>
      </c>
      <c r="BY118" s="129">
        <f t="shared" ref="BY118" si="680">Q118/Q126</f>
        <v>7.7092606196793576E-2</v>
      </c>
      <c r="BZ118" s="130">
        <f t="shared" ref="BZ118" si="681">R118/R126</f>
        <v>5.9663145874964317E-2</v>
      </c>
      <c r="CA118" s="131">
        <f t="shared" ref="CA118" si="682">S118/S126</f>
        <v>6.969119073906789E-2</v>
      </c>
      <c r="CB118" s="128">
        <f t="shared" ref="CB118" si="683">T118/T126</f>
        <v>8.3946980854197342E-2</v>
      </c>
      <c r="CC118" s="129">
        <f t="shared" ref="CC118" si="684">U118/U126</f>
        <v>3.373662168450442E-2</v>
      </c>
      <c r="CD118" s="130">
        <f t="shared" ref="CD118" si="685">V118/V126</f>
        <v>9.7704918032786886E-2</v>
      </c>
      <c r="CE118" s="131">
        <f t="shared" ref="CE118" si="686">W118/W126</f>
        <v>4.8929559190084335E-2</v>
      </c>
      <c r="CF118" s="128">
        <f t="shared" ref="CF118" si="687">X118/X126</f>
        <v>6.3843236409608095E-2</v>
      </c>
      <c r="CG118" s="129">
        <f t="shared" ref="CG118" si="688">Y118/Y126</f>
        <v>5.1901297532438308E-2</v>
      </c>
      <c r="CH118" s="130">
        <f t="shared" ref="CH118" si="689">Z118/Z126</f>
        <v>5.4974741928398858E-2</v>
      </c>
      <c r="CI118" s="128">
        <f t="shared" ref="CI118" si="690">AA118/AA126</f>
        <v>6.9600608440050157E-2</v>
      </c>
      <c r="CJ118" s="134">
        <f t="shared" ref="CJ118" si="691">AB118/AB126</f>
        <v>6.2452935111275878E-2</v>
      </c>
      <c r="CK118" s="135">
        <f t="shared" ref="CK118" si="692">AC118/AC126</f>
        <v>6.9988682879145364E-2</v>
      </c>
    </row>
    <row r="119" spans="1:89" x14ac:dyDescent="0.2">
      <c r="A119" s="136" t="s">
        <v>33</v>
      </c>
      <c r="B119" s="192">
        <v>1579</v>
      </c>
      <c r="C119" s="176">
        <v>2366</v>
      </c>
      <c r="D119" s="177">
        <v>503</v>
      </c>
      <c r="E119" s="178">
        <v>1018</v>
      </c>
      <c r="F119" s="175">
        <v>971</v>
      </c>
      <c r="G119" s="179">
        <v>2194</v>
      </c>
      <c r="H119" s="177">
        <v>1860</v>
      </c>
      <c r="I119" s="178">
        <v>3270</v>
      </c>
      <c r="J119" s="175">
        <v>444</v>
      </c>
      <c r="K119" s="176">
        <v>151</v>
      </c>
      <c r="L119" s="177">
        <v>1571</v>
      </c>
      <c r="M119" s="175">
        <v>903</v>
      </c>
      <c r="N119" s="180">
        <v>2280</v>
      </c>
      <c r="O119" s="193">
        <v>2241</v>
      </c>
      <c r="P119" s="175">
        <v>1009</v>
      </c>
      <c r="Q119" s="176">
        <v>1478</v>
      </c>
      <c r="R119" s="177">
        <v>1303</v>
      </c>
      <c r="S119" s="178">
        <v>1886</v>
      </c>
      <c r="T119" s="175">
        <v>432</v>
      </c>
      <c r="U119" s="179">
        <v>297</v>
      </c>
      <c r="V119" s="177">
        <v>2089</v>
      </c>
      <c r="W119" s="194">
        <v>1401</v>
      </c>
      <c r="X119" s="175">
        <v>740</v>
      </c>
      <c r="Y119" s="179">
        <v>711</v>
      </c>
      <c r="Z119" s="177">
        <v>2231</v>
      </c>
      <c r="AA119" s="175">
        <v>2882</v>
      </c>
      <c r="AB119" s="156">
        <f t="shared" si="255"/>
        <v>17012</v>
      </c>
      <c r="AC119" s="157">
        <f t="shared" si="256"/>
        <v>20798</v>
      </c>
      <c r="BI119" s="136" t="s">
        <v>33</v>
      </c>
      <c r="BJ119" s="128">
        <f>B119/B126</f>
        <v>5.0342738721504861E-2</v>
      </c>
      <c r="BK119" s="129">
        <f t="shared" ref="BK119" si="693">C119/C126</f>
        <v>7.7401203873331589E-2</v>
      </c>
      <c r="BL119" s="130">
        <f t="shared" ref="BL119" si="694">D119/D126</f>
        <v>3.7195888486282629E-2</v>
      </c>
      <c r="BM119" s="131">
        <f t="shared" ref="BM119" si="695">E119/E126</f>
        <v>7.1912969765470472E-2</v>
      </c>
      <c r="BN119" s="128">
        <f t="shared" ref="BN119" si="696">F119/F126</f>
        <v>3.0085205267234703E-2</v>
      </c>
      <c r="BO119" s="129">
        <f t="shared" ref="BO119" si="697">G119/G126</f>
        <v>7.9703563773749403E-2</v>
      </c>
      <c r="BP119" s="130">
        <f t="shared" ref="BP119" si="698">H119/H126</f>
        <v>4.3678376855156867E-2</v>
      </c>
      <c r="BQ119" s="131">
        <f t="shared" ref="BQ119" si="699">I119/I126</f>
        <v>7.3769937058677557E-2</v>
      </c>
      <c r="BR119" s="128">
        <f t="shared" ref="BR119" si="700">J119/J126</f>
        <v>6.6032123735871501E-2</v>
      </c>
      <c r="BS119" s="129">
        <f t="shared" ref="BS119" si="701">K119/K126</f>
        <v>2.1944484813253888E-2</v>
      </c>
      <c r="BT119" s="130">
        <f t="shared" ref="BT119" si="702">L119/L126</f>
        <v>6.081839650032906E-2</v>
      </c>
      <c r="BU119" s="128">
        <f t="shared" ref="BU119" si="703">M119/M126</f>
        <v>3.6269430051813469E-2</v>
      </c>
      <c r="BV119" s="132">
        <f t="shared" ref="BV119" si="704">N119/N126</f>
        <v>5.4334874410180638E-2</v>
      </c>
      <c r="BW119" s="133">
        <f t="shared" ref="BW119" si="705">O119/O126</f>
        <v>5.2759205198229589E-2</v>
      </c>
      <c r="BX119" s="128">
        <f t="shared" ref="BX119" si="706">P119/P126</f>
        <v>4.4233045460523431E-2</v>
      </c>
      <c r="BY119" s="129">
        <f t="shared" ref="BY119" si="707">Q119/Q126</f>
        <v>6.3869322846895116E-2</v>
      </c>
      <c r="BZ119" s="130">
        <f t="shared" ref="BZ119" si="708">R119/R126</f>
        <v>4.6495860690836423E-2</v>
      </c>
      <c r="CA119" s="131">
        <f t="shared" ref="CA119" si="709">S119/S126</f>
        <v>6.3100137174211243E-2</v>
      </c>
      <c r="CB119" s="128">
        <f t="shared" ref="CB119" si="710">T119/T126</f>
        <v>5.3019145802650956E-2</v>
      </c>
      <c r="CC119" s="129">
        <f t="shared" ref="CC119" si="711">U119/U126</f>
        <v>3.4550953932061423E-2</v>
      </c>
      <c r="CD119" s="130">
        <f t="shared" ref="CD119" si="712">V119/V126</f>
        <v>8.057859209257473E-2</v>
      </c>
      <c r="CE119" s="131">
        <f t="shared" ref="CE119" si="713">W119/W126</f>
        <v>4.7836924232594669E-2</v>
      </c>
      <c r="CF119" s="128">
        <f t="shared" ref="CF119" si="714">X119/X126</f>
        <v>3.59817173976466E-2</v>
      </c>
      <c r="CG119" s="129">
        <f t="shared" ref="CG119" si="715">Y119/Y126</f>
        <v>5.3326333158328958E-2</v>
      </c>
      <c r="CH119" s="130">
        <f t="shared" ref="CH119" si="716">Z119/Z126</f>
        <v>4.9000658906215681E-2</v>
      </c>
      <c r="CI119" s="128">
        <f t="shared" ref="CI119" si="717">AA119/AA126</f>
        <v>5.9240683261731999E-2</v>
      </c>
      <c r="CJ119" s="134">
        <f t="shared" ref="CJ119" si="718">AB119/AB126</f>
        <v>4.9271869967677281E-2</v>
      </c>
      <c r="CK119" s="135">
        <f t="shared" ref="CK119" si="719">AC119/AC126</f>
        <v>6.0507321217128707E-2</v>
      </c>
    </row>
    <row r="120" spans="1:89" x14ac:dyDescent="0.2">
      <c r="A120" s="145" t="s">
        <v>34</v>
      </c>
      <c r="B120" s="189">
        <v>641</v>
      </c>
      <c r="C120" s="183">
        <v>1419</v>
      </c>
      <c r="D120" s="184">
        <v>266</v>
      </c>
      <c r="E120" s="185">
        <v>791</v>
      </c>
      <c r="F120" s="182">
        <v>521</v>
      </c>
      <c r="G120" s="186">
        <v>1933</v>
      </c>
      <c r="H120" s="184">
        <v>965</v>
      </c>
      <c r="I120" s="185">
        <v>2445</v>
      </c>
      <c r="J120" s="182">
        <v>181</v>
      </c>
      <c r="K120" s="183">
        <v>138</v>
      </c>
      <c r="L120" s="184">
        <v>1591</v>
      </c>
      <c r="M120" s="182">
        <v>635</v>
      </c>
      <c r="N120" s="187">
        <v>2250</v>
      </c>
      <c r="O120" s="190">
        <v>1771</v>
      </c>
      <c r="P120" s="182">
        <v>616</v>
      </c>
      <c r="Q120" s="183">
        <v>1184</v>
      </c>
      <c r="R120" s="184">
        <v>991</v>
      </c>
      <c r="S120" s="185">
        <v>1606</v>
      </c>
      <c r="T120" s="182">
        <v>217</v>
      </c>
      <c r="U120" s="186">
        <v>243</v>
      </c>
      <c r="V120" s="184">
        <v>1637</v>
      </c>
      <c r="W120" s="191">
        <v>870</v>
      </c>
      <c r="X120" s="182">
        <v>465</v>
      </c>
      <c r="Y120" s="186">
        <v>512</v>
      </c>
      <c r="Z120" s="184">
        <v>1492</v>
      </c>
      <c r="AA120" s="182">
        <v>1750</v>
      </c>
      <c r="AB120" s="156">
        <f t="shared" si="255"/>
        <v>11833</v>
      </c>
      <c r="AC120" s="157">
        <f t="shared" si="256"/>
        <v>15297</v>
      </c>
      <c r="BI120" s="145" t="s">
        <v>34</v>
      </c>
      <c r="BJ120" s="128">
        <f>B120/B126</f>
        <v>2.043679260322015E-2</v>
      </c>
      <c r="BK120" s="129">
        <f t="shared" ref="BK120" si="720">C120/C126</f>
        <v>4.642109395446218E-2</v>
      </c>
      <c r="BL120" s="130">
        <f t="shared" ref="BL120" si="721">D120/D126</f>
        <v>1.9670191525549066E-2</v>
      </c>
      <c r="BM120" s="131">
        <f t="shared" ref="BM120" si="722">E120/E126</f>
        <v>5.5877366487708392E-2</v>
      </c>
      <c r="BN120" s="128">
        <f t="shared" ref="BN120" si="723">F120/F126</f>
        <v>1.6142525174283502E-2</v>
      </c>
      <c r="BO120" s="129">
        <f t="shared" ref="BO120" si="724">G120/G126</f>
        <v>7.0221963889998906E-2</v>
      </c>
      <c r="BP120" s="130">
        <f t="shared" ref="BP120" si="725">H120/H126</f>
        <v>2.2661093368401278E-2</v>
      </c>
      <c r="BQ120" s="131">
        <f t="shared" ref="BQ120" si="726">I120/I126</f>
        <v>5.5158255690662579E-2</v>
      </c>
      <c r="BR120" s="128">
        <f t="shared" ref="BR120" si="727">J120/J126</f>
        <v>2.6918500892325996E-2</v>
      </c>
      <c r="BS120" s="129">
        <f t="shared" ref="BS120" si="728">K120/K126</f>
        <v>2.0055224531318121E-2</v>
      </c>
      <c r="BT120" s="130">
        <f t="shared" ref="BT120" si="729">L120/L126</f>
        <v>6.159265998219194E-2</v>
      </c>
      <c r="BU120" s="128">
        <f t="shared" ref="BU120" si="730">M120/M126</f>
        <v>2.5505080933445796E-2</v>
      </c>
      <c r="BV120" s="132">
        <f t="shared" ref="BV120" si="731">N120/N126</f>
        <v>5.3619941852151944E-2</v>
      </c>
      <c r="BW120" s="133">
        <f t="shared" ref="BW120" si="732">O120/O126</f>
        <v>4.1694133157547789E-2</v>
      </c>
      <c r="BX120" s="128">
        <f t="shared" ref="BX120" si="733">P120/P126</f>
        <v>2.7004515365393889E-2</v>
      </c>
      <c r="BY120" s="129">
        <f t="shared" ref="BY120" si="734">Q120/Q126</f>
        <v>5.116459962836524E-2</v>
      </c>
      <c r="BZ120" s="130">
        <f t="shared" ref="BZ120" si="735">R120/R126</f>
        <v>3.536254638880959E-2</v>
      </c>
      <c r="CA120" s="131">
        <f t="shared" ref="CA120" si="736">S120/S126</f>
        <v>5.37321422596942E-2</v>
      </c>
      <c r="CB120" s="128">
        <f t="shared" ref="CB120" si="737">T120/T126</f>
        <v>2.6632302405498281E-2</v>
      </c>
      <c r="CC120" s="129">
        <f t="shared" ref="CC120" si="738">U120/U126</f>
        <v>2.8268962308050257E-2</v>
      </c>
      <c r="CD120" s="130">
        <f t="shared" ref="CD120" si="739">V120/V126</f>
        <v>6.3143683702989395E-2</v>
      </c>
      <c r="CE120" s="131">
        <f t="shared" ref="CE120" si="740">W120/W126</f>
        <v>2.9706012906750436E-2</v>
      </c>
      <c r="CF120" s="128">
        <f t="shared" ref="CF120" si="741">X120/X126</f>
        <v>2.2610133229602255E-2</v>
      </c>
      <c r="CG120" s="129">
        <f t="shared" ref="CG120" si="742">Y120/Y126</f>
        <v>3.8400960024000598E-2</v>
      </c>
      <c r="CH120" s="130">
        <f t="shared" ref="CH120" si="743">Z120/Z126</f>
        <v>3.2769602459916537E-2</v>
      </c>
      <c r="CI120" s="128">
        <f t="shared" ref="CI120" si="744">AA120/AA126</f>
        <v>3.5971962424715821E-2</v>
      </c>
      <c r="CJ120" s="134">
        <f t="shared" ref="CJ120" si="745">AB120/AB126</f>
        <v>3.4271927893694175E-2</v>
      </c>
      <c r="CK120" s="135">
        <f t="shared" ref="CK120" si="746">AC120/AC126</f>
        <v>4.4503341314473407E-2</v>
      </c>
    </row>
    <row r="121" spans="1:89" x14ac:dyDescent="0.2">
      <c r="A121" s="136" t="s">
        <v>35</v>
      </c>
      <c r="B121" s="192">
        <v>0</v>
      </c>
      <c r="C121" s="176">
        <v>499</v>
      </c>
      <c r="D121" s="177">
        <v>7</v>
      </c>
      <c r="E121" s="178">
        <v>296</v>
      </c>
      <c r="F121" s="175">
        <v>22</v>
      </c>
      <c r="G121" s="179">
        <v>557</v>
      </c>
      <c r="H121" s="177">
        <v>93</v>
      </c>
      <c r="I121" s="178">
        <v>637</v>
      </c>
      <c r="J121" s="175">
        <v>42</v>
      </c>
      <c r="K121" s="176">
        <v>22</v>
      </c>
      <c r="L121" s="177">
        <v>259</v>
      </c>
      <c r="M121" s="175">
        <v>167</v>
      </c>
      <c r="N121" s="180">
        <v>372</v>
      </c>
      <c r="O121" s="193">
        <v>292</v>
      </c>
      <c r="P121" s="175">
        <v>122</v>
      </c>
      <c r="Q121" s="176">
        <v>195</v>
      </c>
      <c r="R121" s="177">
        <v>267</v>
      </c>
      <c r="S121" s="178">
        <v>96</v>
      </c>
      <c r="T121" s="175">
        <v>51</v>
      </c>
      <c r="U121" s="179">
        <v>28</v>
      </c>
      <c r="V121" s="177">
        <v>186</v>
      </c>
      <c r="W121" s="194">
        <v>64</v>
      </c>
      <c r="X121" s="175">
        <v>87</v>
      </c>
      <c r="Y121" s="179">
        <v>37</v>
      </c>
      <c r="Z121" s="177">
        <v>141</v>
      </c>
      <c r="AA121" s="175">
        <v>195</v>
      </c>
      <c r="AB121" s="156">
        <f t="shared" si="255"/>
        <v>1649</v>
      </c>
      <c r="AC121" s="157">
        <f t="shared" si="256"/>
        <v>3085</v>
      </c>
      <c r="BI121" s="136" t="s">
        <v>35</v>
      </c>
      <c r="BJ121" s="128">
        <f>B121/B126</f>
        <v>0</v>
      </c>
      <c r="BK121" s="129">
        <f t="shared" ref="BK121" si="747">C121/C126</f>
        <v>1.6324260664747448E-2</v>
      </c>
      <c r="BL121" s="130">
        <f t="shared" ref="BL121" si="748">D121/D126</f>
        <v>5.1763661909339648E-4</v>
      </c>
      <c r="BM121" s="131">
        <f t="shared" ref="BM121" si="749">E121/E126</f>
        <v>2.0909861542808703E-2</v>
      </c>
      <c r="BN121" s="128">
        <f t="shared" ref="BN121" si="750">F121/F126</f>
        <v>6.8164213787761426E-4</v>
      </c>
      <c r="BO121" s="129">
        <f t="shared" ref="BO121" si="751">G121/G126</f>
        <v>2.0234678679115051E-2</v>
      </c>
      <c r="BP121" s="130">
        <f t="shared" ref="BP121" si="752">H121/H126</f>
        <v>2.1839188427578435E-3</v>
      </c>
      <c r="BQ121" s="131">
        <f t="shared" ref="BQ121" si="753">I121/I126</f>
        <v>1.4370473977485506E-2</v>
      </c>
      <c r="BR121" s="128">
        <f t="shared" ref="BR121" si="754">J121/J126</f>
        <v>6.246281975014872E-3</v>
      </c>
      <c r="BS121" s="129">
        <f t="shared" ref="BS121" si="755">K121/K126</f>
        <v>3.197209707891295E-3</v>
      </c>
      <c r="BT121" s="130">
        <f t="shared" ref="BT121" si="756">L121/L126</f>
        <v>1.0026712090124269E-2</v>
      </c>
      <c r="BU121" s="128">
        <f t="shared" ref="BU121" si="757">M121/M126</f>
        <v>6.7076354580873198E-3</v>
      </c>
      <c r="BV121" s="132">
        <f t="shared" ref="BV121" si="758">N121/N126</f>
        <v>8.8651637195557888E-3</v>
      </c>
      <c r="BW121" s="133">
        <f t="shared" ref="BW121" si="759">O121/O126</f>
        <v>6.8744702891044354E-3</v>
      </c>
      <c r="BX121" s="128">
        <f t="shared" ref="BX121" si="760">P121/P126</f>
        <v>5.3482968743150238E-3</v>
      </c>
      <c r="BY121" s="129">
        <f t="shared" ref="BY121" si="761">Q121/Q126</f>
        <v>8.4266021347392077E-3</v>
      </c>
      <c r="BZ121" s="130">
        <f t="shared" ref="BZ121" si="762">R121/R126</f>
        <v>9.5275478161575798E-3</v>
      </c>
      <c r="CA121" s="131">
        <f t="shared" ref="CA121" si="763">S121/S126</f>
        <v>3.2118839706915588E-3</v>
      </c>
      <c r="CB121" s="128">
        <f t="shared" ref="CB121" si="764">T121/T126</f>
        <v>6.2592047128129605E-3</v>
      </c>
      <c r="CC121" s="129">
        <f t="shared" ref="CC121" si="765">U121/U126</f>
        <v>3.2573289902280132E-3</v>
      </c>
      <c r="CD121" s="130">
        <f t="shared" ref="CD121" si="766">V121/V126</f>
        <v>7.1745419479267115E-3</v>
      </c>
      <c r="CE121" s="131">
        <f t="shared" ref="CE121" si="767">W121/W126</f>
        <v>2.1852699149793424E-3</v>
      </c>
      <c r="CF121" s="128">
        <f t="shared" ref="CF121" si="768">X121/X126</f>
        <v>4.2302829913449386E-3</v>
      </c>
      <c r="CG121" s="129">
        <f t="shared" ref="CG121" si="769">Y121/Y126</f>
        <v>2.7750693767344182E-3</v>
      </c>
      <c r="CH121" s="130">
        <f t="shared" ref="CH121" si="770">Z121/Z126</f>
        <v>3.0968592137052492E-3</v>
      </c>
      <c r="CI121" s="128">
        <f t="shared" ref="CI121" si="771">AA121/AA126</f>
        <v>4.0083043844683346E-3</v>
      </c>
      <c r="CJ121" s="134">
        <f t="shared" ref="CJ121" si="772">AB121/AB126</f>
        <v>4.776000092681627E-3</v>
      </c>
      <c r="CK121" s="135">
        <f t="shared" ref="CK121" si="773">AC121/AC126</f>
        <v>8.9751459734033114E-3</v>
      </c>
    </row>
    <row r="122" spans="1:89" x14ac:dyDescent="0.2">
      <c r="A122" s="145" t="s">
        <v>36</v>
      </c>
      <c r="B122" s="189">
        <v>0</v>
      </c>
      <c r="C122" s="183">
        <v>27</v>
      </c>
      <c r="D122" s="184">
        <v>0</v>
      </c>
      <c r="E122" s="185">
        <v>23</v>
      </c>
      <c r="F122" s="182">
        <v>0</v>
      </c>
      <c r="G122" s="186">
        <v>37</v>
      </c>
      <c r="H122" s="184">
        <v>0</v>
      </c>
      <c r="I122" s="185">
        <v>0</v>
      </c>
      <c r="J122" s="182">
        <v>0</v>
      </c>
      <c r="K122" s="186">
        <v>0</v>
      </c>
      <c r="L122" s="184">
        <v>0</v>
      </c>
      <c r="M122" s="182">
        <v>0</v>
      </c>
      <c r="N122" s="187">
        <v>0</v>
      </c>
      <c r="O122" s="190">
        <v>0</v>
      </c>
      <c r="P122" s="182">
        <v>0</v>
      </c>
      <c r="Q122" s="186">
        <v>0</v>
      </c>
      <c r="R122" s="184">
        <v>0</v>
      </c>
      <c r="S122" s="185">
        <v>0</v>
      </c>
      <c r="T122" s="182">
        <v>0</v>
      </c>
      <c r="U122" s="186">
        <v>0</v>
      </c>
      <c r="V122" s="184">
        <v>0</v>
      </c>
      <c r="W122" s="185">
        <v>0</v>
      </c>
      <c r="X122" s="182">
        <v>0</v>
      </c>
      <c r="Y122" s="186">
        <v>0</v>
      </c>
      <c r="Z122" s="184">
        <v>0</v>
      </c>
      <c r="AA122" s="182">
        <v>0</v>
      </c>
      <c r="AB122" s="156">
        <f t="shared" si="255"/>
        <v>0</v>
      </c>
      <c r="AC122" s="157">
        <f t="shared" si="256"/>
        <v>87</v>
      </c>
      <c r="BI122" s="145" t="s">
        <v>36</v>
      </c>
      <c r="BJ122" s="128">
        <f>B122/B126</f>
        <v>0</v>
      </c>
      <c r="BK122" s="129">
        <f t="shared" ref="BK122" si="774">C122/C126</f>
        <v>8.8327662915467151E-4</v>
      </c>
      <c r="BL122" s="130">
        <f t="shared" ref="BL122" si="775">D122/D126</f>
        <v>0</v>
      </c>
      <c r="BM122" s="131">
        <f t="shared" ref="BM122" si="776">E122/E126</f>
        <v>1.6247527550155411E-3</v>
      </c>
      <c r="BN122" s="128">
        <f t="shared" ref="BN122" si="777">F122/F126</f>
        <v>0</v>
      </c>
      <c r="BO122" s="129">
        <f t="shared" ref="BO122" si="778">G122/G126</f>
        <v>1.3441348494205689E-3</v>
      </c>
      <c r="BP122" s="130">
        <f t="shared" ref="BP122" si="779">H122/H126</f>
        <v>0</v>
      </c>
      <c r="BQ122" s="131">
        <f t="shared" ref="BQ122" si="780">I122/I126</f>
        <v>0</v>
      </c>
      <c r="BR122" s="128">
        <f t="shared" ref="BR122" si="781">J122/J126</f>
        <v>0</v>
      </c>
      <c r="BS122" s="129">
        <f t="shared" ref="BS122" si="782">K122/K126</f>
        <v>0</v>
      </c>
      <c r="BT122" s="130">
        <f t="shared" ref="BT122" si="783">L122/L126</f>
        <v>0</v>
      </c>
      <c r="BU122" s="128">
        <f t="shared" ref="BU122" si="784">M122/M126</f>
        <v>0</v>
      </c>
      <c r="BV122" s="132">
        <f t="shared" ref="BV122" si="785">N122/N126</f>
        <v>0</v>
      </c>
      <c r="BW122" s="133">
        <f t="shared" ref="BW122" si="786">O122/O126</f>
        <v>0</v>
      </c>
      <c r="BX122" s="128">
        <f t="shared" ref="BX122" si="787">P122/P126</f>
        <v>0</v>
      </c>
      <c r="BY122" s="129">
        <f t="shared" ref="BY122" si="788">Q122/Q126</f>
        <v>0</v>
      </c>
      <c r="BZ122" s="130">
        <f t="shared" ref="BZ122" si="789">R122/R126</f>
        <v>0</v>
      </c>
      <c r="CA122" s="131">
        <f t="shared" ref="CA122" si="790">S122/S126</f>
        <v>0</v>
      </c>
      <c r="CB122" s="128">
        <f t="shared" ref="CB122" si="791">T122/T126</f>
        <v>0</v>
      </c>
      <c r="CC122" s="129">
        <f t="shared" ref="CC122" si="792">U122/U126</f>
        <v>0</v>
      </c>
      <c r="CD122" s="130">
        <f t="shared" ref="CD122" si="793">V122/V126</f>
        <v>0</v>
      </c>
      <c r="CE122" s="131">
        <f t="shared" ref="CE122" si="794">W122/W126</f>
        <v>0</v>
      </c>
      <c r="CF122" s="128">
        <f t="shared" ref="CF122" si="795">X122/X126</f>
        <v>0</v>
      </c>
      <c r="CG122" s="129">
        <f t="shared" ref="CG122" si="796">Y122/Y126</f>
        <v>0</v>
      </c>
      <c r="CH122" s="130">
        <f t="shared" ref="CH122" si="797">Z122/Z126</f>
        <v>0</v>
      </c>
      <c r="CI122" s="128">
        <f t="shared" ref="CI122" si="798">AA122/AA126</f>
        <v>0</v>
      </c>
      <c r="CJ122" s="134">
        <f t="shared" ref="CJ122" si="799">AB122/AB126</f>
        <v>0</v>
      </c>
      <c r="CK122" s="135">
        <f t="shared" ref="CK122" si="800">AC122/AC126</f>
        <v>2.5310784430667359E-4</v>
      </c>
    </row>
    <row r="123" spans="1:89" x14ac:dyDescent="0.2">
      <c r="A123" s="136" t="s">
        <v>37</v>
      </c>
      <c r="B123" s="58"/>
      <c r="C123" s="59"/>
      <c r="D123" s="138"/>
      <c r="E123" s="139"/>
      <c r="F123" s="137"/>
      <c r="G123" s="140"/>
      <c r="H123" s="138"/>
      <c r="I123" s="139"/>
      <c r="J123" s="137"/>
      <c r="K123" s="140"/>
      <c r="L123" s="138"/>
      <c r="M123" s="137"/>
      <c r="N123" s="141"/>
      <c r="O123" s="142"/>
      <c r="P123" s="137"/>
      <c r="Q123" s="140"/>
      <c r="R123" s="138"/>
      <c r="S123" s="139"/>
      <c r="T123" s="137"/>
      <c r="U123" s="140"/>
      <c r="V123" s="138"/>
      <c r="W123" s="139"/>
      <c r="X123" s="137"/>
      <c r="Y123" s="140"/>
      <c r="Z123" s="143"/>
      <c r="AA123" s="144"/>
      <c r="AB123" s="158">
        <f t="shared" ref="AB123:AB125" si="801">SUM(B123,D123,F123,H123,J123,L123,N123,P123,R123,T123,V123,X123,Z123)</f>
        <v>0</v>
      </c>
      <c r="AC123" s="159">
        <f t="shared" ref="AC123:AC125" si="802">SUM(C123,E123,G123,I123,K123,M123,O123,Q123,S123,U123,W123,Y123,AA123)</f>
        <v>0</v>
      </c>
      <c r="BI123" s="136" t="s">
        <v>37</v>
      </c>
      <c r="BJ123" s="128">
        <f>B123/B126</f>
        <v>0</v>
      </c>
      <c r="BK123" s="129">
        <f t="shared" ref="BK123" si="803">C123/C126</f>
        <v>0</v>
      </c>
      <c r="BL123" s="130">
        <f t="shared" ref="BL123" si="804">D123/D126</f>
        <v>0</v>
      </c>
      <c r="BM123" s="131">
        <f t="shared" ref="BM123" si="805">E123/E126</f>
        <v>0</v>
      </c>
      <c r="BN123" s="128">
        <f t="shared" ref="BN123" si="806">F123/F126</f>
        <v>0</v>
      </c>
      <c r="BO123" s="129">
        <f t="shared" ref="BO123" si="807">G123/G126</f>
        <v>0</v>
      </c>
      <c r="BP123" s="130">
        <f t="shared" ref="BP123" si="808">H123/H126</f>
        <v>0</v>
      </c>
      <c r="BQ123" s="131">
        <f t="shared" ref="BQ123" si="809">I123/I126</f>
        <v>0</v>
      </c>
      <c r="BR123" s="128">
        <f t="shared" ref="BR123" si="810">J123/J126</f>
        <v>0</v>
      </c>
      <c r="BS123" s="129">
        <f t="shared" ref="BS123" si="811">K123/K126</f>
        <v>0</v>
      </c>
      <c r="BT123" s="130">
        <f t="shared" ref="BT123" si="812">L123/L126</f>
        <v>0</v>
      </c>
      <c r="BU123" s="128">
        <f t="shared" ref="BU123" si="813">M123/M126</f>
        <v>0</v>
      </c>
      <c r="BV123" s="132">
        <f t="shared" ref="BV123" si="814">N123/N126</f>
        <v>0</v>
      </c>
      <c r="BW123" s="133">
        <f t="shared" ref="BW123" si="815">O123/O126</f>
        <v>0</v>
      </c>
      <c r="BX123" s="128">
        <f t="shared" ref="BX123" si="816">P123/P126</f>
        <v>0</v>
      </c>
      <c r="BY123" s="129">
        <f t="shared" ref="BY123" si="817">Q123/Q126</f>
        <v>0</v>
      </c>
      <c r="BZ123" s="130">
        <f t="shared" ref="BZ123" si="818">R123/R126</f>
        <v>0</v>
      </c>
      <c r="CA123" s="131">
        <f t="shared" ref="CA123" si="819">S123/S126</f>
        <v>0</v>
      </c>
      <c r="CB123" s="128">
        <f t="shared" ref="CB123" si="820">T123/T126</f>
        <v>0</v>
      </c>
      <c r="CC123" s="129">
        <f t="shared" ref="CC123" si="821">U123/U126</f>
        <v>0</v>
      </c>
      <c r="CD123" s="130">
        <f t="shared" ref="CD123" si="822">V123/V126</f>
        <v>0</v>
      </c>
      <c r="CE123" s="131">
        <f t="shared" ref="CE123" si="823">W123/W126</f>
        <v>0</v>
      </c>
      <c r="CF123" s="128">
        <f t="shared" ref="CF123" si="824">X123/X126</f>
        <v>0</v>
      </c>
      <c r="CG123" s="129">
        <f t="shared" ref="CG123" si="825">Y123/Y126</f>
        <v>0</v>
      </c>
      <c r="CH123" s="130">
        <f t="shared" ref="CH123" si="826">Z123/Z126</f>
        <v>0</v>
      </c>
      <c r="CI123" s="128">
        <f t="shared" ref="CI123" si="827">AA123/AA126</f>
        <v>0</v>
      </c>
      <c r="CJ123" s="134">
        <f t="shared" ref="CJ123" si="828">AB123/AB126</f>
        <v>0</v>
      </c>
      <c r="CK123" s="135">
        <f t="shared" ref="CK123" si="829">AC123/AC126</f>
        <v>0</v>
      </c>
    </row>
    <row r="124" spans="1:89" x14ac:dyDescent="0.2">
      <c r="A124" s="145" t="s">
        <v>38</v>
      </c>
      <c r="B124" s="56"/>
      <c r="C124" s="57"/>
      <c r="D124" s="151"/>
      <c r="E124" s="148"/>
      <c r="F124" s="149"/>
      <c r="G124" s="150"/>
      <c r="H124" s="151"/>
      <c r="I124" s="148"/>
      <c r="J124" s="149"/>
      <c r="K124" s="150"/>
      <c r="L124" s="151"/>
      <c r="M124" s="149"/>
      <c r="N124" s="153"/>
      <c r="O124" s="152"/>
      <c r="P124" s="149"/>
      <c r="Q124" s="150"/>
      <c r="R124" s="151"/>
      <c r="S124" s="148"/>
      <c r="T124" s="149"/>
      <c r="U124" s="150"/>
      <c r="V124" s="151"/>
      <c r="W124" s="148"/>
      <c r="X124" s="149"/>
      <c r="Y124" s="150"/>
      <c r="Z124" s="147"/>
      <c r="AA124" s="146"/>
      <c r="AB124" s="158">
        <f t="shared" si="801"/>
        <v>0</v>
      </c>
      <c r="AC124" s="159">
        <f t="shared" si="802"/>
        <v>0</v>
      </c>
      <c r="BI124" s="145" t="s">
        <v>38</v>
      </c>
      <c r="BJ124" s="128">
        <f>B124/B126</f>
        <v>0</v>
      </c>
      <c r="BK124" s="129">
        <f t="shared" ref="BK124" si="830">C124/C126</f>
        <v>0</v>
      </c>
      <c r="BL124" s="130">
        <f t="shared" ref="BL124" si="831">D124/D126</f>
        <v>0</v>
      </c>
      <c r="BM124" s="131">
        <f t="shared" ref="BM124" si="832">E124/E126</f>
        <v>0</v>
      </c>
      <c r="BN124" s="128">
        <f t="shared" ref="BN124" si="833">F124/F126</f>
        <v>0</v>
      </c>
      <c r="BO124" s="129">
        <f t="shared" ref="BO124" si="834">G124/G126</f>
        <v>0</v>
      </c>
      <c r="BP124" s="130">
        <f t="shared" ref="BP124" si="835">H124/H126</f>
        <v>0</v>
      </c>
      <c r="BQ124" s="131">
        <f t="shared" ref="BQ124" si="836">I124/I126</f>
        <v>0</v>
      </c>
      <c r="BR124" s="128">
        <f t="shared" ref="BR124" si="837">J124/J126</f>
        <v>0</v>
      </c>
      <c r="BS124" s="129">
        <f t="shared" ref="BS124" si="838">K124/K126</f>
        <v>0</v>
      </c>
      <c r="BT124" s="130">
        <f t="shared" ref="BT124" si="839">L124/L126</f>
        <v>0</v>
      </c>
      <c r="BU124" s="128">
        <f t="shared" ref="BU124" si="840">M124/M126</f>
        <v>0</v>
      </c>
      <c r="BV124" s="132">
        <f t="shared" ref="BV124" si="841">N124/N126</f>
        <v>0</v>
      </c>
      <c r="BW124" s="133">
        <f t="shared" ref="BW124" si="842">O124/O126</f>
        <v>0</v>
      </c>
      <c r="BX124" s="128">
        <f t="shared" ref="BX124" si="843">P124/P126</f>
        <v>0</v>
      </c>
      <c r="BY124" s="129">
        <f t="shared" ref="BY124" si="844">Q124/Q126</f>
        <v>0</v>
      </c>
      <c r="BZ124" s="130">
        <f t="shared" ref="BZ124" si="845">R124/R126</f>
        <v>0</v>
      </c>
      <c r="CA124" s="131">
        <f t="shared" ref="CA124" si="846">S124/S126</f>
        <v>0</v>
      </c>
      <c r="CB124" s="128">
        <f t="shared" ref="CB124" si="847">T124/T126</f>
        <v>0</v>
      </c>
      <c r="CC124" s="129">
        <f t="shared" ref="CC124" si="848">U124/U126</f>
        <v>0</v>
      </c>
      <c r="CD124" s="130">
        <f t="shared" ref="CD124" si="849">V124/V126</f>
        <v>0</v>
      </c>
      <c r="CE124" s="131">
        <f t="shared" ref="CE124" si="850">W124/W126</f>
        <v>0</v>
      </c>
      <c r="CF124" s="128">
        <f t="shared" ref="CF124" si="851">X124/X126</f>
        <v>0</v>
      </c>
      <c r="CG124" s="129">
        <f t="shared" ref="CG124" si="852">Y124/Y126</f>
        <v>0</v>
      </c>
      <c r="CH124" s="130">
        <f t="shared" ref="CH124" si="853">Z124/Z126</f>
        <v>0</v>
      </c>
      <c r="CI124" s="128">
        <f t="shared" ref="CI124" si="854">AA124/AA126</f>
        <v>0</v>
      </c>
      <c r="CJ124" s="134">
        <f t="shared" ref="CJ124" si="855">AB124/AB126</f>
        <v>0</v>
      </c>
      <c r="CK124" s="135">
        <f t="shared" ref="CK124" si="856">AC124/AC126</f>
        <v>0</v>
      </c>
    </row>
    <row r="125" spans="1:89" ht="13.5" thickBot="1" x14ac:dyDescent="0.25">
      <c r="A125" s="136" t="s">
        <v>39</v>
      </c>
      <c r="B125" s="58"/>
      <c r="C125" s="59"/>
      <c r="D125" s="138"/>
      <c r="E125" s="139"/>
      <c r="F125" s="137"/>
      <c r="G125" s="140"/>
      <c r="H125" s="138"/>
      <c r="I125" s="139"/>
      <c r="J125" s="137"/>
      <c r="K125" s="140"/>
      <c r="L125" s="138"/>
      <c r="M125" s="137"/>
      <c r="N125" s="141"/>
      <c r="O125" s="142"/>
      <c r="P125" s="137"/>
      <c r="Q125" s="140"/>
      <c r="R125" s="138"/>
      <c r="S125" s="139"/>
      <c r="T125" s="137"/>
      <c r="U125" s="140"/>
      <c r="V125" s="138"/>
      <c r="W125" s="139"/>
      <c r="X125" s="137"/>
      <c r="Y125" s="140"/>
      <c r="Z125" s="143"/>
      <c r="AA125" s="144"/>
      <c r="AB125" s="158">
        <f t="shared" si="801"/>
        <v>0</v>
      </c>
      <c r="AC125" s="159">
        <f t="shared" si="802"/>
        <v>0</v>
      </c>
      <c r="BI125" s="136" t="s">
        <v>39</v>
      </c>
      <c r="BJ125" s="128">
        <f>B125/B126</f>
        <v>0</v>
      </c>
      <c r="BK125" s="129">
        <f t="shared" ref="BK125" si="857">C125/C126</f>
        <v>0</v>
      </c>
      <c r="BL125" s="130">
        <f t="shared" ref="BL125" si="858">D125/D126</f>
        <v>0</v>
      </c>
      <c r="BM125" s="131">
        <f t="shared" ref="BM125" si="859">E125/E126</f>
        <v>0</v>
      </c>
      <c r="BN125" s="128">
        <f t="shared" ref="BN125" si="860">F125/F126</f>
        <v>0</v>
      </c>
      <c r="BO125" s="129">
        <f t="shared" ref="BO125" si="861">G125/G126</f>
        <v>0</v>
      </c>
      <c r="BP125" s="130">
        <f t="shared" ref="BP125" si="862">H125/H126</f>
        <v>0</v>
      </c>
      <c r="BQ125" s="131">
        <f t="shared" ref="BQ125" si="863">I125/I126</f>
        <v>0</v>
      </c>
      <c r="BR125" s="128">
        <f t="shared" ref="BR125" si="864">J125/J126</f>
        <v>0</v>
      </c>
      <c r="BS125" s="129">
        <f t="shared" ref="BS125" si="865">K125/K126</f>
        <v>0</v>
      </c>
      <c r="BT125" s="130">
        <f t="shared" ref="BT125" si="866">L125/L126</f>
        <v>0</v>
      </c>
      <c r="BU125" s="128">
        <f t="shared" ref="BU125" si="867">M125/M126</f>
        <v>0</v>
      </c>
      <c r="BV125" s="132">
        <f t="shared" ref="BV125" si="868">N125/N126</f>
        <v>0</v>
      </c>
      <c r="BW125" s="133">
        <f t="shared" ref="BW125" si="869">O125/O126</f>
        <v>0</v>
      </c>
      <c r="BX125" s="128">
        <f t="shared" ref="BX125" si="870">P125/P126</f>
        <v>0</v>
      </c>
      <c r="BY125" s="129">
        <f t="shared" ref="BY125" si="871">Q125/Q126</f>
        <v>0</v>
      </c>
      <c r="BZ125" s="130">
        <f t="shared" ref="BZ125" si="872">R125/R126</f>
        <v>0</v>
      </c>
      <c r="CA125" s="131">
        <f t="shared" ref="CA125" si="873">S125/S126</f>
        <v>0</v>
      </c>
      <c r="CB125" s="128">
        <f t="shared" ref="CB125" si="874">T125/T126</f>
        <v>0</v>
      </c>
      <c r="CC125" s="129">
        <f t="shared" ref="CC125" si="875">U125/U126</f>
        <v>0</v>
      </c>
      <c r="CD125" s="130">
        <f t="shared" ref="CD125" si="876">V125/V126</f>
        <v>0</v>
      </c>
      <c r="CE125" s="131">
        <f t="shared" ref="CE125" si="877">W125/W126</f>
        <v>0</v>
      </c>
      <c r="CF125" s="128">
        <f t="shared" ref="CF125" si="878">X125/X126</f>
        <v>0</v>
      </c>
      <c r="CG125" s="129">
        <f t="shared" ref="CG125" si="879">Y125/Y126</f>
        <v>0</v>
      </c>
      <c r="CH125" s="130">
        <f t="shared" ref="CH125" si="880">Z125/Z126</f>
        <v>0</v>
      </c>
      <c r="CI125" s="128">
        <f t="shared" ref="CI125" si="881">AA125/AA126</f>
        <v>0</v>
      </c>
      <c r="CJ125" s="134">
        <f t="shared" ref="CJ125" si="882">AB125/AB126</f>
        <v>0</v>
      </c>
      <c r="CK125" s="135">
        <f t="shared" ref="CK125" si="883">AC125/AC126</f>
        <v>0</v>
      </c>
    </row>
    <row r="126" spans="1:89" ht="14.25" thickTop="1" thickBot="1" x14ac:dyDescent="0.25">
      <c r="A126" s="229" t="s">
        <v>13</v>
      </c>
      <c r="B126" s="20">
        <f t="shared" ref="B126" si="884">SUM(B103:B125)</f>
        <v>31365</v>
      </c>
      <c r="C126" s="21">
        <f t="shared" ref="C126" si="885">SUM(C103:C125)</f>
        <v>30568</v>
      </c>
      <c r="D126" s="20">
        <f t="shared" ref="D126" si="886">SUM(D103:D125)</f>
        <v>13523</v>
      </c>
      <c r="E126" s="21">
        <f t="shared" ref="E126" si="887">SUM(E103:E125)</f>
        <v>14156</v>
      </c>
      <c r="F126" s="20">
        <f t="shared" ref="F126" si="888">SUM(F103:F125)</f>
        <v>32275</v>
      </c>
      <c r="G126" s="21">
        <f t="shared" ref="G126" si="889">SUM(G103:G125)</f>
        <v>27527</v>
      </c>
      <c r="H126" s="20">
        <f t="shared" ref="H126" si="890">SUM(H103:H125)</f>
        <v>42584</v>
      </c>
      <c r="I126" s="21">
        <f t="shared" ref="I126" si="891">SUM(I103:I125)</f>
        <v>44327</v>
      </c>
      <c r="J126" s="20">
        <f t="shared" ref="J126" si="892">SUM(J103:J125)</f>
        <v>6724</v>
      </c>
      <c r="K126" s="21">
        <f t="shared" ref="K126" si="893">SUM(K103:K125)</f>
        <v>6881</v>
      </c>
      <c r="L126" s="20">
        <f t="shared" ref="L126" si="894">SUM(L103:L125)</f>
        <v>25831</v>
      </c>
      <c r="M126" s="21">
        <f t="shared" ref="M126" si="895">SUM(M103:M125)</f>
        <v>24897</v>
      </c>
      <c r="N126" s="20">
        <f t="shared" ref="N126" si="896">SUM(N103:N125)</f>
        <v>41962</v>
      </c>
      <c r="O126" s="21">
        <f t="shared" ref="O126" si="897">SUM(O103:O125)</f>
        <v>42476</v>
      </c>
      <c r="P126" s="20">
        <f t="shared" ref="P126" si="898">SUM(P103:P125)</f>
        <v>22811</v>
      </c>
      <c r="Q126" s="21">
        <f t="shared" ref="Q126" si="899">SUM(Q103:Q125)</f>
        <v>23141</v>
      </c>
      <c r="R126" s="20">
        <f t="shared" ref="R126" si="900">SUM(R103:R125)</f>
        <v>28024</v>
      </c>
      <c r="S126" s="21">
        <f t="shared" ref="S126" si="901">SUM(S103:S125)</f>
        <v>29889</v>
      </c>
      <c r="T126" s="20">
        <f t="shared" ref="T126" si="902">SUM(T103:T125)</f>
        <v>8148</v>
      </c>
      <c r="U126" s="21">
        <f t="shared" ref="U126" si="903">SUM(U103:U125)</f>
        <v>8596</v>
      </c>
      <c r="V126" s="20">
        <f t="shared" ref="V126" si="904">SUM(V103:V125)</f>
        <v>25925</v>
      </c>
      <c r="W126" s="21">
        <f t="shared" ref="W126" si="905">SUM(W103:W125)</f>
        <v>29287</v>
      </c>
      <c r="X126" s="20">
        <f t="shared" ref="X126" si="906">SUM(X103:X125)</f>
        <v>20566</v>
      </c>
      <c r="Y126" s="21">
        <f t="shared" ref="Y126" si="907">SUM(Y103:Y125)</f>
        <v>13333</v>
      </c>
      <c r="Z126" s="20">
        <f t="shared" ref="Z126" si="908">SUM(Z103:Z125)</f>
        <v>45530</v>
      </c>
      <c r="AA126" s="21">
        <f t="shared" ref="AA126" si="909">SUM(AA103:AA125)</f>
        <v>48649</v>
      </c>
      <c r="AB126" s="160">
        <f t="shared" ref="AB126:AC126" si="910">SUM(AB102:AB125)</f>
        <v>345268</v>
      </c>
      <c r="AC126" s="161">
        <f t="shared" si="910"/>
        <v>343727</v>
      </c>
      <c r="BI126" s="229" t="s">
        <v>13</v>
      </c>
      <c r="BJ126" s="154">
        <f>SUM(BJ102:BJ125)</f>
        <v>0.99999999999999989</v>
      </c>
      <c r="BK126" s="155">
        <f t="shared" ref="BK126:CK126" si="911">SUM(BK102:BK125)</f>
        <v>0.99999999999999989</v>
      </c>
      <c r="BL126" s="154">
        <f t="shared" si="911"/>
        <v>1</v>
      </c>
      <c r="BM126" s="155">
        <f t="shared" si="911"/>
        <v>1</v>
      </c>
      <c r="BN126" s="154">
        <f t="shared" si="911"/>
        <v>0.99999999999999989</v>
      </c>
      <c r="BO126" s="155">
        <f t="shared" si="911"/>
        <v>0.99999999999999989</v>
      </c>
      <c r="BP126" s="154">
        <f t="shared" si="911"/>
        <v>0.99999999999999989</v>
      </c>
      <c r="BQ126" s="155">
        <f t="shared" si="911"/>
        <v>1</v>
      </c>
      <c r="BR126" s="154">
        <f t="shared" si="911"/>
        <v>1</v>
      </c>
      <c r="BS126" s="155">
        <f t="shared" si="911"/>
        <v>0.99999999999999989</v>
      </c>
      <c r="BT126" s="154">
        <f t="shared" si="911"/>
        <v>1</v>
      </c>
      <c r="BU126" s="155">
        <f t="shared" si="911"/>
        <v>1.0000000000000002</v>
      </c>
      <c r="BV126" s="154">
        <f t="shared" si="911"/>
        <v>1</v>
      </c>
      <c r="BW126" s="155">
        <f t="shared" si="911"/>
        <v>1</v>
      </c>
      <c r="BX126" s="154">
        <f t="shared" si="911"/>
        <v>1</v>
      </c>
      <c r="BY126" s="155">
        <f t="shared" si="911"/>
        <v>1</v>
      </c>
      <c r="BZ126" s="154">
        <f t="shared" si="911"/>
        <v>1</v>
      </c>
      <c r="CA126" s="155">
        <f t="shared" si="911"/>
        <v>1.0000000000000002</v>
      </c>
      <c r="CB126" s="154">
        <f t="shared" si="911"/>
        <v>1</v>
      </c>
      <c r="CC126" s="155">
        <f t="shared" si="911"/>
        <v>0.99999999999999989</v>
      </c>
      <c r="CD126" s="154">
        <f t="shared" si="911"/>
        <v>1</v>
      </c>
      <c r="CE126" s="155">
        <f t="shared" si="911"/>
        <v>0.99999999999999989</v>
      </c>
      <c r="CF126" s="154">
        <f t="shared" si="911"/>
        <v>1</v>
      </c>
      <c r="CG126" s="155">
        <f t="shared" si="911"/>
        <v>1</v>
      </c>
      <c r="CH126" s="154">
        <f t="shared" si="911"/>
        <v>1</v>
      </c>
      <c r="CI126" s="155">
        <f t="shared" si="911"/>
        <v>1</v>
      </c>
      <c r="CJ126" s="154">
        <f t="shared" si="911"/>
        <v>1</v>
      </c>
      <c r="CK126" s="155">
        <f t="shared" si="911"/>
        <v>1.0000000000000002</v>
      </c>
    </row>
    <row r="127" spans="1:89" ht="13.5" thickTop="1" x14ac:dyDescent="0.2">
      <c r="A127" s="173"/>
    </row>
    <row r="129" spans="1:89" x14ac:dyDescent="0.2">
      <c r="A129" s="304">
        <f>+A98+1</f>
        <v>44686</v>
      </c>
      <c r="B129" s="304"/>
      <c r="C129" s="304"/>
      <c r="D129" s="304"/>
      <c r="BI129" s="309">
        <f>+BI98+1</f>
        <v>44686</v>
      </c>
      <c r="BJ129" s="309"/>
      <c r="BK129" s="309"/>
      <c r="BL129" s="309"/>
    </row>
    <row r="130" spans="1:89" ht="13.5" thickBot="1" x14ac:dyDescent="0.25">
      <c r="AE130" s="232" t="s">
        <v>84</v>
      </c>
    </row>
    <row r="131" spans="1:89" ht="14.25" thickTop="1" thickBot="1" x14ac:dyDescent="0.25">
      <c r="A131" s="300" t="s">
        <v>0</v>
      </c>
      <c r="B131" s="302" t="s">
        <v>1</v>
      </c>
      <c r="C131" s="303"/>
      <c r="D131" s="302" t="s">
        <v>2</v>
      </c>
      <c r="E131" s="303"/>
      <c r="F131" s="302" t="s">
        <v>3</v>
      </c>
      <c r="G131" s="303"/>
      <c r="H131" s="302" t="s">
        <v>4</v>
      </c>
      <c r="I131" s="303"/>
      <c r="J131" s="302" t="s">
        <v>5</v>
      </c>
      <c r="K131" s="303"/>
      <c r="L131" s="302" t="s">
        <v>6</v>
      </c>
      <c r="M131" s="303"/>
      <c r="N131" s="302" t="s">
        <v>7</v>
      </c>
      <c r="O131" s="303"/>
      <c r="P131" s="302" t="s">
        <v>8</v>
      </c>
      <c r="Q131" s="303"/>
      <c r="R131" s="302" t="s">
        <v>9</v>
      </c>
      <c r="S131" s="303"/>
      <c r="T131" s="302" t="s">
        <v>10</v>
      </c>
      <c r="U131" s="303"/>
      <c r="V131" s="302" t="s">
        <v>11</v>
      </c>
      <c r="W131" s="303"/>
      <c r="X131" s="302" t="s">
        <v>12</v>
      </c>
      <c r="Y131" s="303"/>
      <c r="Z131" s="305" t="s">
        <v>40</v>
      </c>
      <c r="AA131" s="306"/>
      <c r="AB131" s="307" t="s">
        <v>41</v>
      </c>
      <c r="AC131" s="308"/>
      <c r="AE131" s="300" t="s">
        <v>0</v>
      </c>
      <c r="AF131" s="302" t="s">
        <v>1</v>
      </c>
      <c r="AG131" s="303"/>
      <c r="AH131" s="302" t="s">
        <v>2</v>
      </c>
      <c r="AI131" s="303"/>
      <c r="AJ131" s="302" t="s">
        <v>3</v>
      </c>
      <c r="AK131" s="303"/>
      <c r="AL131" s="302" t="s">
        <v>4</v>
      </c>
      <c r="AM131" s="303"/>
      <c r="AN131" s="302" t="s">
        <v>5</v>
      </c>
      <c r="AO131" s="303"/>
      <c r="AP131" s="302" t="s">
        <v>6</v>
      </c>
      <c r="AQ131" s="303"/>
      <c r="AR131" s="302" t="s">
        <v>7</v>
      </c>
      <c r="AS131" s="303"/>
      <c r="AT131" s="302" t="s">
        <v>8</v>
      </c>
      <c r="AU131" s="303"/>
      <c r="AV131" s="302" t="s">
        <v>9</v>
      </c>
      <c r="AW131" s="303"/>
      <c r="AX131" s="302" t="s">
        <v>10</v>
      </c>
      <c r="AY131" s="303"/>
      <c r="AZ131" s="302" t="s">
        <v>11</v>
      </c>
      <c r="BA131" s="303"/>
      <c r="BB131" s="302" t="s">
        <v>12</v>
      </c>
      <c r="BC131" s="303"/>
      <c r="BD131" s="305" t="s">
        <v>40</v>
      </c>
      <c r="BE131" s="306"/>
      <c r="BF131" s="307" t="s">
        <v>41</v>
      </c>
      <c r="BG131" s="308"/>
      <c r="BI131" s="300" t="s">
        <v>0</v>
      </c>
      <c r="BJ131" s="302" t="s">
        <v>1</v>
      </c>
      <c r="BK131" s="303"/>
      <c r="BL131" s="302" t="s">
        <v>2</v>
      </c>
      <c r="BM131" s="303"/>
      <c r="BN131" s="302" t="s">
        <v>3</v>
      </c>
      <c r="BO131" s="303"/>
      <c r="BP131" s="302" t="s">
        <v>4</v>
      </c>
      <c r="BQ131" s="303"/>
      <c r="BR131" s="302" t="s">
        <v>5</v>
      </c>
      <c r="BS131" s="303"/>
      <c r="BT131" s="302" t="s">
        <v>6</v>
      </c>
      <c r="BU131" s="303"/>
      <c r="BV131" s="302" t="s">
        <v>7</v>
      </c>
      <c r="BW131" s="303"/>
      <c r="BX131" s="302" t="s">
        <v>8</v>
      </c>
      <c r="BY131" s="303"/>
      <c r="BZ131" s="302" t="s">
        <v>9</v>
      </c>
      <c r="CA131" s="303"/>
      <c r="CB131" s="302" t="s">
        <v>10</v>
      </c>
      <c r="CC131" s="303"/>
      <c r="CD131" s="302" t="s">
        <v>11</v>
      </c>
      <c r="CE131" s="303"/>
      <c r="CF131" s="302" t="s">
        <v>12</v>
      </c>
      <c r="CG131" s="303"/>
      <c r="CH131" s="305" t="s">
        <v>40</v>
      </c>
      <c r="CI131" s="306"/>
      <c r="CJ131" s="302" t="s">
        <v>41</v>
      </c>
      <c r="CK131" s="303"/>
    </row>
    <row r="132" spans="1:89" ht="15" thickTop="1" thickBot="1" x14ac:dyDescent="0.3">
      <c r="A132" s="301"/>
      <c r="B132" s="115" t="s">
        <v>14</v>
      </c>
      <c r="C132" s="116" t="s">
        <v>15</v>
      </c>
      <c r="D132" s="117" t="s">
        <v>14</v>
      </c>
      <c r="E132" s="118" t="s">
        <v>15</v>
      </c>
      <c r="F132" s="115" t="s">
        <v>14</v>
      </c>
      <c r="G132" s="116" t="s">
        <v>15</v>
      </c>
      <c r="H132" s="117" t="s">
        <v>14</v>
      </c>
      <c r="I132" s="118" t="s">
        <v>15</v>
      </c>
      <c r="J132" s="115" t="s">
        <v>14</v>
      </c>
      <c r="K132" s="116" t="s">
        <v>15</v>
      </c>
      <c r="L132" s="117" t="s">
        <v>14</v>
      </c>
      <c r="M132" s="115" t="s">
        <v>15</v>
      </c>
      <c r="N132" s="119" t="s">
        <v>14</v>
      </c>
      <c r="O132" s="120" t="s">
        <v>15</v>
      </c>
      <c r="P132" s="115" t="s">
        <v>14</v>
      </c>
      <c r="Q132" s="116" t="s">
        <v>15</v>
      </c>
      <c r="R132" s="117" t="s">
        <v>14</v>
      </c>
      <c r="S132" s="118" t="s">
        <v>15</v>
      </c>
      <c r="T132" s="115" t="s">
        <v>14</v>
      </c>
      <c r="U132" s="116" t="s">
        <v>15</v>
      </c>
      <c r="V132" s="117" t="s">
        <v>14</v>
      </c>
      <c r="W132" s="118" t="s">
        <v>15</v>
      </c>
      <c r="X132" s="115" t="s">
        <v>14</v>
      </c>
      <c r="Y132" s="116" t="s">
        <v>15</v>
      </c>
      <c r="Z132" s="28" t="s">
        <v>14</v>
      </c>
      <c r="AA132" s="121" t="s">
        <v>15</v>
      </c>
      <c r="AB132" s="162" t="s">
        <v>14</v>
      </c>
      <c r="AC132" s="163" t="s">
        <v>15</v>
      </c>
      <c r="AE132" s="301"/>
      <c r="AF132" s="115" t="s">
        <v>14</v>
      </c>
      <c r="AG132" s="116" t="s">
        <v>15</v>
      </c>
      <c r="AH132" s="117" t="s">
        <v>14</v>
      </c>
      <c r="AI132" s="118" t="s">
        <v>15</v>
      </c>
      <c r="AJ132" s="115" t="s">
        <v>14</v>
      </c>
      <c r="AK132" s="116" t="s">
        <v>15</v>
      </c>
      <c r="AL132" s="117" t="s">
        <v>14</v>
      </c>
      <c r="AM132" s="118" t="s">
        <v>15</v>
      </c>
      <c r="AN132" s="115" t="s">
        <v>14</v>
      </c>
      <c r="AO132" s="116" t="s">
        <v>15</v>
      </c>
      <c r="AP132" s="117" t="s">
        <v>14</v>
      </c>
      <c r="AQ132" s="115" t="s">
        <v>15</v>
      </c>
      <c r="AR132" s="119" t="s">
        <v>14</v>
      </c>
      <c r="AS132" s="120" t="s">
        <v>15</v>
      </c>
      <c r="AT132" s="115" t="s">
        <v>14</v>
      </c>
      <c r="AU132" s="116" t="s">
        <v>15</v>
      </c>
      <c r="AV132" s="117" t="s">
        <v>14</v>
      </c>
      <c r="AW132" s="118" t="s">
        <v>15</v>
      </c>
      <c r="AX132" s="115" t="s">
        <v>14</v>
      </c>
      <c r="AY132" s="116" t="s">
        <v>15</v>
      </c>
      <c r="AZ132" s="117" t="s">
        <v>14</v>
      </c>
      <c r="BA132" s="118" t="s">
        <v>15</v>
      </c>
      <c r="BB132" s="115" t="s">
        <v>14</v>
      </c>
      <c r="BC132" s="116" t="s">
        <v>15</v>
      </c>
      <c r="BD132" s="28" t="s">
        <v>14</v>
      </c>
      <c r="BE132" s="121" t="s">
        <v>15</v>
      </c>
      <c r="BF132" s="162" t="s">
        <v>14</v>
      </c>
      <c r="BG132" s="163" t="s">
        <v>15</v>
      </c>
      <c r="BI132" s="301"/>
      <c r="BJ132" s="115" t="s">
        <v>14</v>
      </c>
      <c r="BK132" s="116" t="s">
        <v>15</v>
      </c>
      <c r="BL132" s="117" t="s">
        <v>14</v>
      </c>
      <c r="BM132" s="118" t="s">
        <v>15</v>
      </c>
      <c r="BN132" s="115" t="s">
        <v>14</v>
      </c>
      <c r="BO132" s="116" t="s">
        <v>15</v>
      </c>
      <c r="BP132" s="117" t="s">
        <v>14</v>
      </c>
      <c r="BQ132" s="118" t="s">
        <v>15</v>
      </c>
      <c r="BR132" s="115" t="s">
        <v>14</v>
      </c>
      <c r="BS132" s="116" t="s">
        <v>15</v>
      </c>
      <c r="BT132" s="117" t="s">
        <v>14</v>
      </c>
      <c r="BU132" s="115" t="s">
        <v>15</v>
      </c>
      <c r="BV132" s="119" t="s">
        <v>14</v>
      </c>
      <c r="BW132" s="120" t="s">
        <v>15</v>
      </c>
      <c r="BX132" s="115" t="s">
        <v>14</v>
      </c>
      <c r="BY132" s="116" t="s">
        <v>15</v>
      </c>
      <c r="BZ132" s="117" t="s">
        <v>14</v>
      </c>
      <c r="CA132" s="118" t="s">
        <v>15</v>
      </c>
      <c r="CB132" s="115" t="s">
        <v>14</v>
      </c>
      <c r="CC132" s="116" t="s">
        <v>15</v>
      </c>
      <c r="CD132" s="117" t="s">
        <v>14</v>
      </c>
      <c r="CE132" s="118" t="s">
        <v>15</v>
      </c>
      <c r="CF132" s="115" t="s">
        <v>14</v>
      </c>
      <c r="CG132" s="116" t="s">
        <v>15</v>
      </c>
      <c r="CH132" s="28" t="s">
        <v>14</v>
      </c>
      <c r="CI132" s="121" t="s">
        <v>15</v>
      </c>
      <c r="CJ132" s="119" t="s">
        <v>14</v>
      </c>
      <c r="CK132" s="120" t="s">
        <v>15</v>
      </c>
    </row>
    <row r="133" spans="1:89" ht="13.5" thickTop="1" x14ac:dyDescent="0.2">
      <c r="A133" s="124" t="s">
        <v>16</v>
      </c>
      <c r="B133" s="125"/>
      <c r="C133" s="172"/>
      <c r="D133" s="126"/>
      <c r="E133" s="166"/>
      <c r="F133" s="125"/>
      <c r="G133" s="127"/>
      <c r="H133" s="126"/>
      <c r="I133" s="166"/>
      <c r="J133" s="125"/>
      <c r="K133" s="127"/>
      <c r="L133" s="126"/>
      <c r="M133" s="125"/>
      <c r="N133" s="165"/>
      <c r="O133" s="167"/>
      <c r="P133" s="125"/>
      <c r="Q133" s="127"/>
      <c r="R133" s="126"/>
      <c r="S133" s="166"/>
      <c r="T133" s="125"/>
      <c r="U133" s="127"/>
      <c r="V133" s="126"/>
      <c r="W133" s="166"/>
      <c r="X133" s="125"/>
      <c r="Y133" s="127"/>
      <c r="Z133" s="170"/>
      <c r="AA133" s="171"/>
      <c r="AB133" s="156">
        <f>B133+D133+F133+H133+J133+L133+N133+P133+R133+T133+V133+X133+Z133</f>
        <v>0</v>
      </c>
      <c r="AC133" s="157">
        <f>C133+E133+G133+I133+K133+M133+O133+Q133+S133+U133+W133+Y133+AA133</f>
        <v>0</v>
      </c>
      <c r="AE133" s="235" t="str">
        <f>$AE$9</f>
        <v>07:00 - 07:59</v>
      </c>
      <c r="AF133" s="125">
        <f>SUMIF($A$9:$A$32,$AE133,B$133:B$156)</f>
        <v>2687</v>
      </c>
      <c r="AG133" s="172">
        <f t="shared" ref="AG133:AV134" si="912">SUMIF($A$9:$A$32,$AE133,C$133:C$156)</f>
        <v>1478</v>
      </c>
      <c r="AH133" s="126">
        <f t="shared" si="912"/>
        <v>1051</v>
      </c>
      <c r="AI133" s="166">
        <f t="shared" si="912"/>
        <v>1029</v>
      </c>
      <c r="AJ133" s="125">
        <f t="shared" si="912"/>
        <v>3002</v>
      </c>
      <c r="AK133" s="127">
        <f t="shared" si="912"/>
        <v>1571</v>
      </c>
      <c r="AL133" s="126">
        <f t="shared" si="912"/>
        <v>3620</v>
      </c>
      <c r="AM133" s="166">
        <f t="shared" si="912"/>
        <v>2342</v>
      </c>
      <c r="AN133" s="125">
        <f t="shared" si="912"/>
        <v>289</v>
      </c>
      <c r="AO133" s="127">
        <f t="shared" si="912"/>
        <v>940</v>
      </c>
      <c r="AP133" s="126">
        <f t="shared" si="912"/>
        <v>1216</v>
      </c>
      <c r="AQ133" s="125">
        <f t="shared" si="912"/>
        <v>3131</v>
      </c>
      <c r="AR133" s="165">
        <f t="shared" si="912"/>
        <v>2834</v>
      </c>
      <c r="AS133" s="167">
        <f t="shared" si="912"/>
        <v>3721</v>
      </c>
      <c r="AT133" s="125">
        <f t="shared" si="912"/>
        <v>2072</v>
      </c>
      <c r="AU133" s="127">
        <f t="shared" si="912"/>
        <v>1937</v>
      </c>
      <c r="AV133" s="126">
        <f t="shared" si="912"/>
        <v>2498</v>
      </c>
      <c r="AW133" s="166">
        <f t="shared" ref="AW133:BE134" si="913">SUMIF($A$9:$A$32,$AE133,S$133:S$156)</f>
        <v>1995</v>
      </c>
      <c r="AX133" s="125">
        <f t="shared" si="913"/>
        <v>386</v>
      </c>
      <c r="AY133" s="127">
        <f t="shared" si="913"/>
        <v>1348</v>
      </c>
      <c r="AZ133" s="126">
        <f t="shared" si="913"/>
        <v>1137</v>
      </c>
      <c r="BA133" s="166">
        <f t="shared" si="913"/>
        <v>2852</v>
      </c>
      <c r="BB133" s="125">
        <f t="shared" si="913"/>
        <v>1732</v>
      </c>
      <c r="BC133" s="127">
        <f t="shared" si="913"/>
        <v>1648</v>
      </c>
      <c r="BD133" s="170">
        <f t="shared" si="913"/>
        <v>3517</v>
      </c>
      <c r="BE133" s="171">
        <f t="shared" si="913"/>
        <v>2501</v>
      </c>
      <c r="BF133" s="156">
        <f>AF133+AH133+AJ133+AL133+AN133+AP133+AR133+AT133+AV133+AX133+AZ133+BB133+BD133</f>
        <v>26041</v>
      </c>
      <c r="BG133" s="157">
        <f>AG133+AI133+AK133+AM133+AO133+AQ133+AS133+AU133+AW133+AY133+BA133+BC133+BE133</f>
        <v>26493</v>
      </c>
      <c r="BI133" s="124" t="s">
        <v>16</v>
      </c>
      <c r="BJ133" s="128">
        <f>B133/B157</f>
        <v>0</v>
      </c>
      <c r="BK133" s="129">
        <f t="shared" ref="BK133" si="914">C133/C157</f>
        <v>0</v>
      </c>
      <c r="BL133" s="130">
        <f t="shared" ref="BL133" si="915">D133/D157</f>
        <v>0</v>
      </c>
      <c r="BM133" s="131">
        <f t="shared" ref="BM133" si="916">E133/E157</f>
        <v>0</v>
      </c>
      <c r="BN133" s="128">
        <f t="shared" ref="BN133" si="917">F133/F157</f>
        <v>0</v>
      </c>
      <c r="BO133" s="129">
        <f t="shared" ref="BO133" si="918">G133/G157</f>
        <v>0</v>
      </c>
      <c r="BP133" s="130">
        <f t="shared" ref="BP133" si="919">H133/H157</f>
        <v>0</v>
      </c>
      <c r="BQ133" s="131">
        <f t="shared" ref="BQ133" si="920">I133/I157</f>
        <v>0</v>
      </c>
      <c r="BR133" s="128">
        <f t="shared" ref="BR133" si="921">J133/J157</f>
        <v>0</v>
      </c>
      <c r="BS133" s="129">
        <f t="shared" ref="BS133" si="922">K133/K157</f>
        <v>0</v>
      </c>
      <c r="BT133" s="130">
        <f t="shared" ref="BT133" si="923">L133/L157</f>
        <v>0</v>
      </c>
      <c r="BU133" s="128">
        <f t="shared" ref="BU133" si="924">M133/M157</f>
        <v>0</v>
      </c>
      <c r="BV133" s="132">
        <f t="shared" ref="BV133" si="925">N133/N157</f>
        <v>0</v>
      </c>
      <c r="BW133" s="133">
        <f t="shared" ref="BW133" si="926">O133/O157</f>
        <v>0</v>
      </c>
      <c r="BX133" s="128">
        <f t="shared" ref="BX133" si="927">P133/P157</f>
        <v>0</v>
      </c>
      <c r="BY133" s="129">
        <f t="shared" ref="BY133" si="928">Q133/Q157</f>
        <v>0</v>
      </c>
      <c r="BZ133" s="130">
        <f t="shared" ref="BZ133" si="929">R133/R157</f>
        <v>0</v>
      </c>
      <c r="CA133" s="131">
        <f t="shared" ref="CA133" si="930">S133/S157</f>
        <v>0</v>
      </c>
      <c r="CB133" s="128">
        <f t="shared" ref="CB133" si="931">T133/T157</f>
        <v>0</v>
      </c>
      <c r="CC133" s="129">
        <f t="shared" ref="CC133" si="932">U133/U157</f>
        <v>0</v>
      </c>
      <c r="CD133" s="130">
        <f t="shared" ref="CD133" si="933">V133/V157</f>
        <v>0</v>
      </c>
      <c r="CE133" s="131">
        <f t="shared" ref="CE133" si="934">W133/W157</f>
        <v>0</v>
      </c>
      <c r="CF133" s="128">
        <f t="shared" ref="CF133" si="935">X133/X157</f>
        <v>0</v>
      </c>
      <c r="CG133" s="129">
        <f t="shared" ref="CG133" si="936">Y133/Y157</f>
        <v>0</v>
      </c>
      <c r="CH133" s="130">
        <f t="shared" ref="CH133" si="937">Z133/Z157</f>
        <v>0</v>
      </c>
      <c r="CI133" s="128">
        <f t="shared" ref="CI133" si="938">AA133/AA157</f>
        <v>0</v>
      </c>
      <c r="CJ133" s="134">
        <f t="shared" ref="CJ133" si="939">AB133/AB157</f>
        <v>0</v>
      </c>
      <c r="CK133" s="135">
        <f t="shared" ref="CK133" si="940">AC133/AC157</f>
        <v>0</v>
      </c>
    </row>
    <row r="134" spans="1:89" x14ac:dyDescent="0.2">
      <c r="A134" s="136" t="s">
        <v>17</v>
      </c>
      <c r="B134" s="175">
        <v>387</v>
      </c>
      <c r="C134" s="176">
        <v>0</v>
      </c>
      <c r="D134" s="177">
        <v>219</v>
      </c>
      <c r="E134" s="178">
        <v>2</v>
      </c>
      <c r="F134" s="175">
        <v>705</v>
      </c>
      <c r="G134" s="179">
        <v>7</v>
      </c>
      <c r="H134" s="177">
        <v>497</v>
      </c>
      <c r="I134" s="178">
        <v>44</v>
      </c>
      <c r="J134" s="175">
        <v>4</v>
      </c>
      <c r="K134" s="179">
        <v>26</v>
      </c>
      <c r="L134" s="177">
        <v>74</v>
      </c>
      <c r="M134" s="175">
        <v>110</v>
      </c>
      <c r="N134" s="180">
        <v>221</v>
      </c>
      <c r="O134" s="181">
        <v>142</v>
      </c>
      <c r="P134" s="175">
        <v>87</v>
      </c>
      <c r="Q134" s="179">
        <v>39</v>
      </c>
      <c r="R134" s="177">
        <v>28</v>
      </c>
      <c r="S134" s="178">
        <v>0</v>
      </c>
      <c r="T134" s="175">
        <v>2</v>
      </c>
      <c r="U134" s="179">
        <v>0</v>
      </c>
      <c r="V134" s="177">
        <v>6</v>
      </c>
      <c r="W134" s="178">
        <v>0</v>
      </c>
      <c r="X134" s="175">
        <v>2</v>
      </c>
      <c r="Y134" s="179">
        <v>0</v>
      </c>
      <c r="Z134" s="177">
        <v>0</v>
      </c>
      <c r="AA134" s="175">
        <v>0</v>
      </c>
      <c r="AB134" s="156">
        <f t="shared" ref="AB134:AB153" si="941">B134+D134+F134+H134+J134+L134+N134+P134+R134+T134+V134+X134+Z134</f>
        <v>2232</v>
      </c>
      <c r="AC134" s="157">
        <f t="shared" ref="AC134:AC153" si="942">C134+E134+G134+I134+K134+M134+O134+Q134+S134+U134+W134+Y134+AA134</f>
        <v>370</v>
      </c>
      <c r="AE134" s="237" t="str">
        <f>$AE$10</f>
        <v>08:00 - 08:59</v>
      </c>
      <c r="AF134" s="125">
        <f>SUMIF($A$9:$A$32,$AE134,B$133:B$156)</f>
        <v>2652</v>
      </c>
      <c r="AG134" s="176">
        <f t="shared" si="912"/>
        <v>1333</v>
      </c>
      <c r="AH134" s="177">
        <f t="shared" si="912"/>
        <v>802</v>
      </c>
      <c r="AI134" s="178">
        <f t="shared" si="912"/>
        <v>924</v>
      </c>
      <c r="AJ134" s="238">
        <f t="shared" si="912"/>
        <v>2520</v>
      </c>
      <c r="AK134" s="179">
        <f t="shared" si="912"/>
        <v>1216</v>
      </c>
      <c r="AL134" s="177">
        <f t="shared" si="912"/>
        <v>3080</v>
      </c>
      <c r="AM134" s="178">
        <f t="shared" si="912"/>
        <v>2024</v>
      </c>
      <c r="AN134" s="238">
        <f t="shared" si="912"/>
        <v>276</v>
      </c>
      <c r="AO134" s="179">
        <f t="shared" si="912"/>
        <v>744</v>
      </c>
      <c r="AP134" s="177">
        <f t="shared" si="912"/>
        <v>1040</v>
      </c>
      <c r="AQ134" s="238">
        <f t="shared" si="912"/>
        <v>2721</v>
      </c>
      <c r="AR134" s="180">
        <f t="shared" si="912"/>
        <v>2208</v>
      </c>
      <c r="AS134" s="181">
        <f t="shared" si="912"/>
        <v>3519</v>
      </c>
      <c r="AT134" s="238">
        <f t="shared" si="912"/>
        <v>1536</v>
      </c>
      <c r="AU134" s="179">
        <f t="shared" si="912"/>
        <v>1688</v>
      </c>
      <c r="AV134" s="177">
        <f t="shared" si="912"/>
        <v>2148</v>
      </c>
      <c r="AW134" s="178">
        <f t="shared" si="913"/>
        <v>1566</v>
      </c>
      <c r="AX134" s="238">
        <f t="shared" si="913"/>
        <v>262</v>
      </c>
      <c r="AY134" s="179">
        <f t="shared" si="913"/>
        <v>930</v>
      </c>
      <c r="AZ134" s="177">
        <f t="shared" si="913"/>
        <v>869</v>
      </c>
      <c r="BA134" s="178">
        <f t="shared" si="913"/>
        <v>2139</v>
      </c>
      <c r="BB134" s="238">
        <f t="shared" si="913"/>
        <v>1310</v>
      </c>
      <c r="BC134" s="179">
        <f t="shared" si="913"/>
        <v>1302</v>
      </c>
      <c r="BD134" s="177">
        <f t="shared" si="913"/>
        <v>3125</v>
      </c>
      <c r="BE134" s="238">
        <f t="shared" si="913"/>
        <v>2283</v>
      </c>
      <c r="BF134" s="158">
        <f>SUM(AF134,AH134,AJ134,AL134,AN134,AP134,AR134,AT134,AV134,AX134,AZ134,BB134,BD134)</f>
        <v>21828</v>
      </c>
      <c r="BG134" s="159">
        <f>SUM(AG134,AI134,AK134,AM134,AO134,AQ134,AS134,AU134,AW134,AY134,BA134,BC134,BE134)</f>
        <v>22389</v>
      </c>
      <c r="BI134" s="136" t="s">
        <v>17</v>
      </c>
      <c r="BJ134" s="128">
        <f>B134/B157</f>
        <v>1.3161474629302136E-2</v>
      </c>
      <c r="BK134" s="129">
        <f t="shared" ref="BK134" si="943">C134/C157</f>
        <v>0</v>
      </c>
      <c r="BL134" s="130">
        <f t="shared" ref="BL134" si="944">D134/D157</f>
        <v>1.7462722270951279E-2</v>
      </c>
      <c r="BM134" s="131">
        <f t="shared" ref="BM134" si="945">E134/E157</f>
        <v>1.5332720024532353E-4</v>
      </c>
      <c r="BN134" s="128">
        <f t="shared" ref="BN134" si="946">F134/F157</f>
        <v>2.393969234948555E-2</v>
      </c>
      <c r="BO134" s="129">
        <f t="shared" ref="BO134" si="947">G134/G157</f>
        <v>2.6239832065074782E-4</v>
      </c>
      <c r="BP134" s="130">
        <f t="shared" ref="BP134" si="948">H134/H157</f>
        <v>1.2349973908505826E-2</v>
      </c>
      <c r="BQ134" s="131">
        <f t="shared" ref="BQ134" si="949">I134/I157</f>
        <v>1.0192027055199093E-3</v>
      </c>
      <c r="BR134" s="128">
        <f t="shared" ref="BR134" si="950">J134/J157</f>
        <v>6.3231109705975345E-4</v>
      </c>
      <c r="BS134" s="129">
        <f t="shared" ref="BS134" si="951">K134/K157</f>
        <v>4.0835558347730484E-3</v>
      </c>
      <c r="BT134" s="130">
        <f t="shared" ref="BT134" si="952">L134/L157</f>
        <v>3.0104552296489158E-3</v>
      </c>
      <c r="BU134" s="128">
        <f t="shared" ref="BU134" si="953">M134/M157</f>
        <v>4.6623998643665491E-3</v>
      </c>
      <c r="BV134" s="132">
        <f t="shared" ref="BV134" si="954">N134/N157</f>
        <v>5.4512715522557409E-3</v>
      </c>
      <c r="BW134" s="133">
        <f t="shared" ref="BW134" si="955">O134/O157</f>
        <v>3.5753852351697048E-3</v>
      </c>
      <c r="BX134" s="128">
        <f t="shared" ref="BX134" si="956">P134/P157</f>
        <v>3.8707955152162306E-3</v>
      </c>
      <c r="BY134" s="129">
        <f t="shared" ref="BY134" si="957">Q134/Q157</f>
        <v>1.7945060507062992E-3</v>
      </c>
      <c r="BZ134" s="130">
        <f t="shared" ref="BZ134" si="958">R134/R157</f>
        <v>1.043413452580585E-3</v>
      </c>
      <c r="CA134" s="131">
        <f t="shared" ref="CA134" si="959">S134/S157</f>
        <v>0</v>
      </c>
      <c r="CB134" s="128">
        <f t="shared" ref="CB134" si="960">T134/T157</f>
        <v>2.4396194193705782E-4</v>
      </c>
      <c r="CC134" s="129">
        <f t="shared" ref="CC134" si="961">U134/U157</f>
        <v>0</v>
      </c>
      <c r="CD134" s="130">
        <f t="shared" ref="CD134" si="962">V134/V157</f>
        <v>2.416626389560174E-4</v>
      </c>
      <c r="CE134" s="131">
        <f t="shared" ref="CE134" si="963">W134/W157</f>
        <v>0</v>
      </c>
      <c r="CF134" s="128">
        <f t="shared" ref="CF134" si="964">X134/X157</f>
        <v>1.0207206287639073E-4</v>
      </c>
      <c r="CG134" s="129">
        <f t="shared" ref="CG134" si="965">Y134/Y157</f>
        <v>0</v>
      </c>
      <c r="CH134" s="130">
        <f t="shared" ref="CH134" si="966">Z134/Z157</f>
        <v>0</v>
      </c>
      <c r="CI134" s="128">
        <f t="shared" ref="CI134" si="967">AA134/AA157</f>
        <v>0</v>
      </c>
      <c r="CJ134" s="134">
        <f t="shared" ref="CJ134" si="968">AB134/AB157</f>
        <v>6.8485164615998285E-3</v>
      </c>
      <c r="CK134" s="135">
        <f t="shared" ref="CK134" si="969">AC134/AC157</f>
        <v>1.1397134698730605E-3</v>
      </c>
    </row>
    <row r="135" spans="1:89" ht="13.5" thickBot="1" x14ac:dyDescent="0.25">
      <c r="A135" s="145" t="s">
        <v>18</v>
      </c>
      <c r="B135" s="182">
        <v>1996</v>
      </c>
      <c r="C135" s="183">
        <v>0</v>
      </c>
      <c r="D135" s="184">
        <v>846</v>
      </c>
      <c r="E135" s="185">
        <v>183</v>
      </c>
      <c r="F135" s="182">
        <v>2833</v>
      </c>
      <c r="G135" s="186">
        <v>513</v>
      </c>
      <c r="H135" s="184">
        <v>2269</v>
      </c>
      <c r="I135" s="185">
        <v>902</v>
      </c>
      <c r="J135" s="182">
        <v>101</v>
      </c>
      <c r="K135" s="186">
        <v>274</v>
      </c>
      <c r="L135" s="184">
        <v>625</v>
      </c>
      <c r="M135" s="182">
        <v>1043</v>
      </c>
      <c r="N135" s="187">
        <v>1649</v>
      </c>
      <c r="O135" s="188">
        <v>1947</v>
      </c>
      <c r="P135" s="182">
        <v>951</v>
      </c>
      <c r="Q135" s="186">
        <v>1028</v>
      </c>
      <c r="R135" s="184">
        <v>1042</v>
      </c>
      <c r="S135" s="185">
        <v>1251</v>
      </c>
      <c r="T135" s="182">
        <v>205</v>
      </c>
      <c r="U135" s="186">
        <v>651</v>
      </c>
      <c r="V135" s="184">
        <v>689</v>
      </c>
      <c r="W135" s="185">
        <v>1372</v>
      </c>
      <c r="X135" s="182">
        <v>805</v>
      </c>
      <c r="Y135" s="186">
        <v>710</v>
      </c>
      <c r="Z135" s="184">
        <v>1882</v>
      </c>
      <c r="AA135" s="182">
        <v>1216</v>
      </c>
      <c r="AB135" s="156">
        <f t="shared" si="941"/>
        <v>15893</v>
      </c>
      <c r="AC135" s="157">
        <f t="shared" si="942"/>
        <v>11090</v>
      </c>
      <c r="AE135" s="235"/>
      <c r="AF135" s="125"/>
      <c r="AG135" s="183"/>
      <c r="AH135" s="184"/>
      <c r="AI135" s="185"/>
      <c r="AJ135" s="182"/>
      <c r="AK135" s="186"/>
      <c r="AL135" s="184"/>
      <c r="AM135" s="185"/>
      <c r="AN135" s="182"/>
      <c r="AO135" s="186"/>
      <c r="AP135" s="184"/>
      <c r="AQ135" s="182"/>
      <c r="AR135" s="187"/>
      <c r="AS135" s="188"/>
      <c r="AT135" s="182"/>
      <c r="AU135" s="186"/>
      <c r="AV135" s="184"/>
      <c r="AW135" s="185"/>
      <c r="AX135" s="182"/>
      <c r="AY135" s="186"/>
      <c r="AZ135" s="184"/>
      <c r="BA135" s="185"/>
      <c r="BB135" s="182"/>
      <c r="BC135" s="186"/>
      <c r="BD135" s="184"/>
      <c r="BE135" s="182"/>
      <c r="BF135" s="158"/>
      <c r="BG135" s="159"/>
      <c r="BI135" s="145" t="s">
        <v>18</v>
      </c>
      <c r="BJ135" s="128">
        <f>B135/B157</f>
        <v>6.788192082709836E-2</v>
      </c>
      <c r="BK135" s="129">
        <f t="shared" ref="BK135" si="970">C135/C157</f>
        <v>0</v>
      </c>
      <c r="BL135" s="130">
        <f t="shared" ref="BL135" si="971">D135/D157</f>
        <v>6.7458735348058366E-2</v>
      </c>
      <c r="BM135" s="131">
        <f t="shared" ref="BM135" si="972">E135/E157</f>
        <v>1.4029438822447102E-2</v>
      </c>
      <c r="BN135" s="128">
        <f t="shared" ref="BN135" si="973">F135/F157</f>
        <v>9.6200210533464628E-2</v>
      </c>
      <c r="BO135" s="129">
        <f t="shared" ref="BO135" si="974">G135/G157</f>
        <v>1.923004835626195E-2</v>
      </c>
      <c r="BP135" s="130">
        <f t="shared" ref="BP135" si="975">H135/H157</f>
        <v>5.638247645553264E-2</v>
      </c>
      <c r="BQ135" s="131">
        <f t="shared" ref="BQ135" si="976">I135/I157</f>
        <v>2.0893655463158137E-2</v>
      </c>
      <c r="BR135" s="128">
        <f t="shared" ref="BR135" si="977">J135/J157</f>
        <v>1.5965855200758772E-2</v>
      </c>
      <c r="BS135" s="129">
        <f t="shared" ref="BS135" si="978">K135/K157</f>
        <v>4.3034396104915974E-2</v>
      </c>
      <c r="BT135" s="130">
        <f t="shared" ref="BT135" si="979">L135/L157</f>
        <v>2.5426142142305031E-2</v>
      </c>
      <c r="BU135" s="128">
        <f t="shared" ref="BU135" si="980">M135/M157</f>
        <v>4.4208027804857372E-2</v>
      </c>
      <c r="BV135" s="132">
        <f t="shared" ref="BV135" si="981">N135/N157</f>
        <v>4.0674872351446685E-2</v>
      </c>
      <c r="BW135" s="133">
        <f t="shared" ref="BW135" si="982">O135/O157</f>
        <v>4.9023063752643772E-2</v>
      </c>
      <c r="BX135" s="128">
        <f t="shared" ref="BX135" si="983">P135/P157</f>
        <v>4.2311799252536038E-2</v>
      </c>
      <c r="BY135" s="129">
        <f t="shared" ref="BY135" si="984">Q135/Q157</f>
        <v>4.730133897759168E-2</v>
      </c>
      <c r="BZ135" s="130">
        <f t="shared" ref="BZ135" si="985">R135/R157</f>
        <v>3.8829886342463198E-2</v>
      </c>
      <c r="CA135" s="131">
        <f t="shared" ref="CA135" si="986">S135/S157</f>
        <v>4.4912759388238674E-2</v>
      </c>
      <c r="CB135" s="128">
        <f t="shared" ref="CB135" si="987">T135/T157</f>
        <v>2.5006099048548426E-2</v>
      </c>
      <c r="CC135" s="129">
        <f t="shared" ref="CC135" si="988">U135/U157</f>
        <v>7.8737300435413646E-2</v>
      </c>
      <c r="CD135" s="130">
        <f t="shared" ref="CD135" si="989">V135/V157</f>
        <v>2.7750926373449333E-2</v>
      </c>
      <c r="CE135" s="131">
        <f t="shared" ref="CE135" si="990">W135/W157</f>
        <v>4.9976323170509596E-2</v>
      </c>
      <c r="CF135" s="128">
        <f t="shared" ref="CF135" si="991">X135/X157</f>
        <v>4.1084005307747272E-2</v>
      </c>
      <c r="CG135" s="129">
        <f t="shared" ref="CG135" si="992">Y135/Y157</f>
        <v>5.7415494096716806E-2</v>
      </c>
      <c r="CH135" s="130">
        <f t="shared" ref="CH135" si="993">Z135/Z157</f>
        <v>4.6021421235389055E-2</v>
      </c>
      <c r="CI135" s="128">
        <f t="shared" ref="CI135" si="994">AA135/AA157</f>
        <v>2.7057095812380402E-2</v>
      </c>
      <c r="CJ135" s="134">
        <f t="shared" ref="CJ135" si="995">AB135/AB157</f>
        <v>4.8764996471418492E-2</v>
      </c>
      <c r="CK135" s="135">
        <f t="shared" ref="CK135" si="996">AC135/AC157</f>
        <v>3.4160601029438492E-2</v>
      </c>
    </row>
    <row r="136" spans="1:89" ht="14.25" thickTop="1" thickBot="1" x14ac:dyDescent="0.25">
      <c r="A136" s="136" t="s">
        <v>19</v>
      </c>
      <c r="B136" s="175">
        <v>3039</v>
      </c>
      <c r="C136" s="176">
        <v>1398</v>
      </c>
      <c r="D136" s="177">
        <v>1121</v>
      </c>
      <c r="E136" s="178">
        <v>883</v>
      </c>
      <c r="F136" s="175">
        <v>3181</v>
      </c>
      <c r="G136" s="179">
        <v>1542</v>
      </c>
      <c r="H136" s="177">
        <v>3313</v>
      </c>
      <c r="I136" s="178">
        <v>2019</v>
      </c>
      <c r="J136" s="175">
        <v>213</v>
      </c>
      <c r="K136" s="179">
        <v>620</v>
      </c>
      <c r="L136" s="177">
        <v>1130</v>
      </c>
      <c r="M136" s="175">
        <v>2432</v>
      </c>
      <c r="N136" s="180">
        <v>2783</v>
      </c>
      <c r="O136" s="181">
        <v>3479</v>
      </c>
      <c r="P136" s="175">
        <v>1797</v>
      </c>
      <c r="Q136" s="179">
        <v>1873</v>
      </c>
      <c r="R136" s="177">
        <v>2197</v>
      </c>
      <c r="S136" s="178">
        <v>1987</v>
      </c>
      <c r="T136" s="175">
        <v>352</v>
      </c>
      <c r="U136" s="179">
        <v>1341</v>
      </c>
      <c r="V136" s="177">
        <v>1299</v>
      </c>
      <c r="W136" s="178">
        <v>2962</v>
      </c>
      <c r="X136" s="175">
        <v>1768</v>
      </c>
      <c r="Y136" s="179">
        <v>1167</v>
      </c>
      <c r="Z136" s="177">
        <v>3193</v>
      </c>
      <c r="AA136" s="175">
        <v>2425</v>
      </c>
      <c r="AB136" s="156">
        <f t="shared" si="941"/>
        <v>25386</v>
      </c>
      <c r="AC136" s="157">
        <f t="shared" si="942"/>
        <v>24128</v>
      </c>
      <c r="AE136" s="229" t="s">
        <v>13</v>
      </c>
      <c r="AF136" s="20">
        <f t="shared" ref="AF136:BG136" si="997">SUM(AF133:AF135)</f>
        <v>5339</v>
      </c>
      <c r="AG136" s="21">
        <f t="shared" si="997"/>
        <v>2811</v>
      </c>
      <c r="AH136" s="20">
        <f t="shared" si="997"/>
        <v>1853</v>
      </c>
      <c r="AI136" s="21">
        <f t="shared" si="997"/>
        <v>1953</v>
      </c>
      <c r="AJ136" s="20">
        <f t="shared" si="997"/>
        <v>5522</v>
      </c>
      <c r="AK136" s="21">
        <f t="shared" si="997"/>
        <v>2787</v>
      </c>
      <c r="AL136" s="20">
        <f t="shared" si="997"/>
        <v>6700</v>
      </c>
      <c r="AM136" s="21">
        <f t="shared" si="997"/>
        <v>4366</v>
      </c>
      <c r="AN136" s="20">
        <f t="shared" si="997"/>
        <v>565</v>
      </c>
      <c r="AO136" s="21">
        <f t="shared" si="997"/>
        <v>1684</v>
      </c>
      <c r="AP136" s="20">
        <f t="shared" si="997"/>
        <v>2256</v>
      </c>
      <c r="AQ136" s="21">
        <f t="shared" si="997"/>
        <v>5852</v>
      </c>
      <c r="AR136" s="20">
        <f t="shared" si="997"/>
        <v>5042</v>
      </c>
      <c r="AS136" s="21">
        <f t="shared" si="997"/>
        <v>7240</v>
      </c>
      <c r="AT136" s="20">
        <f t="shared" si="997"/>
        <v>3608</v>
      </c>
      <c r="AU136" s="21">
        <f t="shared" si="997"/>
        <v>3625</v>
      </c>
      <c r="AV136" s="20">
        <f t="shared" si="997"/>
        <v>4646</v>
      </c>
      <c r="AW136" s="21">
        <f t="shared" si="997"/>
        <v>3561</v>
      </c>
      <c r="AX136" s="20">
        <f t="shared" si="997"/>
        <v>648</v>
      </c>
      <c r="AY136" s="21">
        <f t="shared" si="997"/>
        <v>2278</v>
      </c>
      <c r="AZ136" s="20">
        <f t="shared" si="997"/>
        <v>2006</v>
      </c>
      <c r="BA136" s="21">
        <f t="shared" si="997"/>
        <v>4991</v>
      </c>
      <c r="BB136" s="20">
        <f t="shared" si="997"/>
        <v>3042</v>
      </c>
      <c r="BC136" s="21">
        <f t="shared" si="997"/>
        <v>2950</v>
      </c>
      <c r="BD136" s="20">
        <f t="shared" si="997"/>
        <v>6642</v>
      </c>
      <c r="BE136" s="21">
        <f t="shared" si="997"/>
        <v>4784</v>
      </c>
      <c r="BF136" s="160">
        <f t="shared" si="997"/>
        <v>47869</v>
      </c>
      <c r="BG136" s="161">
        <f t="shared" si="997"/>
        <v>48882</v>
      </c>
      <c r="BI136" s="136" t="s">
        <v>19</v>
      </c>
      <c r="BJ136" s="128">
        <f>B136/B157</f>
        <v>0.10335328526731057</v>
      </c>
      <c r="BK136" s="129">
        <f t="shared" ref="BK136" si="998">C136/C157</f>
        <v>4.7455786007671683E-2</v>
      </c>
      <c r="BL136" s="130">
        <f t="shared" ref="BL136" si="999">D136/D157</f>
        <v>8.9386811259070248E-2</v>
      </c>
      <c r="BM136" s="131">
        <f t="shared" ref="BM136" si="1000">E136/E157</f>
        <v>6.7693958908310328E-2</v>
      </c>
      <c r="BN136" s="128">
        <f t="shared" ref="BN136" si="1001">F136/F157</f>
        <v>0.10801725016129581</v>
      </c>
      <c r="BO136" s="129">
        <f t="shared" ref="BO136" si="1002">G136/G157</f>
        <v>5.780260149192188E-2</v>
      </c>
      <c r="BP136" s="130">
        <f t="shared" ref="BP136" si="1003">H136/H157</f>
        <v>8.232487637601571E-2</v>
      </c>
      <c r="BQ136" s="131">
        <f t="shared" ref="BQ136" si="1004">I136/I157</f>
        <v>4.6767505964652199E-2</v>
      </c>
      <c r="BR136" s="128">
        <f t="shared" ref="BR136" si="1005">J136/J157</f>
        <v>3.3670565918431872E-2</v>
      </c>
      <c r="BS136" s="129">
        <f t="shared" ref="BS136" si="1006">K136/K157</f>
        <v>9.7377100675357306E-2</v>
      </c>
      <c r="BT136" s="130">
        <f t="shared" ref="BT136" si="1007">L136/L157</f>
        <v>4.5970464993287496E-2</v>
      </c>
      <c r="BU136" s="128">
        <f t="shared" ref="BU136" si="1008">M136/M157</f>
        <v>0.10308142245581317</v>
      </c>
      <c r="BV136" s="132">
        <f t="shared" ref="BV136" si="1009">N136/N157</f>
        <v>6.8646555339039489E-2</v>
      </c>
      <c r="BW136" s="133">
        <f t="shared" ref="BW136" si="1010">O136/O157</f>
        <v>8.7596938261657764E-2</v>
      </c>
      <c r="BX136" s="128">
        <f t="shared" ref="BX136" si="1011">P136/P157</f>
        <v>7.9951948745328349E-2</v>
      </c>
      <c r="BY136" s="129">
        <f t="shared" ref="BY136" si="1012">Q136/Q157</f>
        <v>8.6182303409561498E-2</v>
      </c>
      <c r="BZ136" s="130">
        <f t="shared" ref="BZ136" si="1013">R136/R157</f>
        <v>8.1870691261412332E-2</v>
      </c>
      <c r="CA136" s="131">
        <f t="shared" ref="CA136" si="1014">S136/S157</f>
        <v>7.1336253320887485E-2</v>
      </c>
      <c r="CB136" s="128">
        <f t="shared" ref="CB136" si="1015">T136/T157</f>
        <v>4.2937301780922178E-2</v>
      </c>
      <c r="CC136" s="129">
        <f t="shared" ref="CC136" si="1016">U136/U157</f>
        <v>0.16219158200290276</v>
      </c>
      <c r="CD136" s="130">
        <f t="shared" ref="CD136" si="1017">V136/V157</f>
        <v>5.2319961333977767E-2</v>
      </c>
      <c r="CE136" s="131">
        <f t="shared" ref="CE136" si="1018">W136/W157</f>
        <v>0.10789349069318471</v>
      </c>
      <c r="CF136" s="128">
        <f t="shared" ref="CF136" si="1019">X136/X157</f>
        <v>9.0231703582729403E-2</v>
      </c>
      <c r="CG136" s="129">
        <f t="shared" ref="CG136" si="1020">Y136/Y157</f>
        <v>9.4371664240659875E-2</v>
      </c>
      <c r="CH136" s="130">
        <f t="shared" ref="CH136" si="1021">Z136/Z157</f>
        <v>7.8079913923803007E-2</v>
      </c>
      <c r="CI136" s="128">
        <f t="shared" ref="CI136" si="1022">AA136/AA157</f>
        <v>5.3958435316630325E-2</v>
      </c>
      <c r="CJ136" s="134">
        <f t="shared" ref="CJ136" si="1023">AB136/AB157</f>
        <v>7.7892669755453961E-2</v>
      </c>
      <c r="CK136" s="135">
        <f t="shared" ref="CK136" si="1024">AC136/AC157</f>
        <v>7.4321639462424885E-2</v>
      </c>
    </row>
    <row r="137" spans="1:89" ht="13.5" thickTop="1" x14ac:dyDescent="0.2">
      <c r="A137" s="145" t="s">
        <v>20</v>
      </c>
      <c r="B137" s="182">
        <v>2687</v>
      </c>
      <c r="C137" s="183">
        <v>1478</v>
      </c>
      <c r="D137" s="184">
        <v>1051</v>
      </c>
      <c r="E137" s="185">
        <v>1029</v>
      </c>
      <c r="F137" s="182">
        <v>3002</v>
      </c>
      <c r="G137" s="186">
        <v>1571</v>
      </c>
      <c r="H137" s="184">
        <v>3620</v>
      </c>
      <c r="I137" s="185">
        <v>2342</v>
      </c>
      <c r="J137" s="182">
        <v>289</v>
      </c>
      <c r="K137" s="186">
        <v>940</v>
      </c>
      <c r="L137" s="184">
        <v>1216</v>
      </c>
      <c r="M137" s="182">
        <v>3131</v>
      </c>
      <c r="N137" s="187">
        <v>2834</v>
      </c>
      <c r="O137" s="188">
        <v>3721</v>
      </c>
      <c r="P137" s="182">
        <v>2072</v>
      </c>
      <c r="Q137" s="186">
        <v>1937</v>
      </c>
      <c r="R137" s="184">
        <v>2498</v>
      </c>
      <c r="S137" s="185">
        <v>1995</v>
      </c>
      <c r="T137" s="182">
        <v>386</v>
      </c>
      <c r="U137" s="186">
        <v>1348</v>
      </c>
      <c r="V137" s="184">
        <v>1137</v>
      </c>
      <c r="W137" s="185">
        <v>2852</v>
      </c>
      <c r="X137" s="182">
        <v>1732</v>
      </c>
      <c r="Y137" s="186">
        <v>1648</v>
      </c>
      <c r="Z137" s="184">
        <v>3517</v>
      </c>
      <c r="AA137" s="182">
        <v>2501</v>
      </c>
      <c r="AB137" s="156">
        <f t="shared" si="941"/>
        <v>26041</v>
      </c>
      <c r="AC137" s="157">
        <f t="shared" si="942"/>
        <v>26493</v>
      </c>
      <c r="BI137" s="145" t="s">
        <v>20</v>
      </c>
      <c r="BJ137" s="128">
        <f>B137/B157</f>
        <v>9.1382124880968571E-2</v>
      </c>
      <c r="BK137" s="129">
        <f t="shared" ref="BK137" si="1025">C137/C157</f>
        <v>5.0171424691944737E-2</v>
      </c>
      <c r="BL137" s="130">
        <f t="shared" ref="BL137" si="1026">D137/D157</f>
        <v>8.38051192089945E-2</v>
      </c>
      <c r="BM137" s="131">
        <f t="shared" ref="BM137" si="1027">E137/E157</f>
        <v>7.8886844526218955E-2</v>
      </c>
      <c r="BN137" s="128">
        <f t="shared" ref="BN137" si="1028">F137/F157</f>
        <v>0.10193894529525621</v>
      </c>
      <c r="BO137" s="129">
        <f t="shared" ref="BO137" si="1029">G137/G157</f>
        <v>5.888968024890355E-2</v>
      </c>
      <c r="BP137" s="130">
        <f t="shared" ref="BP137" si="1030">H137/H157</f>
        <v>8.9953532291330171E-2</v>
      </c>
      <c r="BQ137" s="131">
        <f t="shared" ref="BQ137" si="1031">I137/I157</f>
        <v>5.4249380371082442E-2</v>
      </c>
      <c r="BR137" s="128">
        <f t="shared" ref="BR137" si="1032">J137/J157</f>
        <v>4.5684476762567185E-2</v>
      </c>
      <c r="BS137" s="129">
        <f t="shared" ref="BS137" si="1033">K137/K157</f>
        <v>0.1476362494110256</v>
      </c>
      <c r="BT137" s="130">
        <f t="shared" ref="BT137" si="1034">L137/L157</f>
        <v>4.9469102152068671E-2</v>
      </c>
      <c r="BU137" s="128">
        <f t="shared" ref="BU137" si="1035">M137/M157</f>
        <v>0.13270885432119697</v>
      </c>
      <c r="BV137" s="132">
        <f t="shared" ref="BV137" si="1036">N137/N157</f>
        <v>6.9904541081867735E-2</v>
      </c>
      <c r="BW137" s="133">
        <f t="shared" ref="BW137" si="1037">O137/O157</f>
        <v>9.3690200423003328E-2</v>
      </c>
      <c r="BX137" s="128">
        <f t="shared" ref="BX137" si="1038">P137/P157</f>
        <v>9.2187221925609533E-2</v>
      </c>
      <c r="BY137" s="129">
        <f t="shared" ref="BY137" si="1039">Q137/Q157</f>
        <v>8.9127133851746199E-2</v>
      </c>
      <c r="BZ137" s="130">
        <f t="shared" ref="BZ137" si="1040">R137/R157</f>
        <v>9.3087385876653619E-2</v>
      </c>
      <c r="CA137" s="131">
        <f t="shared" ref="CA137" si="1041">S137/S157</f>
        <v>7.162346521145975E-2</v>
      </c>
      <c r="CB137" s="128">
        <f t="shared" ref="CB137" si="1042">T137/T157</f>
        <v>4.7084654793852161E-2</v>
      </c>
      <c r="CC137" s="129">
        <f t="shared" ref="CC137" si="1043">U137/U157</f>
        <v>0.16303821964199322</v>
      </c>
      <c r="CD137" s="130">
        <f t="shared" ref="CD137" si="1044">V137/V157</f>
        <v>4.5795070082165296E-2</v>
      </c>
      <c r="CE137" s="131">
        <f t="shared" ref="CE137" si="1045">W137/W157</f>
        <v>0.10388664262557826</v>
      </c>
      <c r="CF137" s="128">
        <f t="shared" ref="CF137" si="1046">X137/X157</f>
        <v>8.839440645095438E-2</v>
      </c>
      <c r="CG137" s="129">
        <f t="shared" ref="CG137" si="1047">Y137/Y157</f>
        <v>0.13326863981885817</v>
      </c>
      <c r="CH137" s="130">
        <f t="shared" ref="CH137" si="1048">Z137/Z157</f>
        <v>8.6002836601946492E-2</v>
      </c>
      <c r="CI137" s="128">
        <f t="shared" ref="CI137" si="1049">AA137/AA157</f>
        <v>5.5649503804904098E-2</v>
      </c>
      <c r="CJ137" s="134">
        <f t="shared" ref="CJ137" si="1050">AB137/AB157</f>
        <v>7.9902427050412686E-2</v>
      </c>
      <c r="CK137" s="135">
        <f t="shared" ref="CK137" si="1051">AC137/AC157</f>
        <v>8.1606564749586469E-2</v>
      </c>
    </row>
    <row r="138" spans="1:89" ht="13.5" thickBot="1" x14ac:dyDescent="0.25">
      <c r="A138" s="136" t="s">
        <v>21</v>
      </c>
      <c r="B138" s="175">
        <v>2652</v>
      </c>
      <c r="C138" s="176">
        <v>1333</v>
      </c>
      <c r="D138" s="177">
        <v>802</v>
      </c>
      <c r="E138" s="178">
        <v>924</v>
      </c>
      <c r="F138" s="175">
        <v>2520</v>
      </c>
      <c r="G138" s="179">
        <v>1216</v>
      </c>
      <c r="H138" s="177">
        <v>3080</v>
      </c>
      <c r="I138" s="178">
        <v>2024</v>
      </c>
      <c r="J138" s="175">
        <v>276</v>
      </c>
      <c r="K138" s="179">
        <v>744</v>
      </c>
      <c r="L138" s="177">
        <v>1040</v>
      </c>
      <c r="M138" s="175">
        <v>2721</v>
      </c>
      <c r="N138" s="180">
        <v>2208</v>
      </c>
      <c r="O138" s="181">
        <v>3519</v>
      </c>
      <c r="P138" s="175">
        <v>1536</v>
      </c>
      <c r="Q138" s="179">
        <v>1688</v>
      </c>
      <c r="R138" s="177">
        <v>2148</v>
      </c>
      <c r="S138" s="178">
        <v>1566</v>
      </c>
      <c r="T138" s="175">
        <v>262</v>
      </c>
      <c r="U138" s="179">
        <v>930</v>
      </c>
      <c r="V138" s="177">
        <v>869</v>
      </c>
      <c r="W138" s="178">
        <v>2139</v>
      </c>
      <c r="X138" s="175">
        <v>1310</v>
      </c>
      <c r="Y138" s="179">
        <v>1302</v>
      </c>
      <c r="Z138" s="177">
        <v>3125</v>
      </c>
      <c r="AA138" s="175">
        <v>2283</v>
      </c>
      <c r="AB138" s="156">
        <f t="shared" si="941"/>
        <v>21828</v>
      </c>
      <c r="AC138" s="157">
        <f t="shared" si="942"/>
        <v>22389</v>
      </c>
      <c r="AE138" s="232" t="s">
        <v>85</v>
      </c>
      <c r="BI138" s="136" t="s">
        <v>21</v>
      </c>
      <c r="BJ138" s="128">
        <f>B138/B157</f>
        <v>9.0191810638008435E-2</v>
      </c>
      <c r="BK138" s="129">
        <f t="shared" ref="BK138" si="1052">C138/C157</f>
        <v>4.5249329576699818E-2</v>
      </c>
      <c r="BL138" s="130">
        <f t="shared" ref="BL138" si="1053">D138/D157</f>
        <v>6.3950243202296461E-2</v>
      </c>
      <c r="BM138" s="131">
        <f t="shared" ref="BM138" si="1054">E138/E157</f>
        <v>7.0837166513339461E-2</v>
      </c>
      <c r="BN138" s="128">
        <f t="shared" ref="BN138" si="1055">F138/F157</f>
        <v>8.5571666270501542E-2</v>
      </c>
      <c r="BO138" s="129">
        <f t="shared" ref="BO138" si="1056">G138/G157</f>
        <v>4.5582336844472764E-2</v>
      </c>
      <c r="BP138" s="130">
        <f t="shared" ref="BP138" si="1057">H138/H157</f>
        <v>7.6535049573838929E-2</v>
      </c>
      <c r="BQ138" s="131">
        <f t="shared" ref="BQ138" si="1058">I138/I157</f>
        <v>4.6883324453915826E-2</v>
      </c>
      <c r="BR138" s="128">
        <f t="shared" ref="BR138" si="1059">J138/J157</f>
        <v>4.3629465697122984E-2</v>
      </c>
      <c r="BS138" s="129">
        <f t="shared" ref="BS138" si="1060">K138/K157</f>
        <v>0.11685252081042877</v>
      </c>
      <c r="BT138" s="130">
        <f t="shared" ref="BT138" si="1061">L138/L157</f>
        <v>4.230910052479557E-2</v>
      </c>
      <c r="BU138" s="128">
        <f t="shared" ref="BU138" si="1062">M138/M157</f>
        <v>0.11533081846310346</v>
      </c>
      <c r="BV138" s="132">
        <f t="shared" ref="BV138" si="1063">N138/N157</f>
        <v>5.4463382748328855E-2</v>
      </c>
      <c r="BW138" s="133">
        <f t="shared" ref="BW138" si="1064">O138/O157</f>
        <v>8.8604089032128103E-2</v>
      </c>
      <c r="BX138" s="128">
        <f t="shared" ref="BX138" si="1065">P138/P157</f>
        <v>6.8339562199679654E-2</v>
      </c>
      <c r="BY138" s="129">
        <f t="shared" ref="BY138" si="1066">Q138/Q157</f>
        <v>7.7669902912621352E-2</v>
      </c>
      <c r="BZ138" s="130">
        <f t="shared" ref="BZ138" si="1067">R138/R157</f>
        <v>8.0044717719396308E-2</v>
      </c>
      <c r="CA138" s="131">
        <f t="shared" ref="CA138" si="1068">S138/S157</f>
        <v>5.6221727579521791E-2</v>
      </c>
      <c r="CB138" s="128">
        <f t="shared" ref="CB138" si="1069">T138/T157</f>
        <v>3.1959014393754571E-2</v>
      </c>
      <c r="CC138" s="129">
        <f t="shared" ref="CC138" si="1070">U138/U157</f>
        <v>0.11248185776487664</v>
      </c>
      <c r="CD138" s="130">
        <f t="shared" ref="CD138" si="1071">V138/V157</f>
        <v>3.5000805542129851E-2</v>
      </c>
      <c r="CE138" s="131">
        <f t="shared" ref="CE138" si="1072">W138/W157</f>
        <v>7.79149819691837E-2</v>
      </c>
      <c r="CF138" s="128">
        <f t="shared" ref="CF138" si="1073">X138/X157</f>
        <v>6.685720118403593E-2</v>
      </c>
      <c r="CG138" s="129">
        <f t="shared" ref="CG138" si="1074">Y138/Y157</f>
        <v>0.10528869480834546</v>
      </c>
      <c r="CH138" s="130">
        <f t="shared" ref="CH138" si="1075">Z138/Z157</f>
        <v>7.6417078299995111E-2</v>
      </c>
      <c r="CI138" s="128">
        <f t="shared" ref="CI138" si="1076">AA138/AA157</f>
        <v>5.0798807351697742E-2</v>
      </c>
      <c r="CJ138" s="134">
        <f t="shared" ref="CJ138" si="1077">AB138/AB157</f>
        <v>6.6975545395968214E-2</v>
      </c>
      <c r="CK138" s="135">
        <f t="shared" ref="CK138" si="1078">AC138/AC157</f>
        <v>6.8964986154021496E-2</v>
      </c>
    </row>
    <row r="139" spans="1:89" ht="14.25" thickTop="1" thickBot="1" x14ac:dyDescent="0.25">
      <c r="A139" s="145" t="s">
        <v>22</v>
      </c>
      <c r="B139" s="182">
        <v>2155</v>
      </c>
      <c r="C139" s="183">
        <v>1259</v>
      </c>
      <c r="D139" s="184">
        <v>629</v>
      </c>
      <c r="E139" s="185">
        <v>709</v>
      </c>
      <c r="F139" s="182">
        <v>1961</v>
      </c>
      <c r="G139" s="186">
        <v>891</v>
      </c>
      <c r="H139" s="184">
        <v>2797</v>
      </c>
      <c r="I139" s="185">
        <v>1876</v>
      </c>
      <c r="J139" s="182">
        <v>274</v>
      </c>
      <c r="K139" s="186">
        <v>686</v>
      </c>
      <c r="L139" s="184">
        <v>824</v>
      </c>
      <c r="M139" s="182">
        <v>2161</v>
      </c>
      <c r="N139" s="187">
        <v>1850</v>
      </c>
      <c r="O139" s="188">
        <v>3087</v>
      </c>
      <c r="P139" s="182">
        <v>1153</v>
      </c>
      <c r="Q139" s="186">
        <v>1218</v>
      </c>
      <c r="R139" s="184">
        <v>1706</v>
      </c>
      <c r="S139" s="185">
        <v>1467</v>
      </c>
      <c r="T139" s="182">
        <v>255</v>
      </c>
      <c r="U139" s="186">
        <v>613</v>
      </c>
      <c r="V139" s="184">
        <v>789</v>
      </c>
      <c r="W139" s="185">
        <v>1928</v>
      </c>
      <c r="X139" s="182">
        <v>1049</v>
      </c>
      <c r="Y139" s="186">
        <v>752</v>
      </c>
      <c r="Z139" s="184">
        <v>2621</v>
      </c>
      <c r="AA139" s="182">
        <v>2299</v>
      </c>
      <c r="AB139" s="156">
        <f t="shared" si="941"/>
        <v>18063</v>
      </c>
      <c r="AC139" s="157">
        <f t="shared" si="942"/>
        <v>18946</v>
      </c>
      <c r="AE139" s="300" t="s">
        <v>0</v>
      </c>
      <c r="AF139" s="302" t="s">
        <v>1</v>
      </c>
      <c r="AG139" s="303"/>
      <c r="AH139" s="302" t="s">
        <v>2</v>
      </c>
      <c r="AI139" s="303"/>
      <c r="AJ139" s="302" t="s">
        <v>3</v>
      </c>
      <c r="AK139" s="303"/>
      <c r="AL139" s="302" t="s">
        <v>4</v>
      </c>
      <c r="AM139" s="303"/>
      <c r="AN139" s="302" t="s">
        <v>5</v>
      </c>
      <c r="AO139" s="303"/>
      <c r="AP139" s="302" t="s">
        <v>6</v>
      </c>
      <c r="AQ139" s="303"/>
      <c r="AR139" s="302" t="s">
        <v>7</v>
      </c>
      <c r="AS139" s="303"/>
      <c r="AT139" s="302" t="s">
        <v>8</v>
      </c>
      <c r="AU139" s="303"/>
      <c r="AV139" s="302" t="s">
        <v>9</v>
      </c>
      <c r="AW139" s="303"/>
      <c r="AX139" s="302" t="s">
        <v>10</v>
      </c>
      <c r="AY139" s="303"/>
      <c r="AZ139" s="302" t="s">
        <v>11</v>
      </c>
      <c r="BA139" s="303"/>
      <c r="BB139" s="302" t="s">
        <v>12</v>
      </c>
      <c r="BC139" s="303"/>
      <c r="BD139" s="305" t="s">
        <v>40</v>
      </c>
      <c r="BE139" s="306"/>
      <c r="BF139" s="307" t="s">
        <v>41</v>
      </c>
      <c r="BG139" s="308"/>
      <c r="BI139" s="145" t="s">
        <v>22</v>
      </c>
      <c r="BJ139" s="128">
        <f>B139/B157</f>
        <v>7.3289348387974421E-2</v>
      </c>
      <c r="BK139" s="129">
        <f t="shared" ref="BK139" si="1079">C139/C157</f>
        <v>4.2737363793747242E-2</v>
      </c>
      <c r="BL139" s="130">
        <f t="shared" ref="BL139" si="1080">D139/D157</f>
        <v>5.0155489992823536E-2</v>
      </c>
      <c r="BM139" s="131">
        <f t="shared" ref="BM139" si="1081">E139/E157</f>
        <v>5.4354492486967186E-2</v>
      </c>
      <c r="BN139" s="128">
        <f t="shared" ref="BN139" si="1082">F139/F157</f>
        <v>6.658969744303711E-2</v>
      </c>
      <c r="BO139" s="129">
        <f t="shared" ref="BO139" si="1083">G139/G157</f>
        <v>3.3399557671402333E-2</v>
      </c>
      <c r="BP139" s="130">
        <f t="shared" ref="BP139" si="1084">H139/H157</f>
        <v>6.9502770668190744E-2</v>
      </c>
      <c r="BQ139" s="131">
        <f t="shared" ref="BQ139" si="1085">I139/I157</f>
        <v>4.345509717171249E-2</v>
      </c>
      <c r="BR139" s="128">
        <f t="shared" ref="BR139" si="1086">J139/J157</f>
        <v>4.3313310148593111E-2</v>
      </c>
      <c r="BS139" s="129">
        <f t="shared" ref="BS139" si="1087">K139/K157</f>
        <v>0.1077430501020889</v>
      </c>
      <c r="BT139" s="130">
        <f t="shared" ref="BT139" si="1088">L139/L157</f>
        <v>3.3521825800414955E-2</v>
      </c>
      <c r="BU139" s="128">
        <f t="shared" ref="BU139" si="1089">M139/M157</f>
        <v>9.1594964608146479E-2</v>
      </c>
      <c r="BV139" s="132">
        <f t="shared" ref="BV139" si="1090">N139/N157</f>
        <v>4.5632816161416838E-2</v>
      </c>
      <c r="BW139" s="133">
        <f t="shared" ref="BW139" si="1091">O139/O157</f>
        <v>7.7726860711048437E-2</v>
      </c>
      <c r="BX139" s="128">
        <f t="shared" ref="BX139" si="1092">P139/P157</f>
        <v>5.1299163552233497E-2</v>
      </c>
      <c r="BY139" s="129">
        <f t="shared" ref="BY139" si="1093">Q139/Q157</f>
        <v>5.6043804352827499E-2</v>
      </c>
      <c r="BZ139" s="130">
        <f t="shared" ref="BZ139" si="1094">R139/R157</f>
        <v>6.3573691075088506E-2</v>
      </c>
      <c r="CA139" s="131">
        <f t="shared" ref="CA139" si="1095">S139/S157</f>
        <v>5.2667480433689955E-2</v>
      </c>
      <c r="CB139" s="128">
        <f t="shared" ref="CB139" si="1096">T139/T157</f>
        <v>3.1105147596974872E-2</v>
      </c>
      <c r="CC139" s="129">
        <f t="shared" ref="CC139" si="1097">U139/U157</f>
        <v>7.4141267537493949E-2</v>
      </c>
      <c r="CD139" s="130">
        <f t="shared" ref="CD139" si="1098">V139/V157</f>
        <v>3.1778637022716286E-2</v>
      </c>
      <c r="CE139" s="131">
        <f t="shared" ref="CE139" si="1099">W139/W157</f>
        <v>7.0229118857684042E-2</v>
      </c>
      <c r="CF139" s="128">
        <f t="shared" ref="CF139" si="1100">X139/X157</f>
        <v>5.3536796978666937E-2</v>
      </c>
      <c r="CG139" s="129">
        <f t="shared" ref="CG139" si="1101">Y139/Y157</f>
        <v>6.0811903606663435E-2</v>
      </c>
      <c r="CH139" s="130">
        <f t="shared" ref="CH139" si="1102">Z139/Z157</f>
        <v>6.4092531911771902E-2</v>
      </c>
      <c r="CI139" s="128">
        <f t="shared" ref="CI139" si="1103">AA139/AA157</f>
        <v>5.1154821770281696E-2</v>
      </c>
      <c r="CJ139" s="134">
        <f t="shared" ref="CJ139" si="1104">AB139/AB157</f>
        <v>5.5423276364640547E-2</v>
      </c>
      <c r="CK139" s="135">
        <f t="shared" ref="CK139" si="1105">AC139/AC157</f>
        <v>5.8359490270851369E-2</v>
      </c>
    </row>
    <row r="140" spans="1:89" ht="15" thickTop="1" thickBot="1" x14ac:dyDescent="0.3">
      <c r="A140" s="136" t="s">
        <v>23</v>
      </c>
      <c r="B140" s="175">
        <v>1557</v>
      </c>
      <c r="C140" s="176">
        <v>1223</v>
      </c>
      <c r="D140" s="177">
        <v>601</v>
      </c>
      <c r="E140" s="178">
        <v>587</v>
      </c>
      <c r="F140" s="175">
        <v>1848</v>
      </c>
      <c r="G140" s="179">
        <v>874</v>
      </c>
      <c r="H140" s="177">
        <v>2166</v>
      </c>
      <c r="I140" s="178">
        <v>1939</v>
      </c>
      <c r="J140" s="175">
        <v>282</v>
      </c>
      <c r="K140" s="179">
        <v>539</v>
      </c>
      <c r="L140" s="177">
        <v>867</v>
      </c>
      <c r="M140" s="175">
        <v>1646</v>
      </c>
      <c r="N140" s="180">
        <v>1530</v>
      </c>
      <c r="O140" s="181">
        <v>2273</v>
      </c>
      <c r="P140" s="175">
        <v>971</v>
      </c>
      <c r="Q140" s="179">
        <v>930</v>
      </c>
      <c r="R140" s="177">
        <v>1536</v>
      </c>
      <c r="S140" s="178">
        <v>1144</v>
      </c>
      <c r="T140" s="175">
        <v>294</v>
      </c>
      <c r="U140" s="179">
        <v>393</v>
      </c>
      <c r="V140" s="177">
        <v>704</v>
      </c>
      <c r="W140" s="178">
        <v>1747</v>
      </c>
      <c r="X140" s="175">
        <v>808</v>
      </c>
      <c r="Y140" s="179">
        <v>658</v>
      </c>
      <c r="Z140" s="177">
        <v>2346</v>
      </c>
      <c r="AA140" s="175">
        <v>2513</v>
      </c>
      <c r="AB140" s="156">
        <f t="shared" si="941"/>
        <v>15510</v>
      </c>
      <c r="AC140" s="157">
        <f t="shared" si="942"/>
        <v>16466</v>
      </c>
      <c r="AE140" s="301"/>
      <c r="AF140" s="115" t="s">
        <v>14</v>
      </c>
      <c r="AG140" s="116" t="s">
        <v>15</v>
      </c>
      <c r="AH140" s="117" t="s">
        <v>14</v>
      </c>
      <c r="AI140" s="118" t="s">
        <v>15</v>
      </c>
      <c r="AJ140" s="115" t="s">
        <v>14</v>
      </c>
      <c r="AK140" s="116" t="s">
        <v>15</v>
      </c>
      <c r="AL140" s="117" t="s">
        <v>14</v>
      </c>
      <c r="AM140" s="118" t="s">
        <v>15</v>
      </c>
      <c r="AN140" s="115" t="s">
        <v>14</v>
      </c>
      <c r="AO140" s="116" t="s">
        <v>15</v>
      </c>
      <c r="AP140" s="117" t="s">
        <v>14</v>
      </c>
      <c r="AQ140" s="115" t="s">
        <v>15</v>
      </c>
      <c r="AR140" s="119" t="s">
        <v>14</v>
      </c>
      <c r="AS140" s="120" t="s">
        <v>15</v>
      </c>
      <c r="AT140" s="115" t="s">
        <v>14</v>
      </c>
      <c r="AU140" s="116" t="s">
        <v>15</v>
      </c>
      <c r="AV140" s="117" t="s">
        <v>14</v>
      </c>
      <c r="AW140" s="118" t="s">
        <v>15</v>
      </c>
      <c r="AX140" s="115" t="s">
        <v>14</v>
      </c>
      <c r="AY140" s="116" t="s">
        <v>15</v>
      </c>
      <c r="AZ140" s="117" t="s">
        <v>14</v>
      </c>
      <c r="BA140" s="118" t="s">
        <v>15</v>
      </c>
      <c r="BB140" s="115" t="s">
        <v>14</v>
      </c>
      <c r="BC140" s="116" t="s">
        <v>15</v>
      </c>
      <c r="BD140" s="28" t="s">
        <v>14</v>
      </c>
      <c r="BE140" s="121" t="s">
        <v>15</v>
      </c>
      <c r="BF140" s="162" t="s">
        <v>14</v>
      </c>
      <c r="BG140" s="163" t="s">
        <v>15</v>
      </c>
      <c r="BI140" s="136" t="s">
        <v>23</v>
      </c>
      <c r="BJ140" s="128">
        <f>B140/B157</f>
        <v>5.295197932254115E-2</v>
      </c>
      <c r="BK140" s="129">
        <f t="shared" ref="BK140" si="1106">C140/C157</f>
        <v>4.1515326385824364E-2</v>
      </c>
      <c r="BL140" s="130">
        <f t="shared" ref="BL140" si="1107">D140/D157</f>
        <v>4.792281317279324E-2</v>
      </c>
      <c r="BM140" s="131">
        <f t="shared" ref="BM140" si="1108">E140/E157</f>
        <v>4.5001533272002452E-2</v>
      </c>
      <c r="BN140" s="128">
        <f t="shared" ref="BN140" si="1109">F140/F157</f>
        <v>6.2752555265034468E-2</v>
      </c>
      <c r="BO140" s="129">
        <f t="shared" ref="BO140" si="1110">G140/G157</f>
        <v>3.2762304606964804E-2</v>
      </c>
      <c r="BP140" s="130">
        <f t="shared" ref="BP140" si="1111">H140/H157</f>
        <v>5.3823025122381532E-2</v>
      </c>
      <c r="BQ140" s="131">
        <f t="shared" ref="BQ140" si="1112">I140/I157</f>
        <v>4.4914410136434178E-2</v>
      </c>
      <c r="BR140" s="128">
        <f t="shared" ref="BR140" si="1113">J140/J157</f>
        <v>4.4577932342712616E-2</v>
      </c>
      <c r="BS140" s="129">
        <f t="shared" ref="BS140" si="1114">K140/K157</f>
        <v>8.4655253651641268E-2</v>
      </c>
      <c r="BT140" s="130">
        <f t="shared" ref="BT140" si="1115">L140/L157</f>
        <v>3.5271144379805539E-2</v>
      </c>
      <c r="BU140" s="128">
        <f t="shared" ref="BU140" si="1116">M140/M157</f>
        <v>6.9766456152248552E-2</v>
      </c>
      <c r="BV140" s="132">
        <f t="shared" ref="BV140" si="1117">N140/N157</f>
        <v>3.7739572284847436E-2</v>
      </c>
      <c r="BW140" s="133">
        <f t="shared" ref="BW140" si="1118">O140/O157</f>
        <v>5.7231342531977036E-2</v>
      </c>
      <c r="BX140" s="128">
        <f t="shared" ref="BX140" si="1119">P140/P157</f>
        <v>4.3201637302011035E-2</v>
      </c>
      <c r="BY140" s="129">
        <f t="shared" ref="BY140" si="1120">Q140/Q157</f>
        <v>4.2792067362996365E-2</v>
      </c>
      <c r="BZ140" s="130">
        <f t="shared" ref="BZ140" si="1121">R140/R157</f>
        <v>5.7238680827277809E-2</v>
      </c>
      <c r="CA140" s="131">
        <f t="shared" ref="CA140" si="1122">S140/S157</f>
        <v>4.1071300351834567E-2</v>
      </c>
      <c r="CB140" s="128">
        <f t="shared" ref="CB140" si="1123">T140/T157</f>
        <v>3.5862405464747497E-2</v>
      </c>
      <c r="CC140" s="129">
        <f t="shared" ref="CC140" si="1124">U140/U157</f>
        <v>4.7532656023222063E-2</v>
      </c>
      <c r="CD140" s="130">
        <f t="shared" ref="CD140" si="1125">V140/V157</f>
        <v>2.8355082970839374E-2</v>
      </c>
      <c r="CE140" s="131">
        <f t="shared" ref="CE140" si="1126">W140/W157</f>
        <v>6.3636032491895242E-2</v>
      </c>
      <c r="CF140" s="128">
        <f t="shared" ref="CF140" si="1127">X140/X157</f>
        <v>4.1237113402061855E-2</v>
      </c>
      <c r="CG140" s="129">
        <f t="shared" ref="CG140" si="1128">Y140/Y157</f>
        <v>5.3210415655830505E-2</v>
      </c>
      <c r="CH140" s="130">
        <f t="shared" ref="CH140" si="1129">Z140/Z157</f>
        <v>5.736782902137233E-2</v>
      </c>
      <c r="CI140" s="128">
        <f t="shared" ref="CI140" si="1130">AA140/AA157</f>
        <v>5.5916514618842061E-2</v>
      </c>
      <c r="CJ140" s="134">
        <f t="shared" ref="CJ140" si="1131">AB140/AB157</f>
        <v>4.7589825411923539E-2</v>
      </c>
      <c r="CK140" s="135">
        <f t="shared" ref="CK140" si="1132">AC140/AC157</f>
        <v>5.0720329716026524E-2</v>
      </c>
    </row>
    <row r="141" spans="1:89" ht="13.5" thickTop="1" x14ac:dyDescent="0.2">
      <c r="A141" s="145" t="s">
        <v>24</v>
      </c>
      <c r="B141" s="189">
        <v>1475</v>
      </c>
      <c r="C141" s="183">
        <v>1175</v>
      </c>
      <c r="D141" s="184">
        <v>554</v>
      </c>
      <c r="E141" s="185">
        <v>521</v>
      </c>
      <c r="F141" s="182">
        <v>1658</v>
      </c>
      <c r="G141" s="186">
        <v>773</v>
      </c>
      <c r="H141" s="184">
        <v>2152</v>
      </c>
      <c r="I141" s="185">
        <v>1742</v>
      </c>
      <c r="J141" s="182">
        <v>284</v>
      </c>
      <c r="K141" s="186">
        <v>362</v>
      </c>
      <c r="L141" s="184">
        <v>822</v>
      </c>
      <c r="M141" s="182">
        <v>1439</v>
      </c>
      <c r="N141" s="187">
        <v>1643</v>
      </c>
      <c r="O141" s="190">
        <v>1927</v>
      </c>
      <c r="P141" s="182">
        <v>949</v>
      </c>
      <c r="Q141" s="186">
        <v>866</v>
      </c>
      <c r="R141" s="184">
        <v>1328</v>
      </c>
      <c r="S141" s="185">
        <v>1201</v>
      </c>
      <c r="T141" s="182">
        <v>332</v>
      </c>
      <c r="U141" s="186">
        <v>318</v>
      </c>
      <c r="V141" s="184">
        <v>801</v>
      </c>
      <c r="W141" s="191">
        <v>1671</v>
      </c>
      <c r="X141" s="182">
        <v>815</v>
      </c>
      <c r="Y141" s="186">
        <v>441</v>
      </c>
      <c r="Z141" s="184">
        <v>2114</v>
      </c>
      <c r="AA141" s="182">
        <v>2336</v>
      </c>
      <c r="AB141" s="156">
        <f t="shared" si="941"/>
        <v>14927</v>
      </c>
      <c r="AC141" s="157">
        <f t="shared" si="942"/>
        <v>14772</v>
      </c>
      <c r="AE141" s="235" t="str">
        <f>$AE$17</f>
        <v>17:00 - 17:59</v>
      </c>
      <c r="AF141" s="125">
        <f t="shared" ref="AF141:AU142" si="1133">SUMIF($A$9:$A$32,$AE141,B$133:B$156)</f>
        <v>1644</v>
      </c>
      <c r="AG141" s="172">
        <f t="shared" si="1133"/>
        <v>3152</v>
      </c>
      <c r="AH141" s="126">
        <f t="shared" si="1133"/>
        <v>1254</v>
      </c>
      <c r="AI141" s="166">
        <f t="shared" si="1133"/>
        <v>894</v>
      </c>
      <c r="AJ141" s="125">
        <f t="shared" si="1133"/>
        <v>1528</v>
      </c>
      <c r="AK141" s="127">
        <f t="shared" si="1133"/>
        <v>2474</v>
      </c>
      <c r="AL141" s="126">
        <f t="shared" si="1133"/>
        <v>2514</v>
      </c>
      <c r="AM141" s="166">
        <f t="shared" si="1133"/>
        <v>3688</v>
      </c>
      <c r="AN141" s="125">
        <f t="shared" si="1133"/>
        <v>963</v>
      </c>
      <c r="AO141" s="127">
        <f t="shared" si="1133"/>
        <v>234</v>
      </c>
      <c r="AP141" s="126">
        <f t="shared" si="1133"/>
        <v>2745</v>
      </c>
      <c r="AQ141" s="125">
        <f t="shared" si="1133"/>
        <v>798</v>
      </c>
      <c r="AR141" s="165">
        <f t="shared" si="1133"/>
        <v>4093</v>
      </c>
      <c r="AS141" s="167">
        <f t="shared" si="1133"/>
        <v>2378</v>
      </c>
      <c r="AT141" s="125">
        <f t="shared" si="1133"/>
        <v>2029</v>
      </c>
      <c r="AU141" s="127">
        <f t="shared" si="1133"/>
        <v>1496</v>
      </c>
      <c r="AV141" s="126">
        <f t="shared" ref="AP141:BE142" si="1134">SUMIF($A$9:$A$32,$AE141,R$133:R$156)</f>
        <v>1821</v>
      </c>
      <c r="AW141" s="166">
        <f t="shared" si="1134"/>
        <v>2283</v>
      </c>
      <c r="AX141" s="125">
        <f t="shared" si="1134"/>
        <v>1175</v>
      </c>
      <c r="AY141" s="127">
        <f t="shared" si="1134"/>
        <v>251</v>
      </c>
      <c r="AZ141" s="126">
        <f t="shared" si="1134"/>
        <v>2812</v>
      </c>
      <c r="BA141" s="166">
        <f t="shared" si="1134"/>
        <v>1535</v>
      </c>
      <c r="BB141" s="125">
        <f t="shared" si="1134"/>
        <v>2096</v>
      </c>
      <c r="BC141" s="127">
        <f t="shared" si="1134"/>
        <v>792</v>
      </c>
      <c r="BD141" s="170">
        <f t="shared" si="1134"/>
        <v>2896</v>
      </c>
      <c r="BE141" s="171">
        <f t="shared" si="1134"/>
        <v>4177</v>
      </c>
      <c r="BF141" s="156">
        <f>AF141+AH141+AJ141+AL141+AN141+AP141+AR141+AT141+AV141+AX141+AZ141+BB141+BD141</f>
        <v>27570</v>
      </c>
      <c r="BG141" s="157">
        <f>AG141+AI141+AK141+AM141+AO141+AQ141+AS141+AU141+AW141+AY141+BA141+BC141+BE141</f>
        <v>24152</v>
      </c>
      <c r="BI141" s="145" t="s">
        <v>24</v>
      </c>
      <c r="BJ141" s="128">
        <f>B141/B157</f>
        <v>5.0163243096177389E-2</v>
      </c>
      <c r="BK141" s="129">
        <f t="shared" ref="BK141" si="1135">C141/C157</f>
        <v>3.9885943175260528E-2</v>
      </c>
      <c r="BL141" s="130">
        <f t="shared" ref="BL141" si="1136">D141/D157</f>
        <v>4.4175105653456663E-2</v>
      </c>
      <c r="BM141" s="131">
        <f t="shared" ref="BM141" si="1137">E141/E157</f>
        <v>3.9941735663906776E-2</v>
      </c>
      <c r="BN141" s="128">
        <f t="shared" ref="BN141" si="1138">F141/F157</f>
        <v>5.6300723284322049E-2</v>
      </c>
      <c r="BO141" s="129">
        <f t="shared" ref="BO141" si="1139">G141/G157</f>
        <v>2.8976271694718298E-2</v>
      </c>
      <c r="BP141" s="130">
        <f t="shared" ref="BP141" si="1140">H141/H157</f>
        <v>5.3475138533409537E-2</v>
      </c>
      <c r="BQ141" s="131">
        <f t="shared" ref="BQ141" si="1141">I141/I157</f>
        <v>4.0351161659447313E-2</v>
      </c>
      <c r="BR141" s="128">
        <f t="shared" ref="BR141" si="1142">J141/J157</f>
        <v>4.4894087891242489E-2</v>
      </c>
      <c r="BS141" s="129">
        <f t="shared" ref="BS141" si="1143">K141/K157</f>
        <v>5.685566200722475E-2</v>
      </c>
      <c r="BT141" s="130">
        <f t="shared" ref="BT141" si="1144">L141/L157</f>
        <v>3.3440462145559575E-2</v>
      </c>
      <c r="BU141" s="128">
        <f t="shared" ref="BU141" si="1145">M141/M157</f>
        <v>6.0992667316576953E-2</v>
      </c>
      <c r="BV141" s="132">
        <f t="shared" ref="BV141" si="1146">N141/N157</f>
        <v>4.0526874028761005E-2</v>
      </c>
      <c r="BW141" s="133">
        <f t="shared" ref="BW141" si="1147">O141/O157</f>
        <v>4.8519488367408603E-2</v>
      </c>
      <c r="BX141" s="128">
        <f t="shared" ref="BX141" si="1148">P141/P157</f>
        <v>4.2222815447588539E-2</v>
      </c>
      <c r="BY141" s="129">
        <f t="shared" ref="BY141" si="1149">Q141/Q157</f>
        <v>3.9847236920811671E-2</v>
      </c>
      <c r="BZ141" s="130">
        <f t="shared" ref="BZ141" si="1150">R141/R157</f>
        <v>4.9487609465250604E-2</v>
      </c>
      <c r="CA141" s="131">
        <f t="shared" ref="CA141" si="1151">S141/S157</f>
        <v>4.3117685072161988E-2</v>
      </c>
      <c r="CB141" s="128">
        <f t="shared" ref="CB141" si="1152">T141/T157</f>
        <v>4.0497682361551601E-2</v>
      </c>
      <c r="CC141" s="129">
        <f t="shared" ref="CC141" si="1153">U141/U157</f>
        <v>3.8461538461538464E-2</v>
      </c>
      <c r="CD141" s="130">
        <f t="shared" ref="CD141" si="1154">V141/V157</f>
        <v>3.2261962300628326E-2</v>
      </c>
      <c r="CE141" s="131">
        <f t="shared" ref="CE141" si="1155">W141/W157</f>
        <v>6.0867664736094416E-2</v>
      </c>
      <c r="CF141" s="128">
        <f t="shared" ref="CF141" si="1156">X141/X157</f>
        <v>4.1594365622129224E-2</v>
      </c>
      <c r="CG141" s="129">
        <f t="shared" ref="CG141" si="1157">Y141/Y157</f>
        <v>3.566229985443959E-2</v>
      </c>
      <c r="CH141" s="130">
        <f t="shared" ref="CH141" si="1158">Z141/Z157</f>
        <v>5.1694625128380689E-2</v>
      </c>
      <c r="CI141" s="128">
        <f t="shared" ref="CI141" si="1159">AA141/AA157</f>
        <v>5.1978105113257088E-2</v>
      </c>
      <c r="CJ141" s="134">
        <f t="shared" ref="CJ141" si="1160">AB141/AB157</f>
        <v>4.5800988002822868E-2</v>
      </c>
      <c r="CK141" s="135">
        <f t="shared" ref="CK141" si="1161">AC141/AC157</f>
        <v>4.5502290208013108E-2</v>
      </c>
    </row>
    <row r="142" spans="1:89" x14ac:dyDescent="0.2">
      <c r="A142" s="136" t="s">
        <v>25</v>
      </c>
      <c r="B142" s="192">
        <v>1337</v>
      </c>
      <c r="C142" s="176">
        <v>1367</v>
      </c>
      <c r="D142" s="177">
        <v>525</v>
      </c>
      <c r="E142" s="178">
        <v>554</v>
      </c>
      <c r="F142" s="175">
        <v>1474</v>
      </c>
      <c r="G142" s="179">
        <v>897</v>
      </c>
      <c r="H142" s="177">
        <v>2032</v>
      </c>
      <c r="I142" s="178">
        <v>1802</v>
      </c>
      <c r="J142" s="175">
        <v>248</v>
      </c>
      <c r="K142" s="176">
        <v>267</v>
      </c>
      <c r="L142" s="177">
        <v>804</v>
      </c>
      <c r="M142" s="175">
        <v>1167</v>
      </c>
      <c r="N142" s="180">
        <v>1543</v>
      </c>
      <c r="O142" s="193">
        <v>1759</v>
      </c>
      <c r="P142" s="175">
        <v>974</v>
      </c>
      <c r="Q142" s="176">
        <v>813</v>
      </c>
      <c r="R142" s="177">
        <v>1152</v>
      </c>
      <c r="S142" s="178">
        <v>1096</v>
      </c>
      <c r="T142" s="184">
        <v>236</v>
      </c>
      <c r="U142" s="175">
        <v>314</v>
      </c>
      <c r="V142" s="177">
        <v>728</v>
      </c>
      <c r="W142" s="194">
        <v>1282</v>
      </c>
      <c r="X142" s="175">
        <v>629</v>
      </c>
      <c r="Y142" s="179">
        <v>479</v>
      </c>
      <c r="Z142" s="177">
        <v>2089</v>
      </c>
      <c r="AA142" s="175">
        <v>2325</v>
      </c>
      <c r="AB142" s="156">
        <f t="shared" si="941"/>
        <v>13771</v>
      </c>
      <c r="AC142" s="157">
        <f t="shared" si="942"/>
        <v>14122</v>
      </c>
      <c r="AE142" s="237" t="str">
        <f>$AE$18</f>
        <v>18:00 - 18:59</v>
      </c>
      <c r="AF142" s="125">
        <f t="shared" si="1133"/>
        <v>1894</v>
      </c>
      <c r="AG142" s="176">
        <f t="shared" si="1133"/>
        <v>3431</v>
      </c>
      <c r="AH142" s="177">
        <f t="shared" si="1133"/>
        <v>968</v>
      </c>
      <c r="AI142" s="178">
        <f t="shared" si="1133"/>
        <v>1265</v>
      </c>
      <c r="AJ142" s="238">
        <f t="shared" si="1133"/>
        <v>1408</v>
      </c>
      <c r="AK142" s="179">
        <f t="shared" si="1133"/>
        <v>3174</v>
      </c>
      <c r="AL142" s="177">
        <f t="shared" si="1133"/>
        <v>2604</v>
      </c>
      <c r="AM142" s="178">
        <f t="shared" si="1133"/>
        <v>5275</v>
      </c>
      <c r="AN142" s="238">
        <f t="shared" si="1133"/>
        <v>697</v>
      </c>
      <c r="AO142" s="179">
        <f t="shared" si="1133"/>
        <v>271</v>
      </c>
      <c r="AP142" s="177">
        <f t="shared" si="1134"/>
        <v>2898</v>
      </c>
      <c r="AQ142" s="238">
        <f t="shared" si="1134"/>
        <v>961</v>
      </c>
      <c r="AR142" s="180">
        <f t="shared" si="1134"/>
        <v>3782</v>
      </c>
      <c r="AS142" s="181">
        <f t="shared" si="1134"/>
        <v>2554</v>
      </c>
      <c r="AT142" s="238">
        <f t="shared" si="1134"/>
        <v>2029</v>
      </c>
      <c r="AU142" s="179">
        <f t="shared" si="1134"/>
        <v>2003</v>
      </c>
      <c r="AV142" s="177">
        <f t="shared" si="1134"/>
        <v>1866</v>
      </c>
      <c r="AW142" s="178">
        <f t="shared" si="1134"/>
        <v>2901</v>
      </c>
      <c r="AX142" s="238">
        <f t="shared" si="1134"/>
        <v>1195</v>
      </c>
      <c r="AY142" s="179">
        <f t="shared" si="1134"/>
        <v>302</v>
      </c>
      <c r="AZ142" s="177">
        <f t="shared" si="1134"/>
        <v>2924</v>
      </c>
      <c r="BA142" s="178">
        <f t="shared" si="1134"/>
        <v>1561</v>
      </c>
      <c r="BB142" s="238">
        <f t="shared" si="1134"/>
        <v>1917</v>
      </c>
      <c r="BC142" s="179">
        <f t="shared" si="1134"/>
        <v>880</v>
      </c>
      <c r="BD142" s="177">
        <f t="shared" si="1134"/>
        <v>2537</v>
      </c>
      <c r="BE142" s="238">
        <f t="shared" si="1134"/>
        <v>4504</v>
      </c>
      <c r="BF142" s="158">
        <f>SUM(AF142,AH142,AJ142,AL142,AN142,AP142,AR142,AT142,AV142,AX142,AZ142,BB142,BD142)</f>
        <v>26719</v>
      </c>
      <c r="BG142" s="159">
        <f>SUM(AG142,AI142,AK142,AM142,AO142,AQ142,AS142,AU142,AW142,AY142,BA142,BC142,BE142)</f>
        <v>29082</v>
      </c>
      <c r="BI142" s="136" t="s">
        <v>25</v>
      </c>
      <c r="BJ142" s="128">
        <f>B142/B157</f>
        <v>4.5470004081077403E-2</v>
      </c>
      <c r="BK142" s="129">
        <f t="shared" ref="BK142" si="1162">C142/C157</f>
        <v>4.640347601751587E-2</v>
      </c>
      <c r="BL142" s="130">
        <f t="shared" ref="BL142" si="1163">D142/D157</f>
        <v>4.1862690375568133E-2</v>
      </c>
      <c r="BM142" s="131">
        <f t="shared" ref="BM142" si="1164">E142/E157</f>
        <v>4.2471634467954614E-2</v>
      </c>
      <c r="BN142" s="128">
        <f t="shared" ref="BN142" si="1165">F142/F157</f>
        <v>5.0052633366158443E-2</v>
      </c>
      <c r="BO142" s="129">
        <f t="shared" ref="BO142" si="1166">G142/G157</f>
        <v>3.36244705176744E-2</v>
      </c>
      <c r="BP142" s="130">
        <f t="shared" ref="BP142" si="1167">H142/H157</f>
        <v>5.0493253485078153E-2</v>
      </c>
      <c r="BQ142" s="131">
        <f t="shared" ref="BQ142" si="1168">I142/I157</f>
        <v>4.1740983530610828E-2</v>
      </c>
      <c r="BR142" s="128">
        <f t="shared" ref="BR142" si="1169">J142/J157</f>
        <v>3.9203288017704709E-2</v>
      </c>
      <c r="BS142" s="129">
        <f t="shared" ref="BS142" si="1170">K142/K157</f>
        <v>4.1934977226323229E-2</v>
      </c>
      <c r="BT142" s="130">
        <f t="shared" ref="BT142" si="1171">L142/L157</f>
        <v>3.270818925186119E-2</v>
      </c>
      <c r="BU142" s="128">
        <f t="shared" ref="BU142" si="1172">M142/M157</f>
        <v>4.9463824015597846E-2</v>
      </c>
      <c r="BV142" s="132">
        <f t="shared" ref="BV142" si="1173">N142/N157</f>
        <v>3.8060235317333067E-2</v>
      </c>
      <c r="BW142" s="133">
        <f t="shared" ref="BW142" si="1174">O142/O157</f>
        <v>4.4289455131433175E-2</v>
      </c>
      <c r="BX142" s="128">
        <f t="shared" ref="BX142" si="1175">P142/P157</f>
        <v>4.3335113009432283E-2</v>
      </c>
      <c r="BY142" s="129">
        <f t="shared" ref="BY142" si="1176">Q142/Q157</f>
        <v>3.7408549210877468E-2</v>
      </c>
      <c r="BZ142" s="130">
        <f t="shared" ref="BZ142" si="1177">R142/R157</f>
        <v>4.2929010620458355E-2</v>
      </c>
      <c r="CA142" s="131">
        <f t="shared" ref="CA142" si="1178">S142/S157</f>
        <v>3.9348029008400946E-2</v>
      </c>
      <c r="CB142" s="128">
        <f t="shared" ref="CB142" si="1179">T142/T157</f>
        <v>2.8787509148572824E-2</v>
      </c>
      <c r="CC142" s="129">
        <f t="shared" ref="CC142" si="1180">U142/U157</f>
        <v>3.7977745524915334E-2</v>
      </c>
      <c r="CD142" s="130">
        <f t="shared" ref="CD142" si="1181">V142/V157</f>
        <v>2.9321733526663445E-2</v>
      </c>
      <c r="CE142" s="131">
        <f t="shared" ref="CE142" si="1182">W142/W157</f>
        <v>4.6697992933377043E-2</v>
      </c>
      <c r="CF142" s="128">
        <f t="shared" ref="CF142" si="1183">X142/X157</f>
        <v>3.2101663774624888E-2</v>
      </c>
      <c r="CG142" s="129">
        <f t="shared" ref="CG142" si="1184">Y142/Y157</f>
        <v>3.873524179201035E-2</v>
      </c>
      <c r="CH142" s="130">
        <f t="shared" ref="CH142" si="1185">Z142/Z157</f>
        <v>5.1083288501980732E-2</v>
      </c>
      <c r="CI142" s="128">
        <f t="shared" ref="CI142" si="1186">AA142/AA157</f>
        <v>5.1733345200480618E-2</v>
      </c>
      <c r="CJ142" s="134">
        <f t="shared" ref="CJ142" si="1187">AB142/AB157</f>
        <v>4.2253996502101807E-2</v>
      </c>
      <c r="CK142" s="135">
        <f t="shared" ref="CK142" si="1188">AC142/AC157</f>
        <v>4.3500090869046923E-2</v>
      </c>
    </row>
    <row r="143" spans="1:89" ht="13.5" thickBot="1" x14ac:dyDescent="0.25">
      <c r="A143" s="145" t="s">
        <v>26</v>
      </c>
      <c r="B143" s="189">
        <v>1209</v>
      </c>
      <c r="C143" s="183">
        <v>1137</v>
      </c>
      <c r="D143" s="184">
        <v>478</v>
      </c>
      <c r="E143" s="185">
        <v>559</v>
      </c>
      <c r="F143" s="182">
        <v>1065</v>
      </c>
      <c r="G143" s="186">
        <v>907</v>
      </c>
      <c r="H143" s="184">
        <v>1936</v>
      </c>
      <c r="I143" s="185">
        <v>1738</v>
      </c>
      <c r="J143" s="182">
        <v>269</v>
      </c>
      <c r="K143" s="183">
        <v>237</v>
      </c>
      <c r="L143" s="184">
        <v>875</v>
      </c>
      <c r="M143" s="182">
        <v>980</v>
      </c>
      <c r="N143" s="187">
        <v>1497</v>
      </c>
      <c r="O143" s="190">
        <v>1512</v>
      </c>
      <c r="P143" s="182">
        <v>914</v>
      </c>
      <c r="Q143" s="183">
        <v>746</v>
      </c>
      <c r="R143" s="184">
        <v>1138</v>
      </c>
      <c r="S143" s="185">
        <v>1132</v>
      </c>
      <c r="T143" s="182">
        <v>213</v>
      </c>
      <c r="U143" s="186">
        <v>331</v>
      </c>
      <c r="V143" s="184">
        <v>798</v>
      </c>
      <c r="W143" s="191">
        <v>1247</v>
      </c>
      <c r="X143" s="182">
        <v>611</v>
      </c>
      <c r="Y143" s="186">
        <v>407</v>
      </c>
      <c r="Z143" s="184">
        <v>2100</v>
      </c>
      <c r="AA143" s="182">
        <v>2246</v>
      </c>
      <c r="AB143" s="156">
        <f t="shared" si="941"/>
        <v>13103</v>
      </c>
      <c r="AC143" s="157">
        <f t="shared" si="942"/>
        <v>13179</v>
      </c>
      <c r="AE143" s="235"/>
      <c r="AF143" s="125"/>
      <c r="AG143" s="183"/>
      <c r="AH143" s="184"/>
      <c r="AI143" s="185"/>
      <c r="AJ143" s="182"/>
      <c r="AK143" s="186"/>
      <c r="AL143" s="184"/>
      <c r="AM143" s="185"/>
      <c r="AN143" s="182"/>
      <c r="AO143" s="186"/>
      <c r="AP143" s="184"/>
      <c r="AQ143" s="182"/>
      <c r="AR143" s="187"/>
      <c r="AS143" s="188"/>
      <c r="AT143" s="182"/>
      <c r="AU143" s="186"/>
      <c r="AV143" s="184"/>
      <c r="AW143" s="185"/>
      <c r="AX143" s="182"/>
      <c r="AY143" s="186"/>
      <c r="AZ143" s="184"/>
      <c r="BA143" s="185"/>
      <c r="BB143" s="182"/>
      <c r="BC143" s="186"/>
      <c r="BD143" s="184"/>
      <c r="BE143" s="182"/>
      <c r="BF143" s="158"/>
      <c r="BG143" s="159"/>
      <c r="BI143" s="145" t="s">
        <v>26</v>
      </c>
      <c r="BJ143" s="128">
        <f>B143/B157</f>
        <v>4.1116854849680314E-2</v>
      </c>
      <c r="BK143" s="129">
        <f t="shared" ref="BK143" si="1189">C143/C157</f>
        <v>3.8596014800230831E-2</v>
      </c>
      <c r="BL143" s="130">
        <f t="shared" ref="BL143" si="1190">D143/D157</f>
        <v>3.8114982856231563E-2</v>
      </c>
      <c r="BM143" s="131">
        <f t="shared" ref="BM143" si="1191">E143/E157</f>
        <v>4.2854952468567922E-2</v>
      </c>
      <c r="BN143" s="128">
        <f t="shared" ref="BN143" si="1192">F143/F157</f>
        <v>3.6164216102414347E-2</v>
      </c>
      <c r="BO143" s="129">
        <f t="shared" ref="BO143" si="1193">G143/G157</f>
        <v>3.3999325261461183E-2</v>
      </c>
      <c r="BP143" s="130">
        <f t="shared" ref="BP143" si="1194">H143/H157</f>
        <v>4.8107745446413039E-2</v>
      </c>
      <c r="BQ143" s="131">
        <f t="shared" ref="BQ143" si="1195">I143/I157</f>
        <v>4.0258506868036413E-2</v>
      </c>
      <c r="BR143" s="128">
        <f t="shared" ref="BR143" si="1196">J143/J157</f>
        <v>4.2522921277268415E-2</v>
      </c>
      <c r="BS143" s="129">
        <f t="shared" ref="BS143" si="1197">K143/K157</f>
        <v>3.7223182032354328E-2</v>
      </c>
      <c r="BT143" s="130">
        <f t="shared" ref="BT143" si="1198">L143/L157</f>
        <v>3.5596598999227048E-2</v>
      </c>
      <c r="BU143" s="128">
        <f t="shared" ref="BU143" si="1199">M143/M157</f>
        <v>4.1537744246174714E-2</v>
      </c>
      <c r="BV143" s="132">
        <f t="shared" ref="BV143" si="1200">N143/N157</f>
        <v>3.6925581510076216E-2</v>
      </c>
      <c r="BW143" s="133">
        <f t="shared" ref="BW143" si="1201">O143/O157</f>
        <v>3.8070299123778829E-2</v>
      </c>
      <c r="BX143" s="128">
        <f t="shared" ref="BX143" si="1202">P143/P157</f>
        <v>4.0665598861007297E-2</v>
      </c>
      <c r="BY143" s="129">
        <f t="shared" ref="BY143" si="1203">Q143/Q157</f>
        <v>3.4325679841715362E-2</v>
      </c>
      <c r="BZ143" s="130">
        <f t="shared" ref="BZ143" si="1204">R143/R157</f>
        <v>4.2407303894168066E-2</v>
      </c>
      <c r="CA143" s="131">
        <f t="shared" ref="CA143" si="1205">S143/S157</f>
        <v>4.0640482515976163E-2</v>
      </c>
      <c r="CB143" s="128">
        <f t="shared" ref="CB143" si="1206">T143/T157</f>
        <v>2.5981946816296658E-2</v>
      </c>
      <c r="CC143" s="129">
        <f t="shared" ref="CC143" si="1207">U143/U157</f>
        <v>4.0033865505563621E-2</v>
      </c>
      <c r="CD143" s="130">
        <f t="shared" ref="CD143" si="1208">V143/V157</f>
        <v>3.2141130981150311E-2</v>
      </c>
      <c r="CE143" s="131">
        <f t="shared" ref="CE143" si="1209">W143/W157</f>
        <v>4.5423086730047718E-2</v>
      </c>
      <c r="CF143" s="128">
        <f t="shared" ref="CF143" si="1210">X143/X157</f>
        <v>3.1183015208737369E-2</v>
      </c>
      <c r="CG143" s="129">
        <f t="shared" ref="CG143" si="1211">Y143/Y157</f>
        <v>3.29128254892447E-2</v>
      </c>
      <c r="CH143" s="130">
        <f t="shared" ref="CH143" si="1212">Z143/Z157</f>
        <v>5.1352276617596712E-2</v>
      </c>
      <c r="CI143" s="128">
        <f t="shared" ref="CI143" si="1213">AA143/AA157</f>
        <v>4.9975524008722357E-2</v>
      </c>
      <c r="CJ143" s="134">
        <f t="shared" ref="CJ143" si="1214">AB143/AB157</f>
        <v>4.0204350894418706E-2</v>
      </c>
      <c r="CK143" s="135">
        <f t="shared" ref="CK143" si="1215">AC143/AC157</f>
        <v>4.0595361674208283E-2</v>
      </c>
    </row>
    <row r="144" spans="1:89" ht="14.25" thickTop="1" thickBot="1" x14ac:dyDescent="0.25">
      <c r="A144" s="136" t="s">
        <v>27</v>
      </c>
      <c r="B144" s="192">
        <v>1245</v>
      </c>
      <c r="C144" s="176">
        <v>1336</v>
      </c>
      <c r="D144" s="177">
        <v>526</v>
      </c>
      <c r="E144" s="178">
        <v>523</v>
      </c>
      <c r="F144" s="175">
        <v>961</v>
      </c>
      <c r="G144" s="179">
        <v>1000</v>
      </c>
      <c r="H144" s="177">
        <v>1872</v>
      </c>
      <c r="I144" s="178">
        <v>1917</v>
      </c>
      <c r="J144" s="175">
        <v>265</v>
      </c>
      <c r="K144" s="176">
        <v>232</v>
      </c>
      <c r="L144" s="177">
        <v>1177</v>
      </c>
      <c r="M144" s="175">
        <v>845</v>
      </c>
      <c r="N144" s="180">
        <v>1749</v>
      </c>
      <c r="O144" s="193">
        <v>1471</v>
      </c>
      <c r="P144" s="175">
        <v>935</v>
      </c>
      <c r="Q144" s="176">
        <v>693</v>
      </c>
      <c r="R144" s="177">
        <v>1082</v>
      </c>
      <c r="S144" s="178">
        <v>1177</v>
      </c>
      <c r="T144" s="175">
        <v>339</v>
      </c>
      <c r="U144" s="179">
        <v>243</v>
      </c>
      <c r="V144" s="177">
        <v>991</v>
      </c>
      <c r="W144" s="194">
        <v>1054</v>
      </c>
      <c r="X144" s="175">
        <v>600</v>
      </c>
      <c r="Y144" s="179">
        <v>360</v>
      </c>
      <c r="Z144" s="177">
        <v>2009</v>
      </c>
      <c r="AA144" s="175">
        <v>2331</v>
      </c>
      <c r="AB144" s="156">
        <f t="shared" si="941"/>
        <v>13751</v>
      </c>
      <c r="AC144" s="157">
        <f t="shared" si="942"/>
        <v>13182</v>
      </c>
      <c r="AE144" s="229" t="s">
        <v>13</v>
      </c>
      <c r="AF144" s="20">
        <f t="shared" ref="AF144:BG144" si="1216">SUM(AF141:AF143)</f>
        <v>3538</v>
      </c>
      <c r="AG144" s="21">
        <f t="shared" si="1216"/>
        <v>6583</v>
      </c>
      <c r="AH144" s="20">
        <f t="shared" si="1216"/>
        <v>2222</v>
      </c>
      <c r="AI144" s="21">
        <f t="shared" si="1216"/>
        <v>2159</v>
      </c>
      <c r="AJ144" s="20">
        <f t="shared" si="1216"/>
        <v>2936</v>
      </c>
      <c r="AK144" s="21">
        <f t="shared" si="1216"/>
        <v>5648</v>
      </c>
      <c r="AL144" s="20">
        <f t="shared" si="1216"/>
        <v>5118</v>
      </c>
      <c r="AM144" s="21">
        <f t="shared" si="1216"/>
        <v>8963</v>
      </c>
      <c r="AN144" s="20">
        <f t="shared" si="1216"/>
        <v>1660</v>
      </c>
      <c r="AO144" s="21">
        <f t="shared" si="1216"/>
        <v>505</v>
      </c>
      <c r="AP144" s="20">
        <f t="shared" si="1216"/>
        <v>5643</v>
      </c>
      <c r="AQ144" s="21">
        <f t="shared" si="1216"/>
        <v>1759</v>
      </c>
      <c r="AR144" s="20">
        <f t="shared" si="1216"/>
        <v>7875</v>
      </c>
      <c r="AS144" s="21">
        <f t="shared" si="1216"/>
        <v>4932</v>
      </c>
      <c r="AT144" s="20">
        <f t="shared" si="1216"/>
        <v>4058</v>
      </c>
      <c r="AU144" s="21">
        <f t="shared" si="1216"/>
        <v>3499</v>
      </c>
      <c r="AV144" s="20">
        <f t="shared" si="1216"/>
        <v>3687</v>
      </c>
      <c r="AW144" s="21">
        <f t="shared" si="1216"/>
        <v>5184</v>
      </c>
      <c r="AX144" s="20">
        <f t="shared" si="1216"/>
        <v>2370</v>
      </c>
      <c r="AY144" s="21">
        <f t="shared" si="1216"/>
        <v>553</v>
      </c>
      <c r="AZ144" s="20">
        <f t="shared" si="1216"/>
        <v>5736</v>
      </c>
      <c r="BA144" s="21">
        <f t="shared" si="1216"/>
        <v>3096</v>
      </c>
      <c r="BB144" s="20">
        <f t="shared" si="1216"/>
        <v>4013</v>
      </c>
      <c r="BC144" s="21">
        <f t="shared" si="1216"/>
        <v>1672</v>
      </c>
      <c r="BD144" s="20">
        <f t="shared" si="1216"/>
        <v>5433</v>
      </c>
      <c r="BE144" s="21">
        <f t="shared" si="1216"/>
        <v>8681</v>
      </c>
      <c r="BF144" s="160">
        <f t="shared" si="1216"/>
        <v>54289</v>
      </c>
      <c r="BG144" s="161">
        <f t="shared" si="1216"/>
        <v>53234</v>
      </c>
      <c r="BI144" s="136" t="s">
        <v>27</v>
      </c>
      <c r="BJ144" s="128">
        <f>B144/B157</f>
        <v>4.2341178071010746E-2</v>
      </c>
      <c r="BK144" s="129">
        <f t="shared" ref="BK144" si="1217">C144/C157</f>
        <v>4.5351166027360057E-2</v>
      </c>
      <c r="BL144" s="130">
        <f t="shared" ref="BL144" si="1218">D144/D157</f>
        <v>4.194242883342636E-2</v>
      </c>
      <c r="BM144" s="131">
        <f t="shared" ref="BM144" si="1219">E144/E157</f>
        <v>4.0095062864152098E-2</v>
      </c>
      <c r="BN144" s="128">
        <f t="shared" ref="BN144" si="1220">F144/F157</f>
        <v>3.2632687018234914E-2</v>
      </c>
      <c r="BO144" s="129">
        <f t="shared" ref="BO144" si="1221">G144/G157</f>
        <v>3.748547437867826E-2</v>
      </c>
      <c r="BP144" s="130">
        <f t="shared" ref="BP144" si="1222">H144/H157</f>
        <v>4.6517406753969634E-2</v>
      </c>
      <c r="BQ144" s="131">
        <f t="shared" ref="BQ144" si="1223">I144/I157</f>
        <v>4.4404808783674227E-2</v>
      </c>
      <c r="BR144" s="128">
        <f t="shared" ref="BR144" si="1224">J144/J157</f>
        <v>4.1890610180208662E-2</v>
      </c>
      <c r="BS144" s="129">
        <f t="shared" ref="BS144" si="1225">K144/K157</f>
        <v>3.6437882833359511E-2</v>
      </c>
      <c r="BT144" s="130">
        <f t="shared" ref="BT144" si="1226">L144/L157</f>
        <v>4.7882510882388839E-2</v>
      </c>
      <c r="BU144" s="128">
        <f t="shared" ref="BU144" si="1227">M144/M157</f>
        <v>3.5815708048997585E-2</v>
      </c>
      <c r="BV144" s="132">
        <f t="shared" ref="BV144" si="1228">N144/N157</f>
        <v>4.3141511062874623E-2</v>
      </c>
      <c r="BW144" s="133">
        <f t="shared" ref="BW144" si="1229">O144/O157</f>
        <v>3.7037969584046732E-2</v>
      </c>
      <c r="BX144" s="128">
        <f t="shared" ref="BX144" si="1230">P144/P157</f>
        <v>4.1599928812956044E-2</v>
      </c>
      <c r="BY144" s="129">
        <f t="shared" ref="BY144" si="1231">Q144/Q157</f>
        <v>3.1886992131781165E-2</v>
      </c>
      <c r="BZ144" s="130">
        <f t="shared" ref="BZ144" si="1232">R144/R157</f>
        <v>4.0320476989006891E-2</v>
      </c>
      <c r="CA144" s="131">
        <f t="shared" ref="CA144" si="1233">S144/S157</f>
        <v>4.2256049400445181E-2</v>
      </c>
      <c r="CB144" s="128">
        <f t="shared" ref="CB144" si="1234">T144/T157</f>
        <v>4.1351549158331301E-2</v>
      </c>
      <c r="CC144" s="129">
        <f t="shared" ref="CC144" si="1235">U144/U157</f>
        <v>2.9390420899854861E-2</v>
      </c>
      <c r="CD144" s="130">
        <f t="shared" ref="CD144" si="1236">V144/V157</f>
        <v>3.991461253423554E-2</v>
      </c>
      <c r="CE144" s="131">
        <f t="shared" ref="CE144" si="1237">W144/W157</f>
        <v>3.8392889665974574E-2</v>
      </c>
      <c r="CF144" s="128">
        <f t="shared" ref="CF144" si="1238">X144/X157</f>
        <v>3.062161886291722E-2</v>
      </c>
      <c r="CG144" s="129">
        <f t="shared" ref="CG144" si="1239">Y144/Y157</f>
        <v>2.9112081513828238E-2</v>
      </c>
      <c r="CH144" s="130">
        <f t="shared" ref="CH144" si="1240">Z144/Z157</f>
        <v>4.9127011297500855E-2</v>
      </c>
      <c r="CI144" s="128">
        <f t="shared" ref="CI144" si="1241">AA144/AA157</f>
        <v>5.1866850607449604E-2</v>
      </c>
      <c r="CJ144" s="134">
        <f t="shared" ref="CJ144" si="1242">AB144/AB157</f>
        <v>4.2192629867141236E-2</v>
      </c>
      <c r="CK144" s="135">
        <f t="shared" ref="CK144" si="1243">AC144/AC157</f>
        <v>4.0604602594234283E-2</v>
      </c>
    </row>
    <row r="145" spans="1:89" ht="13.5" thickTop="1" x14ac:dyDescent="0.2">
      <c r="A145" s="145" t="s">
        <v>28</v>
      </c>
      <c r="B145" s="189">
        <v>1097</v>
      </c>
      <c r="C145" s="183">
        <v>1851</v>
      </c>
      <c r="D145" s="184">
        <v>622</v>
      </c>
      <c r="E145" s="185">
        <v>623</v>
      </c>
      <c r="F145" s="182">
        <v>1021</v>
      </c>
      <c r="G145" s="186">
        <v>1569</v>
      </c>
      <c r="H145" s="184">
        <v>1998</v>
      </c>
      <c r="I145" s="185">
        <v>2429</v>
      </c>
      <c r="J145" s="182">
        <v>409</v>
      </c>
      <c r="K145" s="183">
        <v>204</v>
      </c>
      <c r="L145" s="184">
        <v>1703</v>
      </c>
      <c r="M145" s="182">
        <v>793</v>
      </c>
      <c r="N145" s="187">
        <v>2205</v>
      </c>
      <c r="O145" s="190">
        <v>1652</v>
      </c>
      <c r="P145" s="182">
        <v>1248</v>
      </c>
      <c r="Q145" s="183">
        <v>834</v>
      </c>
      <c r="R145" s="184">
        <v>1267</v>
      </c>
      <c r="S145" s="185">
        <v>1405</v>
      </c>
      <c r="T145" s="182">
        <v>474</v>
      </c>
      <c r="U145" s="186">
        <v>159</v>
      </c>
      <c r="V145" s="184">
        <v>1528</v>
      </c>
      <c r="W145" s="191">
        <v>1144</v>
      </c>
      <c r="X145" s="182">
        <v>1044</v>
      </c>
      <c r="Y145" s="186">
        <v>381</v>
      </c>
      <c r="Z145" s="184">
        <v>2219</v>
      </c>
      <c r="AA145" s="182">
        <v>2578</v>
      </c>
      <c r="AB145" s="156">
        <f t="shared" si="941"/>
        <v>16835</v>
      </c>
      <c r="AC145" s="157">
        <f t="shared" si="942"/>
        <v>15622</v>
      </c>
      <c r="BI145" s="145" t="s">
        <v>28</v>
      </c>
      <c r="BJ145" s="128">
        <f>B145/B157</f>
        <v>3.7307849272207864E-2</v>
      </c>
      <c r="BK145" s="129">
        <f t="shared" ref="BK145" si="1244">C145/C157</f>
        <v>6.2833090057367869E-2</v>
      </c>
      <c r="BL145" s="130">
        <f t="shared" ref="BL145" si="1245">D145/D157</f>
        <v>4.9597320787815966E-2</v>
      </c>
      <c r="BM145" s="131">
        <f t="shared" ref="BM145" si="1246">E145/E157</f>
        <v>4.7761422876418276E-2</v>
      </c>
      <c r="BN145" s="128">
        <f t="shared" ref="BN145" si="1247">F145/F157</f>
        <v>3.4670107643723046E-2</v>
      </c>
      <c r="BO145" s="129">
        <f t="shared" ref="BO145" si="1248">G145/G157</f>
        <v>5.8814709300146192E-2</v>
      </c>
      <c r="BP145" s="130">
        <f t="shared" ref="BP145" si="1249">H145/H157</f>
        <v>4.9648386054717587E-2</v>
      </c>
      <c r="BQ145" s="131">
        <f t="shared" ref="BQ145" si="1250">I145/I157</f>
        <v>5.6264622084269536E-2</v>
      </c>
      <c r="BR145" s="128">
        <f t="shared" ref="BR145" si="1251">J145/J157</f>
        <v>6.4653809674359783E-2</v>
      </c>
      <c r="BS145" s="129">
        <f t="shared" ref="BS145" si="1252">K145/K157</f>
        <v>3.2040207318988538E-2</v>
      </c>
      <c r="BT145" s="130">
        <f t="shared" ref="BT145" si="1253">L145/L157</f>
        <v>6.9281152109352748E-2</v>
      </c>
      <c r="BU145" s="128">
        <f t="shared" ref="BU145" si="1254">M145/M157</f>
        <v>3.3611664476751582E-2</v>
      </c>
      <c r="BV145" s="132">
        <f t="shared" ref="BV145" si="1255">N145/N157</f>
        <v>5.4389383586986015E-2</v>
      </c>
      <c r="BW145" s="133">
        <f t="shared" ref="BW145" si="1256">O145/O157</f>
        <v>4.1595326820425015E-2</v>
      </c>
      <c r="BX145" s="128">
        <f t="shared" ref="BX145" si="1257">P145/P157</f>
        <v>5.5525894287239724E-2</v>
      </c>
      <c r="BY145" s="129">
        <f t="shared" ref="BY145" si="1258">Q145/Q157</f>
        <v>3.8374821699719321E-2</v>
      </c>
      <c r="BZ145" s="130">
        <f t="shared" ref="BZ145" si="1259">R145/R157</f>
        <v>4.721445872927147E-2</v>
      </c>
      <c r="CA145" s="131">
        <f t="shared" ref="CA145" si="1260">S145/S157</f>
        <v>5.0441588281754865E-2</v>
      </c>
      <c r="CB145" s="128">
        <f t="shared" ref="CB145" si="1261">T145/T157</f>
        <v>5.7818980239082704E-2</v>
      </c>
      <c r="CC145" s="129">
        <f t="shared" ref="CC145" si="1262">U145/U157</f>
        <v>1.9230769230769232E-2</v>
      </c>
      <c r="CD145" s="130">
        <f t="shared" ref="CD145" si="1263">V145/V157</f>
        <v>6.1543418720799097E-2</v>
      </c>
      <c r="CE145" s="131">
        <f t="shared" ref="CE145" si="1264">W145/W157</f>
        <v>4.1671219903107126E-2</v>
      </c>
      <c r="CF145" s="128">
        <f t="shared" ref="CF145" si="1265">X145/X157</f>
        <v>5.3281616821475961E-2</v>
      </c>
      <c r="CG145" s="129">
        <f t="shared" ref="CG145" si="1266">Y145/Y157</f>
        <v>3.0810286268801553E-2</v>
      </c>
      <c r="CH145" s="130">
        <f t="shared" ref="CH145" si="1267">Z145/Z157</f>
        <v>5.4262238959260529E-2</v>
      </c>
      <c r="CI145" s="128">
        <f t="shared" ref="CI145" si="1268">AA145/AA157</f>
        <v>5.7362823194339371E-2</v>
      </c>
      <c r="CJ145" s="134">
        <f t="shared" ref="CJ145" si="1269">AB145/AB157</f>
        <v>5.1655364978061426E-2</v>
      </c>
      <c r="CK145" s="135">
        <f t="shared" ref="CK145" si="1270">AC145/AC157</f>
        <v>4.8120550882045816E-2</v>
      </c>
    </row>
    <row r="146" spans="1:89" x14ac:dyDescent="0.2">
      <c r="A146" s="136" t="s">
        <v>29</v>
      </c>
      <c r="B146" s="192">
        <v>1188</v>
      </c>
      <c r="C146" s="176">
        <v>2513</v>
      </c>
      <c r="D146" s="177">
        <v>1022</v>
      </c>
      <c r="E146" s="178">
        <v>773</v>
      </c>
      <c r="F146" s="175">
        <v>1424</v>
      </c>
      <c r="G146" s="179">
        <v>2279</v>
      </c>
      <c r="H146" s="177">
        <v>2213</v>
      </c>
      <c r="I146" s="178">
        <v>3404</v>
      </c>
      <c r="J146" s="175">
        <v>655</v>
      </c>
      <c r="K146" s="176">
        <v>252</v>
      </c>
      <c r="L146" s="177">
        <v>2253</v>
      </c>
      <c r="M146" s="175">
        <v>832</v>
      </c>
      <c r="N146" s="180">
        <v>3204</v>
      </c>
      <c r="O146" s="193">
        <v>2069</v>
      </c>
      <c r="P146" s="175">
        <v>1807</v>
      </c>
      <c r="Q146" s="176">
        <v>1191</v>
      </c>
      <c r="R146" s="177">
        <v>1784</v>
      </c>
      <c r="S146" s="178">
        <v>1952</v>
      </c>
      <c r="T146" s="175">
        <v>1124</v>
      </c>
      <c r="U146" s="179">
        <v>190</v>
      </c>
      <c r="V146" s="177">
        <v>2408</v>
      </c>
      <c r="W146" s="194">
        <v>1283</v>
      </c>
      <c r="X146" s="175">
        <v>1682</v>
      </c>
      <c r="Y146" s="179">
        <v>496</v>
      </c>
      <c r="Z146" s="177">
        <v>2623</v>
      </c>
      <c r="AA146" s="175">
        <v>3343</v>
      </c>
      <c r="AB146" s="156">
        <f t="shared" si="941"/>
        <v>23387</v>
      </c>
      <c r="AC146" s="157">
        <f t="shared" si="942"/>
        <v>20577</v>
      </c>
      <c r="BI146" s="136" t="s">
        <v>29</v>
      </c>
      <c r="BJ146" s="128">
        <f>B146/B157</f>
        <v>4.0402666303904232E-2</v>
      </c>
      <c r="BK146" s="129">
        <f t="shared" ref="BK146" si="1271">C146/C157</f>
        <v>8.5305000169727419E-2</v>
      </c>
      <c r="BL146" s="130">
        <f t="shared" ref="BL146" si="1272">D146/D157</f>
        <v>8.149270393110597E-2</v>
      </c>
      <c r="BM146" s="131">
        <f t="shared" ref="BM146" si="1273">E146/E157</f>
        <v>5.926096289481754E-2</v>
      </c>
      <c r="BN146" s="128">
        <f t="shared" ref="BN146" si="1274">F146/F157</f>
        <v>4.8354782844918336E-2</v>
      </c>
      <c r="BO146" s="129">
        <f t="shared" ref="BO146" si="1275">G146/G157</f>
        <v>8.5429396109007766E-2</v>
      </c>
      <c r="BP146" s="130">
        <f t="shared" ref="BP146" si="1276">H146/H157</f>
        <v>5.4990930099644661E-2</v>
      </c>
      <c r="BQ146" s="131">
        <f t="shared" ref="BQ146" si="1277">I146/I157</f>
        <v>7.8849227490676618E-2</v>
      </c>
      <c r="BR146" s="128">
        <f t="shared" ref="BR146" si="1278">J146/J157</f>
        <v>0.10354094214353463</v>
      </c>
      <c r="BS146" s="129">
        <f t="shared" ref="BS146" si="1279">K146/K157</f>
        <v>3.9579079629338779E-2</v>
      </c>
      <c r="BT146" s="130">
        <f t="shared" ref="BT146" si="1280">L146/L157</f>
        <v>9.1656157194581186E-2</v>
      </c>
      <c r="BU146" s="128">
        <f t="shared" ref="BU146" si="1281">M146/M157</f>
        <v>3.5264697155936081E-2</v>
      </c>
      <c r="BV146" s="132">
        <f t="shared" ref="BV146" si="1282">N146/N157</f>
        <v>7.9031104314151113E-2</v>
      </c>
      <c r="BW146" s="133">
        <f t="shared" ref="BW146" si="1283">O146/O157</f>
        <v>5.2094873602578307E-2</v>
      </c>
      <c r="BX146" s="128">
        <f t="shared" ref="BX146" si="1284">P146/P157</f>
        <v>8.0396867770065841E-2</v>
      </c>
      <c r="BY146" s="129">
        <f t="shared" ref="BY146" si="1285">Q146/Q157</f>
        <v>5.480145401003083E-2</v>
      </c>
      <c r="BZ146" s="130">
        <f t="shared" ref="BZ146" si="1286">R146/R157</f>
        <v>6.6480342835848708E-2</v>
      </c>
      <c r="CA146" s="131">
        <f t="shared" ref="CA146" si="1287">S146/S157</f>
        <v>7.0079701299633798E-2</v>
      </c>
      <c r="CB146" s="128">
        <f t="shared" ref="CB146" si="1288">T146/T157</f>
        <v>0.13710661136862651</v>
      </c>
      <c r="CC146" s="129">
        <f t="shared" ref="CC146" si="1289">U146/U157</f>
        <v>2.2980164489598453E-2</v>
      </c>
      <c r="CD146" s="130">
        <f t="shared" ref="CD146" si="1290">V146/V157</f>
        <v>9.6987272434348321E-2</v>
      </c>
      <c r="CE146" s="131">
        <f t="shared" ref="CE146" si="1291">W146/W157</f>
        <v>4.6734418824900738E-2</v>
      </c>
      <c r="CF146" s="128">
        <f t="shared" ref="CF146" si="1292">X146/X157</f>
        <v>8.5842604879044604E-2</v>
      </c>
      <c r="CG146" s="129">
        <f t="shared" ref="CG146" si="1293">Y146/Y157</f>
        <v>4.0109978974607795E-2</v>
      </c>
      <c r="CH146" s="130">
        <f t="shared" ref="CH146" si="1294">Z146/Z157</f>
        <v>6.4141438841883891E-2</v>
      </c>
      <c r="CI146" s="128">
        <f t="shared" ref="CI146" si="1295">AA146/AA157</f>
        <v>7.4384762582884609E-2</v>
      </c>
      <c r="CJ146" s="134">
        <f t="shared" ref="CJ146" si="1296">AB146/AB157</f>
        <v>7.1759074591144792E-2</v>
      </c>
      <c r="CK146" s="135">
        <f t="shared" ref="CK146" si="1297">AC146/AC157</f>
        <v>6.3383470458318825E-2</v>
      </c>
    </row>
    <row r="147" spans="1:89" x14ac:dyDescent="0.2">
      <c r="A147" s="145" t="s">
        <v>30</v>
      </c>
      <c r="B147" s="189">
        <v>1644</v>
      </c>
      <c r="C147" s="183">
        <v>3152</v>
      </c>
      <c r="D147" s="184">
        <v>1254</v>
      </c>
      <c r="E147" s="185">
        <v>894</v>
      </c>
      <c r="F147" s="182">
        <v>1528</v>
      </c>
      <c r="G147" s="186">
        <v>2474</v>
      </c>
      <c r="H147" s="184">
        <v>2514</v>
      </c>
      <c r="I147" s="185">
        <v>3688</v>
      </c>
      <c r="J147" s="182">
        <v>963</v>
      </c>
      <c r="K147" s="183">
        <v>234</v>
      </c>
      <c r="L147" s="184">
        <v>2745</v>
      </c>
      <c r="M147" s="182">
        <v>798</v>
      </c>
      <c r="N147" s="187">
        <v>4093</v>
      </c>
      <c r="O147" s="190">
        <v>2378</v>
      </c>
      <c r="P147" s="182">
        <v>2029</v>
      </c>
      <c r="Q147" s="183">
        <v>1496</v>
      </c>
      <c r="R147" s="184">
        <v>1821</v>
      </c>
      <c r="S147" s="185">
        <v>2283</v>
      </c>
      <c r="T147" s="182">
        <v>1175</v>
      </c>
      <c r="U147" s="186">
        <v>251</v>
      </c>
      <c r="V147" s="184">
        <v>2812</v>
      </c>
      <c r="W147" s="191">
        <v>1535</v>
      </c>
      <c r="X147" s="182">
        <v>2096</v>
      </c>
      <c r="Y147" s="186">
        <v>792</v>
      </c>
      <c r="Z147" s="184">
        <v>2896</v>
      </c>
      <c r="AA147" s="182">
        <v>4177</v>
      </c>
      <c r="AB147" s="156">
        <f t="shared" si="941"/>
        <v>27570</v>
      </c>
      <c r="AC147" s="157">
        <f t="shared" si="942"/>
        <v>24152</v>
      </c>
      <c r="BI147" s="145" t="s">
        <v>30</v>
      </c>
      <c r="BJ147" s="128">
        <f>B147/B157</f>
        <v>5.5910760440756359E-2</v>
      </c>
      <c r="BK147" s="129">
        <f t="shared" ref="BK147" si="1298">C147/C157</f>
        <v>0.10699616416035847</v>
      </c>
      <c r="BL147" s="130">
        <f t="shared" ref="BL147" si="1299">D147/D157</f>
        <v>9.9992026154214181E-2</v>
      </c>
      <c r="BM147" s="131">
        <f t="shared" ref="BM147" si="1300">E147/E157</f>
        <v>6.853725850965961E-2</v>
      </c>
      <c r="BN147" s="128">
        <f t="shared" ref="BN147" si="1301">F147/F157</f>
        <v>5.1886311929097761E-2</v>
      </c>
      <c r="BO147" s="129">
        <f t="shared" ref="BO147" si="1302">G147/G157</f>
        <v>9.2739063612850017E-2</v>
      </c>
      <c r="BP147" s="130">
        <f t="shared" ref="BP147" si="1303">H147/H157</f>
        <v>6.2470491762542553E-2</v>
      </c>
      <c r="BQ147" s="131">
        <f t="shared" ref="BQ147" si="1304">I147/I157</f>
        <v>8.5427717680850571E-2</v>
      </c>
      <c r="BR147" s="128">
        <f t="shared" ref="BR147" si="1305">J147/J157</f>
        <v>0.15222889661713562</v>
      </c>
      <c r="BS147" s="129">
        <f t="shared" ref="BS147" si="1306">K147/K157</f>
        <v>3.6752002512957439E-2</v>
      </c>
      <c r="BT147" s="130">
        <f t="shared" ref="BT147" si="1307">L147/L157</f>
        <v>0.1116716162890037</v>
      </c>
      <c r="BU147" s="128">
        <f t="shared" ref="BU147" si="1308">M147/M157</f>
        <v>3.3823591743313695E-2</v>
      </c>
      <c r="BV147" s="132">
        <f t="shared" ref="BV147" si="1309">N147/N157</f>
        <v>0.10095952245874547</v>
      </c>
      <c r="BW147" s="133">
        <f t="shared" ref="BW147" si="1310">O147/O157</f>
        <v>5.9875113304461679E-2</v>
      </c>
      <c r="BX147" s="128">
        <f t="shared" ref="BX147" si="1311">P147/P157</f>
        <v>9.0274070119238298E-2</v>
      </c>
      <c r="BY147" s="129">
        <f t="shared" ref="BY147" si="1312">Q147/Q157</f>
        <v>6.8835411586067277E-2</v>
      </c>
      <c r="BZ147" s="130">
        <f t="shared" ref="BZ147" si="1313">R147/R157</f>
        <v>6.7859139183901615E-2</v>
      </c>
      <c r="CA147" s="131">
        <f t="shared" ref="CA147" si="1314">S147/S157</f>
        <v>8.1963093272061457E-2</v>
      </c>
      <c r="CB147" s="128">
        <f t="shared" ref="CB147" si="1315">T147/T157</f>
        <v>0.14332764088802147</v>
      </c>
      <c r="CC147" s="129">
        <f t="shared" ref="CC147" si="1316">U147/U157</f>
        <v>3.0358006773101114E-2</v>
      </c>
      <c r="CD147" s="130">
        <f t="shared" ref="CD147" si="1317">V147/V157</f>
        <v>0.11325922345738682</v>
      </c>
      <c r="CE147" s="131">
        <f t="shared" ref="CE147" si="1318">W147/W157</f>
        <v>5.5913743488871889E-2</v>
      </c>
      <c r="CF147" s="128">
        <f t="shared" ref="CF147" si="1319">X147/X157</f>
        <v>0.10697152189445748</v>
      </c>
      <c r="CG147" s="129">
        <f t="shared" ref="CG147" si="1320">Y147/Y157</f>
        <v>6.4046579330422126E-2</v>
      </c>
      <c r="CH147" s="130">
        <f t="shared" ref="CH147" si="1321">Z147/Z157</f>
        <v>7.0817234802171461E-2</v>
      </c>
      <c r="CI147" s="128">
        <f t="shared" ref="CI147" si="1322">AA147/AA157</f>
        <v>9.2942014151573132E-2</v>
      </c>
      <c r="CJ147" s="134">
        <f t="shared" ref="CJ147" si="1323">AB147/AB157</f>
        <v>8.4593906293148419E-2</v>
      </c>
      <c r="CK147" s="135">
        <f t="shared" ref="CK147" si="1324">AC147/AC157</f>
        <v>7.4395566822632861E-2</v>
      </c>
    </row>
    <row r="148" spans="1:89" x14ac:dyDescent="0.2">
      <c r="A148" s="136" t="s">
        <v>31</v>
      </c>
      <c r="B148" s="192">
        <v>1894</v>
      </c>
      <c r="C148" s="176">
        <v>3431</v>
      </c>
      <c r="D148" s="177">
        <v>968</v>
      </c>
      <c r="E148" s="178">
        <v>1265</v>
      </c>
      <c r="F148" s="175">
        <v>1408</v>
      </c>
      <c r="G148" s="179">
        <v>3174</v>
      </c>
      <c r="H148" s="177">
        <v>2604</v>
      </c>
      <c r="I148" s="178">
        <v>5275</v>
      </c>
      <c r="J148" s="175">
        <v>697</v>
      </c>
      <c r="K148" s="176">
        <v>271</v>
      </c>
      <c r="L148" s="177">
        <v>2898</v>
      </c>
      <c r="M148" s="175">
        <v>961</v>
      </c>
      <c r="N148" s="180">
        <v>3782</v>
      </c>
      <c r="O148" s="193">
        <v>2554</v>
      </c>
      <c r="P148" s="175">
        <v>2029</v>
      </c>
      <c r="Q148" s="176">
        <v>2003</v>
      </c>
      <c r="R148" s="177">
        <v>1866</v>
      </c>
      <c r="S148" s="178">
        <v>2901</v>
      </c>
      <c r="T148" s="175">
        <v>1195</v>
      </c>
      <c r="U148" s="179">
        <v>302</v>
      </c>
      <c r="V148" s="177">
        <v>2924</v>
      </c>
      <c r="W148" s="194">
        <v>1561</v>
      </c>
      <c r="X148" s="175">
        <v>1917</v>
      </c>
      <c r="Y148" s="179">
        <v>880</v>
      </c>
      <c r="Z148" s="177">
        <v>2537</v>
      </c>
      <c r="AA148" s="175">
        <v>4504</v>
      </c>
      <c r="AB148" s="156">
        <f t="shared" si="941"/>
        <v>26719</v>
      </c>
      <c r="AC148" s="157">
        <f t="shared" si="942"/>
        <v>29082</v>
      </c>
      <c r="BI148" s="136" t="s">
        <v>31</v>
      </c>
      <c r="BJ148" s="128">
        <f>B148/B157</f>
        <v>6.4413005033328793E-2</v>
      </c>
      <c r="BK148" s="129">
        <f t="shared" ref="BK148" si="1325">C148/C157</f>
        <v>0.11646695407176075</v>
      </c>
      <c r="BL148" s="130">
        <f t="shared" ref="BL148" si="1326">D148/D157</f>
        <v>7.7186827206761816E-2</v>
      </c>
      <c r="BM148" s="131">
        <f t="shared" ref="BM148" si="1327">E148/E157</f>
        <v>9.6979454155167122E-2</v>
      </c>
      <c r="BN148" s="128">
        <f t="shared" ref="BN148" si="1328">F148/F157</f>
        <v>4.7811470678121498E-2</v>
      </c>
      <c r="BO148" s="129">
        <f t="shared" ref="BO148" si="1329">G148/G157</f>
        <v>0.1189788956779248</v>
      </c>
      <c r="BP148" s="130">
        <f t="shared" ref="BP148" si="1330">H148/H157</f>
        <v>6.4706905548791091E-2</v>
      </c>
      <c r="BQ148" s="131">
        <f t="shared" ref="BQ148" si="1331">I148/I157</f>
        <v>0.12218850617312547</v>
      </c>
      <c r="BR148" s="128">
        <f t="shared" ref="BR148" si="1332">J148/J157</f>
        <v>0.11018020866266202</v>
      </c>
      <c r="BS148" s="129">
        <f t="shared" ref="BS148" si="1333">K148/K157</f>
        <v>4.2563216585519086E-2</v>
      </c>
      <c r="BT148" s="130">
        <f t="shared" ref="BT148" si="1334">L148/L157</f>
        <v>0.11789593588543998</v>
      </c>
      <c r="BU148" s="128">
        <f t="shared" ref="BU148" si="1335">M148/M157</f>
        <v>4.0732420633238675E-2</v>
      </c>
      <c r="BV148" s="132">
        <f t="shared" ref="BV148" si="1336">N148/N157</f>
        <v>9.3288276066204587E-2</v>
      </c>
      <c r="BW148" s="133">
        <f t="shared" ref="BW148" si="1337">O148/O157</f>
        <v>6.4306576694531173E-2</v>
      </c>
      <c r="BX148" s="128">
        <f t="shared" ref="BX148" si="1338">P148/P157</f>
        <v>9.0274070119238298E-2</v>
      </c>
      <c r="BY148" s="129">
        <f t="shared" ref="BY148" si="1339">Q148/Q157</f>
        <v>9.2163990245249156E-2</v>
      </c>
      <c r="BZ148" s="130">
        <f t="shared" ref="BZ148" si="1340">R148/R157</f>
        <v>6.9536053661263281E-2</v>
      </c>
      <c r="CA148" s="131">
        <f t="shared" ref="CA148" si="1341">S148/S157</f>
        <v>0.10415021181876929</v>
      </c>
      <c r="CB148" s="128">
        <f t="shared" ref="CB148" si="1342">T148/T157</f>
        <v>0.14576726030739204</v>
      </c>
      <c r="CC148" s="129">
        <f t="shared" ref="CC148" si="1343">U148/U157</f>
        <v>3.6526366715045958E-2</v>
      </c>
      <c r="CD148" s="130">
        <f t="shared" ref="CD148" si="1344">V148/V157</f>
        <v>0.11777025938456581</v>
      </c>
      <c r="CE148" s="131">
        <f t="shared" ref="CE148" si="1345">W148/W157</f>
        <v>5.6860816668487961E-2</v>
      </c>
      <c r="CF148" s="128">
        <f t="shared" ref="CF148" si="1346">X148/X157</f>
        <v>9.7836072267020513E-2</v>
      </c>
      <c r="CG148" s="129">
        <f t="shared" ref="CG148" si="1347">Y148/Y157</f>
        <v>7.1162865922691249E-2</v>
      </c>
      <c r="CH148" s="130">
        <f t="shared" ref="CH148" si="1348">Z148/Z157</f>
        <v>6.2038440847068027E-2</v>
      </c>
      <c r="CI148" s="128">
        <f t="shared" ref="CI148" si="1349">AA148/AA157</f>
        <v>0.10021805883138267</v>
      </c>
      <c r="CJ148" s="134">
        <f t="shared" ref="CJ148" si="1350">AB148/AB157</f>
        <v>8.1982755975576083E-2</v>
      </c>
      <c r="CK148" s="135">
        <f t="shared" ref="CK148" si="1351">AC148/AC157</f>
        <v>8.958147873202256E-2</v>
      </c>
    </row>
    <row r="149" spans="1:89" x14ac:dyDescent="0.2">
      <c r="A149" s="145" t="s">
        <v>32</v>
      </c>
      <c r="B149" s="189">
        <v>1775</v>
      </c>
      <c r="C149" s="183">
        <v>2971</v>
      </c>
      <c r="D149" s="184">
        <v>596</v>
      </c>
      <c r="E149" s="185">
        <v>1083</v>
      </c>
      <c r="F149" s="182">
        <v>1238</v>
      </c>
      <c r="G149" s="186">
        <v>2632</v>
      </c>
      <c r="H149" s="184">
        <v>2251</v>
      </c>
      <c r="I149" s="185">
        <v>4037</v>
      </c>
      <c r="J149" s="182">
        <v>464</v>
      </c>
      <c r="K149" s="183">
        <v>175</v>
      </c>
      <c r="L149" s="184">
        <v>2195</v>
      </c>
      <c r="M149" s="182">
        <v>949</v>
      </c>
      <c r="N149" s="187">
        <v>2820</v>
      </c>
      <c r="O149" s="190">
        <v>2298</v>
      </c>
      <c r="P149" s="182">
        <v>1284</v>
      </c>
      <c r="Q149" s="183">
        <v>1672</v>
      </c>
      <c r="R149" s="184">
        <v>1651</v>
      </c>
      <c r="S149" s="185">
        <v>1995</v>
      </c>
      <c r="T149" s="182">
        <v>673</v>
      </c>
      <c r="U149" s="186">
        <v>339</v>
      </c>
      <c r="V149" s="184">
        <v>2446</v>
      </c>
      <c r="W149" s="191">
        <v>1477</v>
      </c>
      <c r="X149" s="182">
        <v>1286</v>
      </c>
      <c r="Y149" s="186">
        <v>690</v>
      </c>
      <c r="Z149" s="184">
        <v>2299</v>
      </c>
      <c r="AA149" s="182">
        <v>3528</v>
      </c>
      <c r="AB149" s="156">
        <f t="shared" si="941"/>
        <v>20978</v>
      </c>
      <c r="AC149" s="157">
        <f t="shared" si="942"/>
        <v>23846</v>
      </c>
      <c r="BI149" s="145" t="s">
        <v>32</v>
      </c>
      <c r="BJ149" s="128">
        <f>B149/B157</f>
        <v>6.0365936607264317E-2</v>
      </c>
      <c r="BK149" s="129">
        <f t="shared" ref="BK149" si="1352">C149/C157</f>
        <v>0.10085203163719067</v>
      </c>
      <c r="BL149" s="130">
        <f t="shared" ref="BL149" si="1353">D149/D157</f>
        <v>4.7524120883502115E-2</v>
      </c>
      <c r="BM149" s="131">
        <f t="shared" ref="BM149" si="1354">E149/E157</f>
        <v>8.3026678932842685E-2</v>
      </c>
      <c r="BN149" s="128">
        <f t="shared" ref="BN149" si="1355">F149/F157</f>
        <v>4.2038778905905128E-2</v>
      </c>
      <c r="BO149" s="129">
        <f t="shared" ref="BO149" si="1356">G149/G157</f>
        <v>9.8661768564681188E-2</v>
      </c>
      <c r="BP149" s="130">
        <f t="shared" ref="BP149" si="1357">H149/H157</f>
        <v>5.5935193698282933E-2</v>
      </c>
      <c r="BQ149" s="131">
        <f t="shared" ref="BQ149" si="1358">I149/I157</f>
        <v>9.3511848231451672E-2</v>
      </c>
      <c r="BR149" s="128">
        <f t="shared" ref="BR149" si="1359">J149/J157</f>
        <v>7.3348087258931396E-2</v>
      </c>
      <c r="BS149" s="129">
        <f t="shared" ref="BS149" si="1360">K149/K157</f>
        <v>2.7485471964818597E-2</v>
      </c>
      <c r="BT149" s="130">
        <f t="shared" ref="BT149" si="1361">L149/L157</f>
        <v>8.9296611203775272E-2</v>
      </c>
      <c r="BU149" s="128">
        <f t="shared" ref="BU149" si="1362">M149/M157</f>
        <v>4.0223795193489592E-2</v>
      </c>
      <c r="BV149" s="132">
        <f t="shared" ref="BV149" si="1363">N149/N157</f>
        <v>6.9559211662267834E-2</v>
      </c>
      <c r="BW149" s="133">
        <f t="shared" ref="BW149" si="1364">O149/O157</f>
        <v>5.7860811763521001E-2</v>
      </c>
      <c r="BX149" s="128">
        <f t="shared" ref="BX149" si="1365">P149/P157</f>
        <v>5.7127602776294716E-2</v>
      </c>
      <c r="BY149" s="129">
        <f t="shared" ref="BY149" si="1366">Q149/Q157</f>
        <v>7.6933695302075181E-2</v>
      </c>
      <c r="BZ149" s="130">
        <f t="shared" ref="BZ149" si="1367">R149/R157</f>
        <v>6.1524128936090924E-2</v>
      </c>
      <c r="CA149" s="131">
        <f t="shared" ref="CA149" si="1368">S149/S157</f>
        <v>7.162346521145975E-2</v>
      </c>
      <c r="CB149" s="128">
        <f t="shared" ref="CB149" si="1369">T149/T157</f>
        <v>8.2093193461819952E-2</v>
      </c>
      <c r="CC149" s="129">
        <f t="shared" ref="CC149" si="1370">U149/U157</f>
        <v>4.1001451378809867E-2</v>
      </c>
      <c r="CD149" s="130">
        <f t="shared" ref="CD149" si="1371">V149/V157</f>
        <v>9.8517802481069755E-2</v>
      </c>
      <c r="CE149" s="131">
        <f t="shared" ref="CE149" si="1372">W149/W157</f>
        <v>5.3801041780497577E-2</v>
      </c>
      <c r="CF149" s="128">
        <f t="shared" ref="CF149" si="1373">X149/X157</f>
        <v>6.5632336429519239E-2</v>
      </c>
      <c r="CG149" s="129">
        <f t="shared" ref="CG149" si="1374">Y149/Y157</f>
        <v>5.5798156234837457E-2</v>
      </c>
      <c r="CH149" s="130">
        <f t="shared" ref="CH149" si="1375">Z149/Z157</f>
        <v>5.6218516163740399E-2</v>
      </c>
      <c r="CI149" s="128">
        <f t="shared" ref="CI149" si="1376">AA149/AA157</f>
        <v>7.8501179297761556E-2</v>
      </c>
      <c r="CJ149" s="134">
        <f t="shared" ref="CJ149" si="1377">AB149/AB157</f>
        <v>6.4367463410143905E-2</v>
      </c>
      <c r="CK149" s="135">
        <f t="shared" ref="CK149" si="1378">AC149/AC157</f>
        <v>7.3452992979981091E-2</v>
      </c>
    </row>
    <row r="150" spans="1:89" x14ac:dyDescent="0.2">
      <c r="A150" s="136" t="s">
        <v>33</v>
      </c>
      <c r="B150" s="192">
        <v>1452</v>
      </c>
      <c r="C150" s="176">
        <v>1824</v>
      </c>
      <c r="D150" s="177">
        <v>482</v>
      </c>
      <c r="E150" s="178">
        <v>804</v>
      </c>
      <c r="F150" s="175">
        <v>1043</v>
      </c>
      <c r="G150" s="179">
        <v>1822</v>
      </c>
      <c r="H150" s="177">
        <v>1858</v>
      </c>
      <c r="I150" s="178">
        <v>2601</v>
      </c>
      <c r="J150" s="175">
        <v>422</v>
      </c>
      <c r="K150" s="176">
        <v>152</v>
      </c>
      <c r="L150" s="177">
        <v>1609</v>
      </c>
      <c r="M150" s="175">
        <v>840</v>
      </c>
      <c r="N150" s="180">
        <v>2362</v>
      </c>
      <c r="O150" s="193">
        <v>1999</v>
      </c>
      <c r="P150" s="175">
        <v>995</v>
      </c>
      <c r="Q150" s="176">
        <v>1416</v>
      </c>
      <c r="R150" s="177">
        <v>1356</v>
      </c>
      <c r="S150" s="178">
        <v>1684</v>
      </c>
      <c r="T150" s="175">
        <v>408</v>
      </c>
      <c r="U150" s="179">
        <v>286</v>
      </c>
      <c r="V150" s="177">
        <v>2040</v>
      </c>
      <c r="W150" s="194">
        <v>1275</v>
      </c>
      <c r="X150" s="175">
        <v>884</v>
      </c>
      <c r="Y150" s="179">
        <v>669</v>
      </c>
      <c r="Z150" s="177">
        <v>1964</v>
      </c>
      <c r="AA150" s="175">
        <v>2559</v>
      </c>
      <c r="AB150" s="156">
        <f t="shared" si="941"/>
        <v>16875</v>
      </c>
      <c r="AC150" s="157">
        <f t="shared" si="942"/>
        <v>17931</v>
      </c>
      <c r="BI150" s="136" t="s">
        <v>33</v>
      </c>
      <c r="BJ150" s="128">
        <f>B150/B157</f>
        <v>4.9381036593660728E-2</v>
      </c>
      <c r="BK150" s="129">
        <f t="shared" ref="BK150" si="1379">C150/C157</f>
        <v>6.1916562001425708E-2</v>
      </c>
      <c r="BL150" s="130">
        <f t="shared" ref="BL150" si="1380">D150/D157</f>
        <v>3.8433936687664462E-2</v>
      </c>
      <c r="BM150" s="131">
        <f t="shared" ref="BM150" si="1381">E150/E157</f>
        <v>6.1637534498620056E-2</v>
      </c>
      <c r="BN150" s="128">
        <f t="shared" ref="BN150" si="1382">F150/F157</f>
        <v>3.5417161873068696E-2</v>
      </c>
      <c r="BO150" s="129">
        <f t="shared" ref="BO150" si="1383">G150/G157</f>
        <v>6.8298534317951798E-2</v>
      </c>
      <c r="BP150" s="130">
        <f t="shared" ref="BP150" si="1384">H150/H157</f>
        <v>4.6169520164997639E-2</v>
      </c>
      <c r="BQ150" s="131">
        <f t="shared" ref="BQ150" si="1385">I150/I157</f>
        <v>6.024877811493827E-2</v>
      </c>
      <c r="BR150" s="128">
        <f t="shared" ref="BR150" si="1386">J150/J157</f>
        <v>6.6708820739803984E-2</v>
      </c>
      <c r="BS150" s="129">
        <f t="shared" ref="BS150" si="1387">K150/K157</f>
        <v>2.3873095649442438E-2</v>
      </c>
      <c r="BT150" s="130">
        <f t="shared" ref="BT150" si="1388">L150/L157</f>
        <v>6.5457060331150077E-2</v>
      </c>
      <c r="BU150" s="128">
        <f t="shared" ref="BU150" si="1389">M150/M157</f>
        <v>3.5603780782435465E-2</v>
      </c>
      <c r="BV150" s="132">
        <f t="shared" ref="BV150" si="1390">N150/N157</f>
        <v>5.8262006363927872E-2</v>
      </c>
      <c r="BW150" s="133">
        <f t="shared" ref="BW150" si="1391">O150/O157</f>
        <v>5.0332359754255214E-2</v>
      </c>
      <c r="BX150" s="128">
        <f t="shared" ref="BX150" si="1392">P150/P157</f>
        <v>4.4269442961381029E-2</v>
      </c>
      <c r="BY150" s="129">
        <f t="shared" ref="BY150" si="1393">Q150/Q157</f>
        <v>6.5154373533336404E-2</v>
      </c>
      <c r="BZ150" s="130">
        <f t="shared" ref="BZ150" si="1394">R150/R157</f>
        <v>5.0531022917831188E-2</v>
      </c>
      <c r="CA150" s="131">
        <f t="shared" ref="CA150" si="1395">S150/S157</f>
        <v>6.0458102965462772E-2</v>
      </c>
      <c r="CB150" s="128">
        <f t="shared" ref="CB150" si="1396">T150/T157</f>
        <v>4.9768236155159795E-2</v>
      </c>
      <c r="CC150" s="129">
        <f t="shared" ref="CC150" si="1397">U150/U157</f>
        <v>3.4591194968553458E-2</v>
      </c>
      <c r="CD150" s="130">
        <f t="shared" ref="CD150" si="1398">V150/V157</f>
        <v>8.2165297245045912E-2</v>
      </c>
      <c r="CE150" s="131">
        <f t="shared" ref="CE150" si="1399">W150/W157</f>
        <v>4.6443011692711179E-2</v>
      </c>
      <c r="CF150" s="128">
        <f t="shared" ref="CF150" si="1400">X150/X157</f>
        <v>4.5115851791364701E-2</v>
      </c>
      <c r="CG150" s="129">
        <f t="shared" ref="CG150" si="1401">Y150/Y157</f>
        <v>5.4099951479864142E-2</v>
      </c>
      <c r="CH150" s="130">
        <f t="shared" ref="CH150" si="1402">Z150/Z157</f>
        <v>4.8026605369980928E-2</v>
      </c>
      <c r="CI150" s="128">
        <f t="shared" ref="CI150" si="1403">AA150/AA157</f>
        <v>5.6940056072270928E-2</v>
      </c>
      <c r="CJ150" s="134">
        <f t="shared" ref="CJ150" si="1404">AB150/AB157</f>
        <v>5.1778098247982574E-2</v>
      </c>
      <c r="CK150" s="135">
        <f t="shared" ref="CK150" si="1405">AC150/AC157</f>
        <v>5.523297899538878E-2</v>
      </c>
    </row>
    <row r="151" spans="1:89" x14ac:dyDescent="0.2">
      <c r="A151" s="145" t="s">
        <v>34</v>
      </c>
      <c r="B151" s="189">
        <v>615</v>
      </c>
      <c r="C151" s="183">
        <v>1311</v>
      </c>
      <c r="D151" s="184">
        <v>238</v>
      </c>
      <c r="E151" s="185">
        <v>779</v>
      </c>
      <c r="F151" s="182">
        <v>557</v>
      </c>
      <c r="G151" s="186">
        <v>1866</v>
      </c>
      <c r="H151" s="184">
        <v>996</v>
      </c>
      <c r="I151" s="185">
        <v>2691</v>
      </c>
      <c r="J151" s="182">
        <v>174</v>
      </c>
      <c r="K151" s="183">
        <v>121</v>
      </c>
      <c r="L151" s="184">
        <v>1479</v>
      </c>
      <c r="M151" s="182">
        <v>619</v>
      </c>
      <c r="N151" s="187">
        <v>2206</v>
      </c>
      <c r="O151" s="190">
        <v>1668</v>
      </c>
      <c r="P151" s="182">
        <v>633</v>
      </c>
      <c r="Q151" s="183">
        <v>1102</v>
      </c>
      <c r="R151" s="184">
        <v>1000</v>
      </c>
      <c r="S151" s="185">
        <v>1472</v>
      </c>
      <c r="T151" s="182">
        <v>232</v>
      </c>
      <c r="U151" s="186">
        <v>241</v>
      </c>
      <c r="V151" s="184">
        <v>1683</v>
      </c>
      <c r="W151" s="191">
        <v>904</v>
      </c>
      <c r="X151" s="182">
        <v>477</v>
      </c>
      <c r="Y151" s="186">
        <v>520</v>
      </c>
      <c r="Z151" s="184">
        <v>1286</v>
      </c>
      <c r="AA151" s="182">
        <v>1715</v>
      </c>
      <c r="AB151" s="156">
        <f t="shared" si="941"/>
        <v>11576</v>
      </c>
      <c r="AC151" s="157">
        <f t="shared" si="942"/>
        <v>15009</v>
      </c>
      <c r="BI151" s="145" t="s">
        <v>34</v>
      </c>
      <c r="BJ151" s="128">
        <f>B151/B157</f>
        <v>2.0915521697728201E-2</v>
      </c>
      <c r="BK151" s="129">
        <f t="shared" ref="BK151" si="1406">C151/C157</f>
        <v>4.450252893852473E-2</v>
      </c>
      <c r="BL151" s="130">
        <f t="shared" ref="BL151" si="1407">D151/D157</f>
        <v>1.8977752970257555E-2</v>
      </c>
      <c r="BM151" s="131">
        <f t="shared" ref="BM151" si="1408">E151/E157</f>
        <v>5.9720944495553513E-2</v>
      </c>
      <c r="BN151" s="128">
        <f t="shared" ref="BN151" si="1409">F151/F157</f>
        <v>1.8914054806614827E-2</v>
      </c>
      <c r="BO151" s="129">
        <f t="shared" ref="BO151" si="1410">G151/G157</f>
        <v>6.9947895190613632E-2</v>
      </c>
      <c r="BP151" s="130">
        <f t="shared" ref="BP151" si="1411">H151/H157</f>
        <v>2.4749645901150509E-2</v>
      </c>
      <c r="BQ151" s="131">
        <f t="shared" ref="BQ151" si="1412">I151/I157</f>
        <v>6.2333510921683537E-2</v>
      </c>
      <c r="BR151" s="128">
        <f t="shared" ref="BR151" si="1413">J151/J157</f>
        <v>2.7505532722099272E-2</v>
      </c>
      <c r="BS151" s="129">
        <f t="shared" ref="BS151" si="1414">K151/K157</f>
        <v>1.9004240615674572E-2</v>
      </c>
      <c r="BT151" s="130">
        <f t="shared" ref="BT151" si="1415">L151/L157</f>
        <v>6.0168422765550629E-2</v>
      </c>
      <c r="BU151" s="128">
        <f t="shared" ref="BU151" si="1416">M151/M157</f>
        <v>2.6236595600389948E-2</v>
      </c>
      <c r="BV151" s="132">
        <f t="shared" ref="BV151" si="1417">N151/N157</f>
        <v>5.4414049974100293E-2</v>
      </c>
      <c r="BW151" s="133">
        <f t="shared" ref="BW151" si="1418">O151/O157</f>
        <v>4.1998187128613154E-2</v>
      </c>
      <c r="BX151" s="128">
        <f t="shared" ref="BX151" si="1419">P151/P157</f>
        <v>2.8163374265883608E-2</v>
      </c>
      <c r="BY151" s="129">
        <f t="shared" ref="BY151" si="1420">Q151/Q157</f>
        <v>5.0706299176367736E-2</v>
      </c>
      <c r="BZ151" s="130">
        <f t="shared" ref="BZ151" si="1421">R151/R157</f>
        <v>3.7264766163592325E-2</v>
      </c>
      <c r="CA151" s="131">
        <f t="shared" ref="CA151" si="1422">S151/S157</f>
        <v>5.2846987865297623E-2</v>
      </c>
      <c r="CB151" s="128">
        <f t="shared" ref="CB151" si="1423">T151/T157</f>
        <v>2.8299585264698706E-2</v>
      </c>
      <c r="CC151" s="129">
        <f t="shared" ref="CC151" si="1424">U151/U157</f>
        <v>2.91485244315433E-2</v>
      </c>
      <c r="CD151" s="130">
        <f t="shared" ref="CD151" si="1425">V151/V157</f>
        <v>6.7786370227162884E-2</v>
      </c>
      <c r="CE151" s="131">
        <f t="shared" ref="CE151" si="1426">W151/W157</f>
        <v>3.2929005937420319E-2</v>
      </c>
      <c r="CF151" s="128">
        <f t="shared" ref="CF151" si="1427">X151/X157</f>
        <v>2.4344186996019191E-2</v>
      </c>
      <c r="CG151" s="129">
        <f t="shared" ref="CG151" si="1428">Y151/Y157</f>
        <v>4.2050784408863014E-2</v>
      </c>
      <c r="CH151" s="130">
        <f t="shared" ref="CH151" si="1429">Z151/Z157</f>
        <v>3.1447156062013988E-2</v>
      </c>
      <c r="CI151" s="128">
        <f t="shared" ref="CI151" si="1430">AA151/AA157</f>
        <v>3.8160295491967422E-2</v>
      </c>
      <c r="CJ151" s="134">
        <f t="shared" ref="CJ151" si="1431">AB151/AB157</f>
        <v>3.551900831517904E-2</v>
      </c>
      <c r="CK151" s="135">
        <f t="shared" ref="CK151" si="1432">AC151/AC157</f>
        <v>4.6232322890066936E-2</v>
      </c>
    </row>
    <row r="152" spans="1:89" x14ac:dyDescent="0.2">
      <c r="A152" s="136" t="s">
        <v>35</v>
      </c>
      <c r="B152" s="192">
        <v>0</v>
      </c>
      <c r="C152" s="176">
        <v>700</v>
      </c>
      <c r="D152" s="177">
        <v>7</v>
      </c>
      <c r="E152" s="178">
        <v>349</v>
      </c>
      <c r="F152" s="175">
        <v>22</v>
      </c>
      <c r="G152" s="179">
        <v>670</v>
      </c>
      <c r="H152" s="177">
        <v>75</v>
      </c>
      <c r="I152" s="178">
        <v>701</v>
      </c>
      <c r="J152" s="175">
        <v>37</v>
      </c>
      <c r="K152" s="176">
        <v>31</v>
      </c>
      <c r="L152" s="177">
        <v>245</v>
      </c>
      <c r="M152" s="175">
        <v>115</v>
      </c>
      <c r="N152" s="180">
        <v>362</v>
      </c>
      <c r="O152" s="193">
        <v>261</v>
      </c>
      <c r="P152" s="175">
        <v>112</v>
      </c>
      <c r="Q152" s="176">
        <v>188</v>
      </c>
      <c r="R152" s="177">
        <v>235</v>
      </c>
      <c r="S152" s="178">
        <v>146</v>
      </c>
      <c r="T152" s="175">
        <v>41</v>
      </c>
      <c r="U152" s="179">
        <v>18</v>
      </c>
      <c r="V152" s="177">
        <v>176</v>
      </c>
      <c r="W152" s="194">
        <v>20</v>
      </c>
      <c r="X152" s="175">
        <v>79</v>
      </c>
      <c r="Y152" s="179">
        <v>14</v>
      </c>
      <c r="Z152" s="177">
        <v>74</v>
      </c>
      <c r="AA152" s="175">
        <v>63</v>
      </c>
      <c r="AB152" s="156">
        <f t="shared" si="941"/>
        <v>1465</v>
      </c>
      <c r="AC152" s="157">
        <f t="shared" si="942"/>
        <v>3276</v>
      </c>
      <c r="BI152" s="136" t="s">
        <v>35</v>
      </c>
      <c r="BJ152" s="128">
        <f>B152/B157</f>
        <v>0</v>
      </c>
      <c r="BK152" s="129">
        <f t="shared" ref="BK152" si="1433">C152/C157</f>
        <v>2.3761838487389254E-2</v>
      </c>
      <c r="BL152" s="130">
        <f t="shared" ref="BL152" si="1434">D152/D157</f>
        <v>5.5816920500757511E-4</v>
      </c>
      <c r="BM152" s="131">
        <f t="shared" ref="BM152" si="1435">E152/E157</f>
        <v>2.6755596442808956E-2</v>
      </c>
      <c r="BN152" s="128">
        <f t="shared" ref="BN152" si="1436">F152/F157</f>
        <v>7.4705422934564841E-4</v>
      </c>
      <c r="BO152" s="129">
        <f t="shared" ref="BO152" si="1437">G152/G157</f>
        <v>2.5115267833714434E-2</v>
      </c>
      <c r="BP152" s="130">
        <f t="shared" ref="BP152" si="1438">H152/H157</f>
        <v>1.8636781552071168E-3</v>
      </c>
      <c r="BQ152" s="131">
        <f t="shared" ref="BQ152" si="1439">I152/I157</f>
        <v>1.6237752194760372E-2</v>
      </c>
      <c r="BR152" s="128">
        <f t="shared" ref="BR152" si="1440">J152/J157</f>
        <v>5.8488776478027192E-3</v>
      </c>
      <c r="BS152" s="129">
        <f t="shared" ref="BS152" si="1441">K152/K157</f>
        <v>4.8688550337678653E-3</v>
      </c>
      <c r="BT152" s="130">
        <f t="shared" ref="BT152" si="1442">L152/L157</f>
        <v>9.9670477197835727E-3</v>
      </c>
      <c r="BU152" s="128">
        <f t="shared" ref="BU152" si="1443">M152/M157</f>
        <v>4.874327130928665E-3</v>
      </c>
      <c r="BV152" s="132">
        <f t="shared" ref="BV152" si="1444">N152/N157</f>
        <v>8.9292321353691331E-3</v>
      </c>
      <c r="BW152" s="133">
        <f t="shared" ref="BW152" si="1445">O152/O157</f>
        <v>6.5716587773189646E-3</v>
      </c>
      <c r="BX152" s="128">
        <f t="shared" ref="BX152" si="1446">P152/P157</f>
        <v>4.9830930770599748E-3</v>
      </c>
      <c r="BY152" s="129">
        <f t="shared" ref="BY152" si="1447">Q152/Q157</f>
        <v>8.6504394239175445E-3</v>
      </c>
      <c r="BZ152" s="130">
        <f t="shared" ref="BZ152" si="1448">R152/R157</f>
        <v>8.7572200484441962E-3</v>
      </c>
      <c r="CA152" s="131">
        <f t="shared" ref="CA152" si="1449">S152/S157</f>
        <v>5.2416170029439216E-3</v>
      </c>
      <c r="CB152" s="128">
        <f t="shared" ref="CB152" si="1450">T152/T157</f>
        <v>5.001219809709685E-3</v>
      </c>
      <c r="CC152" s="129">
        <f t="shared" ref="CC152" si="1451">U152/U157</f>
        <v>2.1770682148040637E-3</v>
      </c>
      <c r="CD152" s="130">
        <f t="shared" ref="CD152" si="1452">V152/V157</f>
        <v>7.0887707427098436E-3</v>
      </c>
      <c r="CE152" s="131">
        <f t="shared" ref="CE152" si="1453">W152/W157</f>
        <v>7.2851783047390083E-4</v>
      </c>
      <c r="CF152" s="128">
        <f t="shared" ref="CF152" si="1454">X152/X157</f>
        <v>4.0318464836174338E-3</v>
      </c>
      <c r="CG152" s="129">
        <f t="shared" ref="CG152" si="1455">Y152/Y157</f>
        <v>1.1321365033155426E-3</v>
      </c>
      <c r="CH152" s="130">
        <f t="shared" ref="CH152" si="1456">Z152/Z157</f>
        <v>1.8095564141438843E-3</v>
      </c>
      <c r="CI152" s="128">
        <f t="shared" ref="CI152" si="1457">AA152/AA157</f>
        <v>1.4018067731743137E-3</v>
      </c>
      <c r="CJ152" s="134">
        <f t="shared" ref="CJ152" si="1458">AB152/AB157</f>
        <v>4.4951060108618943E-3</v>
      </c>
      <c r="CK152" s="135">
        <f t="shared" ref="CK152" si="1459">AC152/AC157</f>
        <v>1.0091084668389585E-2</v>
      </c>
    </row>
    <row r="153" spans="1:89" x14ac:dyDescent="0.2">
      <c r="A153" s="145" t="s">
        <v>36</v>
      </c>
      <c r="B153" s="189">
        <v>0</v>
      </c>
      <c r="C153" s="183">
        <v>0</v>
      </c>
      <c r="D153" s="184">
        <v>0</v>
      </c>
      <c r="E153" s="185">
        <v>0</v>
      </c>
      <c r="F153" s="182">
        <v>0</v>
      </c>
      <c r="G153" s="186">
        <v>0</v>
      </c>
      <c r="H153" s="184">
        <v>0</v>
      </c>
      <c r="I153" s="185">
        <v>0</v>
      </c>
      <c r="J153" s="182">
        <v>0</v>
      </c>
      <c r="K153" s="186">
        <v>0</v>
      </c>
      <c r="L153" s="184">
        <v>0</v>
      </c>
      <c r="M153" s="182">
        <v>11</v>
      </c>
      <c r="N153" s="187">
        <v>0</v>
      </c>
      <c r="O153" s="190">
        <v>0</v>
      </c>
      <c r="P153" s="182">
        <v>0</v>
      </c>
      <c r="Q153" s="186">
        <v>0</v>
      </c>
      <c r="R153" s="184">
        <v>0</v>
      </c>
      <c r="S153" s="185">
        <v>0</v>
      </c>
      <c r="T153" s="182">
        <v>0</v>
      </c>
      <c r="U153" s="186">
        <v>0</v>
      </c>
      <c r="V153" s="184">
        <v>0</v>
      </c>
      <c r="W153" s="185">
        <v>0</v>
      </c>
      <c r="X153" s="182">
        <v>0</v>
      </c>
      <c r="Y153" s="186">
        <v>0</v>
      </c>
      <c r="Z153" s="184">
        <v>0</v>
      </c>
      <c r="AA153" s="182">
        <v>0</v>
      </c>
      <c r="AB153" s="156">
        <f t="shared" si="941"/>
        <v>0</v>
      </c>
      <c r="AC153" s="157">
        <f t="shared" si="942"/>
        <v>11</v>
      </c>
      <c r="BI153" s="145" t="s">
        <v>36</v>
      </c>
      <c r="BJ153" s="128">
        <f>B153/B157</f>
        <v>0</v>
      </c>
      <c r="BK153" s="129">
        <f t="shared" ref="BK153" si="1460">C153/C157</f>
        <v>0</v>
      </c>
      <c r="BL153" s="130">
        <f t="shared" ref="BL153" si="1461">D153/D157</f>
        <v>0</v>
      </c>
      <c r="BM153" s="131">
        <f t="shared" ref="BM153" si="1462">E153/E157</f>
        <v>0</v>
      </c>
      <c r="BN153" s="128">
        <f t="shared" ref="BN153" si="1463">F153/F157</f>
        <v>0</v>
      </c>
      <c r="BO153" s="129">
        <f t="shared" ref="BO153" si="1464">G153/G157</f>
        <v>0</v>
      </c>
      <c r="BP153" s="130">
        <f t="shared" ref="BP153" si="1465">H153/H157</f>
        <v>0</v>
      </c>
      <c r="BQ153" s="131">
        <f t="shared" ref="BQ153" si="1466">I153/I157</f>
        <v>0</v>
      </c>
      <c r="BR153" s="128">
        <f t="shared" ref="BR153" si="1467">J153/J157</f>
        <v>0</v>
      </c>
      <c r="BS153" s="129">
        <f t="shared" ref="BS153" si="1468">K153/K157</f>
        <v>0</v>
      </c>
      <c r="BT153" s="130">
        <f t="shared" ref="BT153" si="1469">L153/L157</f>
        <v>0</v>
      </c>
      <c r="BU153" s="128">
        <f t="shared" ref="BU153" si="1470">M153/M157</f>
        <v>4.6623998643665493E-4</v>
      </c>
      <c r="BV153" s="132">
        <f t="shared" ref="BV153" si="1471">N153/N157</f>
        <v>0</v>
      </c>
      <c r="BW153" s="133">
        <f t="shared" ref="BW153" si="1472">O153/O157</f>
        <v>0</v>
      </c>
      <c r="BX153" s="128">
        <f t="shared" ref="BX153" si="1473">P153/P157</f>
        <v>0</v>
      </c>
      <c r="BY153" s="129">
        <f t="shared" ref="BY153" si="1474">Q153/Q157</f>
        <v>0</v>
      </c>
      <c r="BZ153" s="130">
        <f t="shared" ref="BZ153" si="1475">R153/R157</f>
        <v>0</v>
      </c>
      <c r="CA153" s="131">
        <f t="shared" ref="CA153" si="1476">S153/S157</f>
        <v>0</v>
      </c>
      <c r="CB153" s="128">
        <f t="shared" ref="CB153" si="1477">T153/T157</f>
        <v>0</v>
      </c>
      <c r="CC153" s="129">
        <f t="shared" ref="CC153" si="1478">U153/U157</f>
        <v>0</v>
      </c>
      <c r="CD153" s="130">
        <f t="shared" ref="CD153" si="1479">V153/V157</f>
        <v>0</v>
      </c>
      <c r="CE153" s="131">
        <f t="shared" ref="CE153" si="1480">W153/W157</f>
        <v>0</v>
      </c>
      <c r="CF153" s="128">
        <f t="shared" ref="CF153" si="1481">X153/X157</f>
        <v>0</v>
      </c>
      <c r="CG153" s="129">
        <f t="shared" ref="CG153" si="1482">Y153/Y157</f>
        <v>0</v>
      </c>
      <c r="CH153" s="130">
        <f t="shared" ref="CH153" si="1483">Z153/Z157</f>
        <v>0</v>
      </c>
      <c r="CI153" s="128">
        <f t="shared" ref="CI153" si="1484">AA153/AA157</f>
        <v>0</v>
      </c>
      <c r="CJ153" s="134">
        <f t="shared" ref="CJ153" si="1485">AB153/AB157</f>
        <v>0</v>
      </c>
      <c r="CK153" s="135">
        <f t="shared" ref="CK153" si="1486">AC153/AC157</f>
        <v>3.3883373428658554E-5</v>
      </c>
    </row>
    <row r="154" spans="1:89" x14ac:dyDescent="0.2">
      <c r="A154" s="136" t="s">
        <v>37</v>
      </c>
      <c r="B154" s="58"/>
      <c r="C154" s="59"/>
      <c r="D154" s="138"/>
      <c r="E154" s="139"/>
      <c r="F154" s="137"/>
      <c r="G154" s="140"/>
      <c r="H154" s="138"/>
      <c r="I154" s="139"/>
      <c r="J154" s="137"/>
      <c r="K154" s="140"/>
      <c r="L154" s="138"/>
      <c r="M154" s="137"/>
      <c r="N154" s="141"/>
      <c r="O154" s="142"/>
      <c r="P154" s="137"/>
      <c r="Q154" s="140"/>
      <c r="R154" s="138"/>
      <c r="S154" s="139"/>
      <c r="T154" s="137"/>
      <c r="U154" s="140"/>
      <c r="V154" s="138"/>
      <c r="W154" s="139"/>
      <c r="X154" s="137"/>
      <c r="Y154" s="140"/>
      <c r="Z154" s="143"/>
      <c r="AA154" s="144"/>
      <c r="AB154" s="158">
        <f t="shared" ref="AB154:AB156" si="1487">SUM(B154,D154,F154,H154,J154,L154,N154,P154,R154,T154,V154,X154,Z154)</f>
        <v>0</v>
      </c>
      <c r="AC154" s="159">
        <f t="shared" ref="AC154:AC156" si="1488">SUM(C154,E154,G154,I154,K154,M154,O154,Q154,S154,U154,W154,Y154,AA154)</f>
        <v>0</v>
      </c>
      <c r="BI154" s="136" t="s">
        <v>37</v>
      </c>
      <c r="BJ154" s="128">
        <f>B154/B157</f>
        <v>0</v>
      </c>
      <c r="BK154" s="129">
        <f t="shared" ref="BK154" si="1489">C154/C157</f>
        <v>0</v>
      </c>
      <c r="BL154" s="130">
        <f t="shared" ref="BL154" si="1490">D154/D157</f>
        <v>0</v>
      </c>
      <c r="BM154" s="131">
        <f t="shared" ref="BM154" si="1491">E154/E157</f>
        <v>0</v>
      </c>
      <c r="BN154" s="128">
        <f t="shared" ref="BN154" si="1492">F154/F157</f>
        <v>0</v>
      </c>
      <c r="BO154" s="129">
        <f t="shared" ref="BO154" si="1493">G154/G157</f>
        <v>0</v>
      </c>
      <c r="BP154" s="130">
        <f t="shared" ref="BP154" si="1494">H154/H157</f>
        <v>0</v>
      </c>
      <c r="BQ154" s="131">
        <f t="shared" ref="BQ154" si="1495">I154/I157</f>
        <v>0</v>
      </c>
      <c r="BR154" s="128">
        <f t="shared" ref="BR154" si="1496">J154/J157</f>
        <v>0</v>
      </c>
      <c r="BS154" s="129">
        <f t="shared" ref="BS154" si="1497">K154/K157</f>
        <v>0</v>
      </c>
      <c r="BT154" s="130">
        <f t="shared" ref="BT154" si="1498">L154/L157</f>
        <v>0</v>
      </c>
      <c r="BU154" s="128">
        <f t="shared" ref="BU154" si="1499">M154/M157</f>
        <v>0</v>
      </c>
      <c r="BV154" s="132">
        <f t="shared" ref="BV154" si="1500">N154/N157</f>
        <v>0</v>
      </c>
      <c r="BW154" s="133">
        <f t="shared" ref="BW154" si="1501">O154/O157</f>
        <v>0</v>
      </c>
      <c r="BX154" s="128">
        <f t="shared" ref="BX154" si="1502">P154/P157</f>
        <v>0</v>
      </c>
      <c r="BY154" s="129">
        <f t="shared" ref="BY154" si="1503">Q154/Q157</f>
        <v>0</v>
      </c>
      <c r="BZ154" s="130">
        <f t="shared" ref="BZ154" si="1504">R154/R157</f>
        <v>0</v>
      </c>
      <c r="CA154" s="131">
        <f t="shared" ref="CA154" si="1505">S154/S157</f>
        <v>0</v>
      </c>
      <c r="CB154" s="128">
        <f t="shared" ref="CB154" si="1506">T154/T157</f>
        <v>0</v>
      </c>
      <c r="CC154" s="129">
        <f t="shared" ref="CC154" si="1507">U154/U157</f>
        <v>0</v>
      </c>
      <c r="CD154" s="130">
        <f t="shared" ref="CD154" si="1508">V154/V157</f>
        <v>0</v>
      </c>
      <c r="CE154" s="131">
        <f t="shared" ref="CE154" si="1509">W154/W157</f>
        <v>0</v>
      </c>
      <c r="CF154" s="128">
        <f t="shared" ref="CF154" si="1510">X154/X157</f>
        <v>0</v>
      </c>
      <c r="CG154" s="129">
        <f t="shared" ref="CG154" si="1511">Y154/Y157</f>
        <v>0</v>
      </c>
      <c r="CH154" s="130">
        <f t="shared" ref="CH154" si="1512">Z154/Z157</f>
        <v>0</v>
      </c>
      <c r="CI154" s="128">
        <f t="shared" ref="CI154" si="1513">AA154/AA157</f>
        <v>0</v>
      </c>
      <c r="CJ154" s="134">
        <f t="shared" ref="CJ154" si="1514">AB154/AB157</f>
        <v>0</v>
      </c>
      <c r="CK154" s="135">
        <f t="shared" ref="CK154" si="1515">AC154/AC157</f>
        <v>0</v>
      </c>
    </row>
    <row r="155" spans="1:89" x14ac:dyDescent="0.2">
      <c r="A155" s="145" t="s">
        <v>38</v>
      </c>
      <c r="B155" s="56"/>
      <c r="C155" s="57"/>
      <c r="D155" s="151"/>
      <c r="E155" s="148"/>
      <c r="F155" s="149"/>
      <c r="G155" s="150"/>
      <c r="H155" s="151"/>
      <c r="I155" s="148"/>
      <c r="J155" s="149"/>
      <c r="K155" s="150"/>
      <c r="L155" s="151"/>
      <c r="M155" s="149"/>
      <c r="N155" s="153"/>
      <c r="O155" s="152"/>
      <c r="P155" s="149"/>
      <c r="Q155" s="150"/>
      <c r="R155" s="151"/>
      <c r="S155" s="148"/>
      <c r="T155" s="149"/>
      <c r="U155" s="150"/>
      <c r="V155" s="151"/>
      <c r="W155" s="148"/>
      <c r="X155" s="149"/>
      <c r="Y155" s="150"/>
      <c r="Z155" s="147"/>
      <c r="AA155" s="146"/>
      <c r="AB155" s="158">
        <f t="shared" si="1487"/>
        <v>0</v>
      </c>
      <c r="AC155" s="159">
        <f t="shared" si="1488"/>
        <v>0</v>
      </c>
      <c r="BI155" s="145" t="s">
        <v>38</v>
      </c>
      <c r="BJ155" s="128">
        <f>B155/B157</f>
        <v>0</v>
      </c>
      <c r="BK155" s="129">
        <f t="shared" ref="BK155" si="1516">C155/C157</f>
        <v>0</v>
      </c>
      <c r="BL155" s="130">
        <f t="shared" ref="BL155" si="1517">D155/D157</f>
        <v>0</v>
      </c>
      <c r="BM155" s="131">
        <f t="shared" ref="BM155" si="1518">E155/E157</f>
        <v>0</v>
      </c>
      <c r="BN155" s="128">
        <f t="shared" ref="BN155" si="1519">F155/F157</f>
        <v>0</v>
      </c>
      <c r="BO155" s="129">
        <f t="shared" ref="BO155" si="1520">G155/G157</f>
        <v>0</v>
      </c>
      <c r="BP155" s="130">
        <f t="shared" ref="BP155" si="1521">H155/H157</f>
        <v>0</v>
      </c>
      <c r="BQ155" s="131">
        <f t="shared" ref="BQ155" si="1522">I155/I157</f>
        <v>0</v>
      </c>
      <c r="BR155" s="128">
        <f t="shared" ref="BR155" si="1523">J155/J157</f>
        <v>0</v>
      </c>
      <c r="BS155" s="129">
        <f t="shared" ref="BS155" si="1524">K155/K157</f>
        <v>0</v>
      </c>
      <c r="BT155" s="130">
        <f t="shared" ref="BT155" si="1525">L155/L157</f>
        <v>0</v>
      </c>
      <c r="BU155" s="128">
        <f t="shared" ref="BU155" si="1526">M155/M157</f>
        <v>0</v>
      </c>
      <c r="BV155" s="132">
        <f t="shared" ref="BV155" si="1527">N155/N157</f>
        <v>0</v>
      </c>
      <c r="BW155" s="133">
        <f t="shared" ref="BW155" si="1528">O155/O157</f>
        <v>0</v>
      </c>
      <c r="BX155" s="128">
        <f t="shared" ref="BX155" si="1529">P155/P157</f>
        <v>0</v>
      </c>
      <c r="BY155" s="129">
        <f t="shared" ref="BY155" si="1530">Q155/Q157</f>
        <v>0</v>
      </c>
      <c r="BZ155" s="130">
        <f t="shared" ref="BZ155" si="1531">R155/R157</f>
        <v>0</v>
      </c>
      <c r="CA155" s="131">
        <f t="shared" ref="CA155" si="1532">S155/S157</f>
        <v>0</v>
      </c>
      <c r="CB155" s="128">
        <f t="shared" ref="CB155" si="1533">T155/T157</f>
        <v>0</v>
      </c>
      <c r="CC155" s="129">
        <f t="shared" ref="CC155" si="1534">U155/U157</f>
        <v>0</v>
      </c>
      <c r="CD155" s="130">
        <f t="shared" ref="CD155" si="1535">V155/V157</f>
        <v>0</v>
      </c>
      <c r="CE155" s="131">
        <f t="shared" ref="CE155" si="1536">W155/W157</f>
        <v>0</v>
      </c>
      <c r="CF155" s="128">
        <f t="shared" ref="CF155" si="1537">X155/X157</f>
        <v>0</v>
      </c>
      <c r="CG155" s="129">
        <f t="shared" ref="CG155" si="1538">Y155/Y157</f>
        <v>0</v>
      </c>
      <c r="CH155" s="130">
        <f t="shared" ref="CH155" si="1539">Z155/Z157</f>
        <v>0</v>
      </c>
      <c r="CI155" s="128">
        <f t="shared" ref="CI155" si="1540">AA155/AA157</f>
        <v>0</v>
      </c>
      <c r="CJ155" s="134">
        <f t="shared" ref="CJ155" si="1541">AB155/AB157</f>
        <v>0</v>
      </c>
      <c r="CK155" s="135">
        <f t="shared" ref="CK155" si="1542">AC155/AC157</f>
        <v>0</v>
      </c>
    </row>
    <row r="156" spans="1:89" ht="13.5" thickBot="1" x14ac:dyDescent="0.25">
      <c r="A156" s="136" t="s">
        <v>16</v>
      </c>
      <c r="B156" s="58"/>
      <c r="C156" s="59"/>
      <c r="D156" s="138"/>
      <c r="E156" s="139"/>
      <c r="F156" s="137"/>
      <c r="G156" s="140"/>
      <c r="H156" s="138"/>
      <c r="I156" s="139"/>
      <c r="J156" s="137"/>
      <c r="K156" s="140"/>
      <c r="L156" s="138"/>
      <c r="M156" s="137"/>
      <c r="N156" s="141"/>
      <c r="O156" s="142"/>
      <c r="P156" s="137"/>
      <c r="Q156" s="140"/>
      <c r="R156" s="138"/>
      <c r="S156" s="139"/>
      <c r="T156" s="137"/>
      <c r="U156" s="140"/>
      <c r="V156" s="138"/>
      <c r="W156" s="139"/>
      <c r="X156" s="137"/>
      <c r="Y156" s="140"/>
      <c r="Z156" s="143"/>
      <c r="AA156" s="144"/>
      <c r="AB156" s="158">
        <f t="shared" si="1487"/>
        <v>0</v>
      </c>
      <c r="AC156" s="159">
        <f t="shared" si="1488"/>
        <v>0</v>
      </c>
      <c r="BI156" s="136" t="s">
        <v>39</v>
      </c>
      <c r="BJ156" s="128">
        <f>B156/B157</f>
        <v>0</v>
      </c>
      <c r="BK156" s="129">
        <f t="shared" ref="BK156" si="1543">C156/C157</f>
        <v>0</v>
      </c>
      <c r="BL156" s="130">
        <f t="shared" ref="BL156" si="1544">D156/D157</f>
        <v>0</v>
      </c>
      <c r="BM156" s="131">
        <f t="shared" ref="BM156" si="1545">E156/E157</f>
        <v>0</v>
      </c>
      <c r="BN156" s="128">
        <f t="shared" ref="BN156" si="1546">F156/F157</f>
        <v>0</v>
      </c>
      <c r="BO156" s="129">
        <f t="shared" ref="BO156" si="1547">G156/G157</f>
        <v>0</v>
      </c>
      <c r="BP156" s="130">
        <f t="shared" ref="BP156" si="1548">H156/H157</f>
        <v>0</v>
      </c>
      <c r="BQ156" s="131">
        <f t="shared" ref="BQ156" si="1549">I156/I157</f>
        <v>0</v>
      </c>
      <c r="BR156" s="128">
        <f t="shared" ref="BR156" si="1550">J156/J157</f>
        <v>0</v>
      </c>
      <c r="BS156" s="129">
        <f t="shared" ref="BS156" si="1551">K156/K157</f>
        <v>0</v>
      </c>
      <c r="BT156" s="130">
        <f t="shared" ref="BT156" si="1552">L156/L157</f>
        <v>0</v>
      </c>
      <c r="BU156" s="128">
        <f t="shared" ref="BU156" si="1553">M156/M157</f>
        <v>0</v>
      </c>
      <c r="BV156" s="132">
        <f t="shared" ref="BV156" si="1554">N156/N157</f>
        <v>0</v>
      </c>
      <c r="BW156" s="133">
        <f t="shared" ref="BW156" si="1555">O156/O157</f>
        <v>0</v>
      </c>
      <c r="BX156" s="128">
        <f t="shared" ref="BX156" si="1556">P156/P157</f>
        <v>0</v>
      </c>
      <c r="BY156" s="129">
        <f t="shared" ref="BY156" si="1557">Q156/Q157</f>
        <v>0</v>
      </c>
      <c r="BZ156" s="130">
        <f t="shared" ref="BZ156" si="1558">R156/R157</f>
        <v>0</v>
      </c>
      <c r="CA156" s="131">
        <f t="shared" ref="CA156" si="1559">S156/S157</f>
        <v>0</v>
      </c>
      <c r="CB156" s="128">
        <f t="shared" ref="CB156" si="1560">T156/T157</f>
        <v>0</v>
      </c>
      <c r="CC156" s="129">
        <f t="shared" ref="CC156" si="1561">U156/U157</f>
        <v>0</v>
      </c>
      <c r="CD156" s="130">
        <f t="shared" ref="CD156" si="1562">V156/V157</f>
        <v>0</v>
      </c>
      <c r="CE156" s="131">
        <f t="shared" ref="CE156" si="1563">W156/W157</f>
        <v>0</v>
      </c>
      <c r="CF156" s="128">
        <f t="shared" ref="CF156" si="1564">X156/X157</f>
        <v>0</v>
      </c>
      <c r="CG156" s="129">
        <f t="shared" ref="CG156" si="1565">Y156/Y157</f>
        <v>0</v>
      </c>
      <c r="CH156" s="130">
        <f t="shared" ref="CH156" si="1566">Z156/Z157</f>
        <v>0</v>
      </c>
      <c r="CI156" s="128">
        <f t="shared" ref="CI156" si="1567">AA156/AA157</f>
        <v>0</v>
      </c>
      <c r="CJ156" s="134">
        <f t="shared" ref="CJ156" si="1568">AB156/AB157</f>
        <v>0</v>
      </c>
      <c r="CK156" s="135">
        <f t="shared" ref="CK156" si="1569">AC156/AC157</f>
        <v>0</v>
      </c>
    </row>
    <row r="157" spans="1:89" ht="14.25" thickTop="1" thickBot="1" x14ac:dyDescent="0.25">
      <c r="A157" s="229" t="s">
        <v>13</v>
      </c>
      <c r="B157" s="20">
        <f t="shared" ref="B157" si="1570">SUM(B134:B156)</f>
        <v>29404</v>
      </c>
      <c r="C157" s="21">
        <f t="shared" ref="C157" si="1571">SUM(C134:C156)</f>
        <v>29459</v>
      </c>
      <c r="D157" s="20">
        <f t="shared" ref="D157" si="1572">SUM(D134:D156)</f>
        <v>12541</v>
      </c>
      <c r="E157" s="21">
        <f t="shared" ref="E157" si="1573">SUM(E134:E156)</f>
        <v>13044</v>
      </c>
      <c r="F157" s="20">
        <f t="shared" ref="F157" si="1574">SUM(F134:F156)</f>
        <v>29449</v>
      </c>
      <c r="G157" s="21">
        <f t="shared" ref="G157" si="1575">SUM(G134:G156)</f>
        <v>26677</v>
      </c>
      <c r="H157" s="20">
        <f t="shared" ref="H157" si="1576">SUM(H134:H156)</f>
        <v>40243</v>
      </c>
      <c r="I157" s="21">
        <f t="shared" ref="I157" si="1577">SUM(I134:I156)</f>
        <v>43171</v>
      </c>
      <c r="J157" s="20">
        <f t="shared" ref="J157" si="1578">SUM(J134:J156)</f>
        <v>6326</v>
      </c>
      <c r="K157" s="21">
        <f t="shared" ref="K157" si="1579">SUM(K134:K156)</f>
        <v>6367</v>
      </c>
      <c r="L157" s="20">
        <f t="shared" ref="L157" si="1580">SUM(L134:L156)</f>
        <v>24581</v>
      </c>
      <c r="M157" s="21">
        <f t="shared" ref="M157" si="1581">SUM(M134:M156)</f>
        <v>23593</v>
      </c>
      <c r="N157" s="20">
        <f t="shared" ref="N157" si="1582">SUM(N134:N156)</f>
        <v>40541</v>
      </c>
      <c r="O157" s="21">
        <f t="shared" ref="O157" si="1583">SUM(O134:O156)</f>
        <v>39716</v>
      </c>
      <c r="P157" s="20">
        <f t="shared" ref="P157" si="1584">SUM(P134:P156)</f>
        <v>22476</v>
      </c>
      <c r="Q157" s="21">
        <f t="shared" ref="Q157" si="1585">SUM(Q134:Q156)</f>
        <v>21733</v>
      </c>
      <c r="R157" s="20">
        <f t="shared" ref="R157" si="1586">SUM(R134:R156)</f>
        <v>26835</v>
      </c>
      <c r="S157" s="21">
        <f t="shared" ref="S157" si="1587">SUM(S134:S156)</f>
        <v>27854</v>
      </c>
      <c r="T157" s="20">
        <f t="shared" ref="T157" si="1588">SUM(T134:T156)</f>
        <v>8198</v>
      </c>
      <c r="U157" s="21">
        <f t="shared" ref="U157" si="1589">SUM(U134:U156)</f>
        <v>8268</v>
      </c>
      <c r="V157" s="20">
        <f t="shared" ref="V157" si="1590">SUM(V134:V156)</f>
        <v>24828</v>
      </c>
      <c r="W157" s="21">
        <f t="shared" ref="W157" si="1591">SUM(W134:W156)</f>
        <v>27453</v>
      </c>
      <c r="X157" s="20">
        <f t="shared" ref="X157" si="1592">SUM(X134:X156)</f>
        <v>19594</v>
      </c>
      <c r="Y157" s="21">
        <f t="shared" ref="Y157" si="1593">SUM(Y134:Y156)</f>
        <v>12366</v>
      </c>
      <c r="Z157" s="20">
        <f t="shared" ref="Z157" si="1594">SUM(Z134:Z156)</f>
        <v>40894</v>
      </c>
      <c r="AA157" s="21">
        <f t="shared" ref="AA157" si="1595">SUM(AA134:AA156)</f>
        <v>44942</v>
      </c>
      <c r="AB157" s="160">
        <f t="shared" ref="AB157:AC157" si="1596">SUM(AB133:AB156)</f>
        <v>325910</v>
      </c>
      <c r="AC157" s="161">
        <f t="shared" si="1596"/>
        <v>324643</v>
      </c>
      <c r="BI157" s="229" t="s">
        <v>13</v>
      </c>
      <c r="BJ157" s="154">
        <f>SUM(BJ133:BJ156)</f>
        <v>1</v>
      </c>
      <c r="BK157" s="155">
        <f t="shared" ref="BK157:CK157" si="1597">SUM(BK133:BK156)</f>
        <v>1</v>
      </c>
      <c r="BL157" s="154">
        <f t="shared" si="1597"/>
        <v>1.0000000000000002</v>
      </c>
      <c r="BM157" s="155">
        <f t="shared" si="1597"/>
        <v>1</v>
      </c>
      <c r="BN157" s="154">
        <f t="shared" si="1597"/>
        <v>0.99999999999999989</v>
      </c>
      <c r="BO157" s="155">
        <f t="shared" si="1597"/>
        <v>0.99999999999999989</v>
      </c>
      <c r="BP157" s="154">
        <f t="shared" si="1597"/>
        <v>1</v>
      </c>
      <c r="BQ157" s="155">
        <f t="shared" si="1597"/>
        <v>0.99999999999999989</v>
      </c>
      <c r="BR157" s="154">
        <f t="shared" si="1597"/>
        <v>1</v>
      </c>
      <c r="BS157" s="155">
        <f t="shared" si="1597"/>
        <v>1</v>
      </c>
      <c r="BT157" s="154">
        <f t="shared" si="1597"/>
        <v>1</v>
      </c>
      <c r="BU157" s="155">
        <f t="shared" si="1597"/>
        <v>0.99999999999999989</v>
      </c>
      <c r="BV157" s="154">
        <f t="shared" si="1597"/>
        <v>1</v>
      </c>
      <c r="BW157" s="155">
        <f t="shared" si="1597"/>
        <v>1</v>
      </c>
      <c r="BX157" s="154">
        <f t="shared" si="1597"/>
        <v>1</v>
      </c>
      <c r="BY157" s="155">
        <f t="shared" si="1597"/>
        <v>0.99999999999999989</v>
      </c>
      <c r="BZ157" s="154">
        <f t="shared" si="1597"/>
        <v>0.99999999999999978</v>
      </c>
      <c r="CA157" s="155">
        <f t="shared" si="1597"/>
        <v>0.99999999999999978</v>
      </c>
      <c r="CB157" s="154">
        <f t="shared" si="1597"/>
        <v>1</v>
      </c>
      <c r="CC157" s="155">
        <f t="shared" si="1597"/>
        <v>0.99999999999999989</v>
      </c>
      <c r="CD157" s="154">
        <f t="shared" si="1597"/>
        <v>1</v>
      </c>
      <c r="CE157" s="155">
        <f t="shared" si="1597"/>
        <v>1</v>
      </c>
      <c r="CF157" s="154">
        <f t="shared" si="1597"/>
        <v>0.99999999999999989</v>
      </c>
      <c r="CG157" s="155">
        <f t="shared" si="1597"/>
        <v>1</v>
      </c>
      <c r="CH157" s="154">
        <f t="shared" si="1597"/>
        <v>0.99999999999999989</v>
      </c>
      <c r="CI157" s="155">
        <f t="shared" si="1597"/>
        <v>1</v>
      </c>
      <c r="CJ157" s="154">
        <f t="shared" si="1597"/>
        <v>1.0000000000000002</v>
      </c>
      <c r="CK157" s="155">
        <f t="shared" si="1597"/>
        <v>1</v>
      </c>
    </row>
    <row r="158" spans="1:89" ht="13.5" thickTop="1" x14ac:dyDescent="0.2">
      <c r="A158" s="173"/>
    </row>
    <row r="160" spans="1:89" x14ac:dyDescent="0.2">
      <c r="A160" s="304">
        <f>+A129+1</f>
        <v>44687</v>
      </c>
      <c r="B160" s="304"/>
      <c r="C160" s="304"/>
      <c r="D160" s="304"/>
      <c r="BI160" s="309">
        <f>+BI129+1</f>
        <v>44687</v>
      </c>
      <c r="BJ160" s="309"/>
      <c r="BK160" s="309"/>
      <c r="BL160" s="309"/>
    </row>
    <row r="161" spans="1:89" ht="13.5" thickBot="1" x14ac:dyDescent="0.25">
      <c r="AE161" s="232" t="s">
        <v>84</v>
      </c>
    </row>
    <row r="162" spans="1:89" ht="14.25" thickTop="1" thickBot="1" x14ac:dyDescent="0.25">
      <c r="A162" s="300" t="s">
        <v>0</v>
      </c>
      <c r="B162" s="302" t="s">
        <v>1</v>
      </c>
      <c r="C162" s="303"/>
      <c r="D162" s="302" t="s">
        <v>2</v>
      </c>
      <c r="E162" s="303"/>
      <c r="F162" s="302" t="s">
        <v>3</v>
      </c>
      <c r="G162" s="303"/>
      <c r="H162" s="302" t="s">
        <v>4</v>
      </c>
      <c r="I162" s="303"/>
      <c r="J162" s="302" t="s">
        <v>5</v>
      </c>
      <c r="K162" s="303"/>
      <c r="L162" s="302" t="s">
        <v>6</v>
      </c>
      <c r="M162" s="303"/>
      <c r="N162" s="302" t="s">
        <v>7</v>
      </c>
      <c r="O162" s="303"/>
      <c r="P162" s="302" t="s">
        <v>8</v>
      </c>
      <c r="Q162" s="303"/>
      <c r="R162" s="302" t="s">
        <v>9</v>
      </c>
      <c r="S162" s="303"/>
      <c r="T162" s="302" t="s">
        <v>10</v>
      </c>
      <c r="U162" s="303"/>
      <c r="V162" s="302" t="s">
        <v>11</v>
      </c>
      <c r="W162" s="303"/>
      <c r="X162" s="302" t="s">
        <v>12</v>
      </c>
      <c r="Y162" s="303"/>
      <c r="Z162" s="305" t="s">
        <v>40</v>
      </c>
      <c r="AA162" s="306"/>
      <c r="AB162" s="307" t="s">
        <v>41</v>
      </c>
      <c r="AC162" s="308"/>
      <c r="AE162" s="300" t="s">
        <v>0</v>
      </c>
      <c r="AF162" s="302" t="s">
        <v>1</v>
      </c>
      <c r="AG162" s="303"/>
      <c r="AH162" s="302" t="s">
        <v>2</v>
      </c>
      <c r="AI162" s="303"/>
      <c r="AJ162" s="302" t="s">
        <v>3</v>
      </c>
      <c r="AK162" s="303"/>
      <c r="AL162" s="302" t="s">
        <v>4</v>
      </c>
      <c r="AM162" s="303"/>
      <c r="AN162" s="302" t="s">
        <v>5</v>
      </c>
      <c r="AO162" s="303"/>
      <c r="AP162" s="302" t="s">
        <v>6</v>
      </c>
      <c r="AQ162" s="303"/>
      <c r="AR162" s="302" t="s">
        <v>7</v>
      </c>
      <c r="AS162" s="303"/>
      <c r="AT162" s="302" t="s">
        <v>8</v>
      </c>
      <c r="AU162" s="303"/>
      <c r="AV162" s="302" t="s">
        <v>9</v>
      </c>
      <c r="AW162" s="303"/>
      <c r="AX162" s="302" t="s">
        <v>10</v>
      </c>
      <c r="AY162" s="303"/>
      <c r="AZ162" s="302" t="s">
        <v>11</v>
      </c>
      <c r="BA162" s="303"/>
      <c r="BB162" s="302" t="s">
        <v>12</v>
      </c>
      <c r="BC162" s="303"/>
      <c r="BD162" s="305" t="s">
        <v>40</v>
      </c>
      <c r="BE162" s="306"/>
      <c r="BF162" s="307" t="s">
        <v>41</v>
      </c>
      <c r="BG162" s="308"/>
      <c r="BI162" s="300" t="s">
        <v>0</v>
      </c>
      <c r="BJ162" s="302" t="s">
        <v>1</v>
      </c>
      <c r="BK162" s="303"/>
      <c r="BL162" s="302" t="s">
        <v>2</v>
      </c>
      <c r="BM162" s="303"/>
      <c r="BN162" s="302" t="s">
        <v>3</v>
      </c>
      <c r="BO162" s="303"/>
      <c r="BP162" s="302" t="s">
        <v>4</v>
      </c>
      <c r="BQ162" s="303"/>
      <c r="BR162" s="302" t="s">
        <v>5</v>
      </c>
      <c r="BS162" s="303"/>
      <c r="BT162" s="302" t="s">
        <v>6</v>
      </c>
      <c r="BU162" s="303"/>
      <c r="BV162" s="302" t="s">
        <v>7</v>
      </c>
      <c r="BW162" s="303"/>
      <c r="BX162" s="302" t="s">
        <v>8</v>
      </c>
      <c r="BY162" s="303"/>
      <c r="BZ162" s="302" t="s">
        <v>9</v>
      </c>
      <c r="CA162" s="303"/>
      <c r="CB162" s="302" t="s">
        <v>10</v>
      </c>
      <c r="CC162" s="303"/>
      <c r="CD162" s="302" t="s">
        <v>11</v>
      </c>
      <c r="CE162" s="303"/>
      <c r="CF162" s="302" t="s">
        <v>12</v>
      </c>
      <c r="CG162" s="303"/>
      <c r="CH162" s="305" t="s">
        <v>40</v>
      </c>
      <c r="CI162" s="306"/>
      <c r="CJ162" s="302" t="s">
        <v>41</v>
      </c>
      <c r="CK162" s="303"/>
    </row>
    <row r="163" spans="1:89" ht="15" thickTop="1" thickBot="1" x14ac:dyDescent="0.3">
      <c r="A163" s="301"/>
      <c r="B163" s="115" t="s">
        <v>14</v>
      </c>
      <c r="C163" s="116" t="s">
        <v>15</v>
      </c>
      <c r="D163" s="117" t="s">
        <v>14</v>
      </c>
      <c r="E163" s="118" t="s">
        <v>15</v>
      </c>
      <c r="F163" s="115" t="s">
        <v>14</v>
      </c>
      <c r="G163" s="116" t="s">
        <v>15</v>
      </c>
      <c r="H163" s="117" t="s">
        <v>14</v>
      </c>
      <c r="I163" s="118" t="s">
        <v>15</v>
      </c>
      <c r="J163" s="115" t="s">
        <v>14</v>
      </c>
      <c r="K163" s="116" t="s">
        <v>15</v>
      </c>
      <c r="L163" s="117" t="s">
        <v>14</v>
      </c>
      <c r="M163" s="115" t="s">
        <v>15</v>
      </c>
      <c r="N163" s="119" t="s">
        <v>14</v>
      </c>
      <c r="O163" s="120" t="s">
        <v>15</v>
      </c>
      <c r="P163" s="115" t="s">
        <v>14</v>
      </c>
      <c r="Q163" s="116" t="s">
        <v>15</v>
      </c>
      <c r="R163" s="117" t="s">
        <v>14</v>
      </c>
      <c r="S163" s="118" t="s">
        <v>15</v>
      </c>
      <c r="T163" s="115" t="s">
        <v>14</v>
      </c>
      <c r="U163" s="116" t="s">
        <v>15</v>
      </c>
      <c r="V163" s="117" t="s">
        <v>14</v>
      </c>
      <c r="W163" s="118" t="s">
        <v>15</v>
      </c>
      <c r="X163" s="115" t="s">
        <v>14</v>
      </c>
      <c r="Y163" s="116" t="s">
        <v>15</v>
      </c>
      <c r="Z163" s="28" t="s">
        <v>14</v>
      </c>
      <c r="AA163" s="121" t="s">
        <v>15</v>
      </c>
      <c r="AB163" s="162" t="s">
        <v>14</v>
      </c>
      <c r="AC163" s="163" t="s">
        <v>15</v>
      </c>
      <c r="AE163" s="301"/>
      <c r="AF163" s="115" t="s">
        <v>14</v>
      </c>
      <c r="AG163" s="116" t="s">
        <v>15</v>
      </c>
      <c r="AH163" s="117" t="s">
        <v>14</v>
      </c>
      <c r="AI163" s="118" t="s">
        <v>15</v>
      </c>
      <c r="AJ163" s="115" t="s">
        <v>14</v>
      </c>
      <c r="AK163" s="116" t="s">
        <v>15</v>
      </c>
      <c r="AL163" s="117" t="s">
        <v>14</v>
      </c>
      <c r="AM163" s="118" t="s">
        <v>15</v>
      </c>
      <c r="AN163" s="115" t="s">
        <v>14</v>
      </c>
      <c r="AO163" s="116" t="s">
        <v>15</v>
      </c>
      <c r="AP163" s="117" t="s">
        <v>14</v>
      </c>
      <c r="AQ163" s="115" t="s">
        <v>15</v>
      </c>
      <c r="AR163" s="119" t="s">
        <v>14</v>
      </c>
      <c r="AS163" s="120" t="s">
        <v>15</v>
      </c>
      <c r="AT163" s="115" t="s">
        <v>14</v>
      </c>
      <c r="AU163" s="116" t="s">
        <v>15</v>
      </c>
      <c r="AV163" s="117" t="s">
        <v>14</v>
      </c>
      <c r="AW163" s="118" t="s">
        <v>15</v>
      </c>
      <c r="AX163" s="115" t="s">
        <v>14</v>
      </c>
      <c r="AY163" s="116" t="s">
        <v>15</v>
      </c>
      <c r="AZ163" s="117" t="s">
        <v>14</v>
      </c>
      <c r="BA163" s="118" t="s">
        <v>15</v>
      </c>
      <c r="BB163" s="115" t="s">
        <v>14</v>
      </c>
      <c r="BC163" s="116" t="s">
        <v>15</v>
      </c>
      <c r="BD163" s="28" t="s">
        <v>14</v>
      </c>
      <c r="BE163" s="121" t="s">
        <v>15</v>
      </c>
      <c r="BF163" s="162" t="s">
        <v>14</v>
      </c>
      <c r="BG163" s="163" t="s">
        <v>15</v>
      </c>
      <c r="BI163" s="301"/>
      <c r="BJ163" s="115" t="s">
        <v>14</v>
      </c>
      <c r="BK163" s="116" t="s">
        <v>15</v>
      </c>
      <c r="BL163" s="117" t="s">
        <v>14</v>
      </c>
      <c r="BM163" s="118" t="s">
        <v>15</v>
      </c>
      <c r="BN163" s="115" t="s">
        <v>14</v>
      </c>
      <c r="BO163" s="116" t="s">
        <v>15</v>
      </c>
      <c r="BP163" s="117" t="s">
        <v>14</v>
      </c>
      <c r="BQ163" s="118" t="s">
        <v>15</v>
      </c>
      <c r="BR163" s="115" t="s">
        <v>14</v>
      </c>
      <c r="BS163" s="116" t="s">
        <v>15</v>
      </c>
      <c r="BT163" s="117" t="s">
        <v>14</v>
      </c>
      <c r="BU163" s="115" t="s">
        <v>15</v>
      </c>
      <c r="BV163" s="119" t="s">
        <v>14</v>
      </c>
      <c r="BW163" s="120" t="s">
        <v>15</v>
      </c>
      <c r="BX163" s="115" t="s">
        <v>14</v>
      </c>
      <c r="BY163" s="116" t="s">
        <v>15</v>
      </c>
      <c r="BZ163" s="117" t="s">
        <v>14</v>
      </c>
      <c r="CA163" s="118" t="s">
        <v>15</v>
      </c>
      <c r="CB163" s="115" t="s">
        <v>14</v>
      </c>
      <c r="CC163" s="116" t="s">
        <v>15</v>
      </c>
      <c r="CD163" s="117" t="s">
        <v>14</v>
      </c>
      <c r="CE163" s="118" t="s">
        <v>15</v>
      </c>
      <c r="CF163" s="115" t="s">
        <v>14</v>
      </c>
      <c r="CG163" s="116" t="s">
        <v>15</v>
      </c>
      <c r="CH163" s="28" t="s">
        <v>14</v>
      </c>
      <c r="CI163" s="121" t="s">
        <v>15</v>
      </c>
      <c r="CJ163" s="119" t="s">
        <v>14</v>
      </c>
      <c r="CK163" s="120" t="s">
        <v>15</v>
      </c>
    </row>
    <row r="164" spans="1:89" ht="13.5" thickTop="1" x14ac:dyDescent="0.2">
      <c r="A164" s="124" t="s">
        <v>16</v>
      </c>
      <c r="B164" s="125"/>
      <c r="C164" s="172"/>
      <c r="D164" s="126"/>
      <c r="E164" s="166"/>
      <c r="F164" s="125"/>
      <c r="G164" s="127"/>
      <c r="H164" s="126"/>
      <c r="I164" s="166"/>
      <c r="J164" s="125"/>
      <c r="K164" s="127"/>
      <c r="L164" s="126"/>
      <c r="M164" s="125"/>
      <c r="N164" s="165"/>
      <c r="O164" s="167"/>
      <c r="P164" s="125"/>
      <c r="Q164" s="127"/>
      <c r="R164" s="126"/>
      <c r="S164" s="166"/>
      <c r="T164" s="125"/>
      <c r="U164" s="127"/>
      <c r="V164" s="126"/>
      <c r="W164" s="166"/>
      <c r="X164" s="125"/>
      <c r="Y164" s="127"/>
      <c r="Z164" s="170"/>
      <c r="AA164" s="171"/>
      <c r="AB164" s="156">
        <f>B164+D164+F164+H164+J164+L164+N164+P164+R164+T164+V164+X164+Z164</f>
        <v>0</v>
      </c>
      <c r="AC164" s="157">
        <f>C164+E164+G164+I164+K164+M164+O164+Q164+S164+U164+W164+Y164+AA164</f>
        <v>0</v>
      </c>
      <c r="AE164" s="235" t="str">
        <f>$AE$9</f>
        <v>07:00 - 07:59</v>
      </c>
      <c r="AF164" s="125">
        <f>SUMIF($A$9:$A$32,$AE164,B$164:B$187)</f>
        <v>2797</v>
      </c>
      <c r="AG164" s="172">
        <f t="shared" ref="AG164:AV165" si="1598">SUMIF($A$9:$A$32,$AE164,C$164:C$187)</f>
        <v>1587</v>
      </c>
      <c r="AH164" s="126">
        <f t="shared" si="1598"/>
        <v>927</v>
      </c>
      <c r="AI164" s="166">
        <f t="shared" si="1598"/>
        <v>1107</v>
      </c>
      <c r="AJ164" s="125">
        <f t="shared" si="1598"/>
        <v>2633</v>
      </c>
      <c r="AK164" s="127">
        <f t="shared" si="1598"/>
        <v>1711</v>
      </c>
      <c r="AL164" s="126">
        <f t="shared" si="1598"/>
        <v>3739</v>
      </c>
      <c r="AM164" s="166">
        <f t="shared" si="1598"/>
        <v>2489</v>
      </c>
      <c r="AN164" s="125">
        <f t="shared" si="1598"/>
        <v>292</v>
      </c>
      <c r="AO164" s="127">
        <f t="shared" si="1598"/>
        <v>902</v>
      </c>
      <c r="AP164" s="126">
        <f t="shared" si="1598"/>
        <v>1263</v>
      </c>
      <c r="AQ164" s="125">
        <f t="shared" si="1598"/>
        <v>3200</v>
      </c>
      <c r="AR164" s="165">
        <f t="shared" si="1598"/>
        <v>2818</v>
      </c>
      <c r="AS164" s="167">
        <f t="shared" si="1598"/>
        <v>3902</v>
      </c>
      <c r="AT164" s="125">
        <f t="shared" si="1598"/>
        <v>2001</v>
      </c>
      <c r="AU164" s="127">
        <f t="shared" si="1598"/>
        <v>1948</v>
      </c>
      <c r="AV164" s="126">
        <f t="shared" si="1598"/>
        <v>2456</v>
      </c>
      <c r="AW164" s="166">
        <f t="shared" ref="AW164:BE165" si="1599">SUMIF($A$9:$A$32,$AE164,S$164:S$187)</f>
        <v>2065</v>
      </c>
      <c r="AX164" s="125">
        <f t="shared" si="1599"/>
        <v>424</v>
      </c>
      <c r="AY164" s="127">
        <f t="shared" si="1599"/>
        <v>1387</v>
      </c>
      <c r="AZ164" s="126">
        <f t="shared" si="1599"/>
        <v>1143</v>
      </c>
      <c r="BA164" s="166">
        <f t="shared" si="1599"/>
        <v>2736</v>
      </c>
      <c r="BB164" s="125">
        <f t="shared" si="1599"/>
        <v>1612</v>
      </c>
      <c r="BC164" s="127">
        <f t="shared" si="1599"/>
        <v>1631</v>
      </c>
      <c r="BD164" s="170">
        <f t="shared" si="1599"/>
        <v>3662</v>
      </c>
      <c r="BE164" s="171">
        <f t="shared" si="1599"/>
        <v>2708</v>
      </c>
      <c r="BF164" s="156">
        <f>AF164+AH164+AJ164+AL164+AN164+AP164+AR164+AT164+AV164+AX164+AZ164+BB164+BD164</f>
        <v>25767</v>
      </c>
      <c r="BG164" s="157">
        <f>AG164+AI164+AK164+AM164+AO164+AQ164+AS164+AU164+AW164+AY164+BA164+BC164+BE164</f>
        <v>27373</v>
      </c>
      <c r="BI164" s="124" t="s">
        <v>16</v>
      </c>
      <c r="BJ164" s="128">
        <f>B164/B188</f>
        <v>0</v>
      </c>
      <c r="BK164" s="129">
        <f t="shared" ref="BK164" si="1600">C164/C188</f>
        <v>0</v>
      </c>
      <c r="BL164" s="130">
        <f t="shared" ref="BL164" si="1601">D164/D188</f>
        <v>0</v>
      </c>
      <c r="BM164" s="131">
        <f t="shared" ref="BM164" si="1602">E164/E188</f>
        <v>0</v>
      </c>
      <c r="BN164" s="128">
        <f t="shared" ref="BN164" si="1603">F164/F188</f>
        <v>0</v>
      </c>
      <c r="BO164" s="129">
        <f t="shared" ref="BO164" si="1604">G164/G188</f>
        <v>0</v>
      </c>
      <c r="BP164" s="130">
        <f t="shared" ref="BP164" si="1605">H164/H188</f>
        <v>0</v>
      </c>
      <c r="BQ164" s="131">
        <f t="shared" ref="BQ164" si="1606">I164/I188</f>
        <v>0</v>
      </c>
      <c r="BR164" s="128">
        <f t="shared" ref="BR164" si="1607">J164/J188</f>
        <v>0</v>
      </c>
      <c r="BS164" s="129">
        <f t="shared" ref="BS164" si="1608">K164/K188</f>
        <v>0</v>
      </c>
      <c r="BT164" s="130">
        <f t="shared" ref="BT164" si="1609">L164/L188</f>
        <v>0</v>
      </c>
      <c r="BU164" s="128">
        <f t="shared" ref="BU164" si="1610">M164/M188</f>
        <v>0</v>
      </c>
      <c r="BV164" s="132">
        <f t="shared" ref="BV164" si="1611">N164/N188</f>
        <v>0</v>
      </c>
      <c r="BW164" s="133">
        <f t="shared" ref="BW164" si="1612">O164/O188</f>
        <v>0</v>
      </c>
      <c r="BX164" s="128">
        <f t="shared" ref="BX164" si="1613">P164/P188</f>
        <v>0</v>
      </c>
      <c r="BY164" s="129">
        <f t="shared" ref="BY164" si="1614">Q164/Q188</f>
        <v>0</v>
      </c>
      <c r="BZ164" s="130">
        <f t="shared" ref="BZ164" si="1615">R164/R188</f>
        <v>0</v>
      </c>
      <c r="CA164" s="131">
        <f t="shared" ref="CA164" si="1616">S164/S188</f>
        <v>0</v>
      </c>
      <c r="CB164" s="128">
        <f t="shared" ref="CB164" si="1617">T164/T188</f>
        <v>0</v>
      </c>
      <c r="CC164" s="129">
        <f t="shared" ref="CC164" si="1618">U164/U188</f>
        <v>0</v>
      </c>
      <c r="CD164" s="130">
        <f t="shared" ref="CD164" si="1619">V164/V188</f>
        <v>0</v>
      </c>
      <c r="CE164" s="131">
        <f t="shared" ref="CE164" si="1620">W164/W188</f>
        <v>0</v>
      </c>
      <c r="CF164" s="128">
        <f t="shared" ref="CF164" si="1621">X164/X188</f>
        <v>0</v>
      </c>
      <c r="CG164" s="129">
        <f t="shared" ref="CG164" si="1622">Y164/Y188</f>
        <v>0</v>
      </c>
      <c r="CH164" s="130">
        <f t="shared" ref="CH164" si="1623">Z164/Z188</f>
        <v>0</v>
      </c>
      <c r="CI164" s="128">
        <f t="shared" ref="CI164" si="1624">AA164/AA188</f>
        <v>0</v>
      </c>
      <c r="CJ164" s="134">
        <f t="shared" ref="CJ164" si="1625">AB164/AB188</f>
        <v>0</v>
      </c>
      <c r="CK164" s="135">
        <f t="shared" ref="CK164" si="1626">AC164/AC188</f>
        <v>0</v>
      </c>
    </row>
    <row r="165" spans="1:89" x14ac:dyDescent="0.2">
      <c r="A165" s="136" t="s">
        <v>17</v>
      </c>
      <c r="B165" s="175">
        <v>343</v>
      </c>
      <c r="C165" s="176">
        <v>0</v>
      </c>
      <c r="D165" s="177">
        <v>192</v>
      </c>
      <c r="E165" s="178">
        <v>8</v>
      </c>
      <c r="F165" s="175">
        <v>670</v>
      </c>
      <c r="G165" s="179">
        <v>14</v>
      </c>
      <c r="H165" s="177">
        <v>498</v>
      </c>
      <c r="I165" s="178">
        <v>38</v>
      </c>
      <c r="J165" s="175">
        <v>16</v>
      </c>
      <c r="K165" s="179">
        <v>18</v>
      </c>
      <c r="L165" s="177">
        <v>75</v>
      </c>
      <c r="M165" s="175">
        <v>103</v>
      </c>
      <c r="N165" s="180">
        <v>222</v>
      </c>
      <c r="O165" s="181">
        <v>147</v>
      </c>
      <c r="P165" s="175">
        <v>65</v>
      </c>
      <c r="Q165" s="179">
        <v>70</v>
      </c>
      <c r="R165" s="177">
        <v>47</v>
      </c>
      <c r="S165" s="178">
        <v>77</v>
      </c>
      <c r="T165" s="175">
        <v>0</v>
      </c>
      <c r="U165" s="179">
        <v>0</v>
      </c>
      <c r="V165" s="177">
        <v>12</v>
      </c>
      <c r="W165" s="178">
        <v>0</v>
      </c>
      <c r="X165" s="175">
        <v>2</v>
      </c>
      <c r="Y165" s="179">
        <v>0</v>
      </c>
      <c r="Z165" s="177">
        <v>0</v>
      </c>
      <c r="AA165" s="175">
        <v>0</v>
      </c>
      <c r="AB165" s="156">
        <f t="shared" ref="AB165:AB184" si="1627">B165+D165+F165+H165+J165+L165+N165+P165+R165+T165+V165+X165+Z165</f>
        <v>2142</v>
      </c>
      <c r="AC165" s="157">
        <f t="shared" ref="AC165:AC184" si="1628">C165+E165+G165+I165+K165+M165+O165+Q165+S165+U165+W165+Y165+AA165</f>
        <v>475</v>
      </c>
      <c r="AE165" s="237" t="str">
        <f>$AE$10</f>
        <v>08:00 - 08:59</v>
      </c>
      <c r="AF165" s="125">
        <f>SUMIF($A$9:$A$32,$AE165,B$164:B$187)</f>
        <v>2333</v>
      </c>
      <c r="AG165" s="176">
        <f t="shared" si="1598"/>
        <v>1175</v>
      </c>
      <c r="AH165" s="177">
        <f t="shared" si="1598"/>
        <v>800</v>
      </c>
      <c r="AI165" s="178">
        <f t="shared" si="1598"/>
        <v>740</v>
      </c>
      <c r="AJ165" s="238">
        <f t="shared" si="1598"/>
        <v>2119</v>
      </c>
      <c r="AK165" s="179">
        <f t="shared" si="1598"/>
        <v>1196</v>
      </c>
      <c r="AL165" s="177">
        <f t="shared" si="1598"/>
        <v>2903</v>
      </c>
      <c r="AM165" s="178">
        <f t="shared" si="1598"/>
        <v>2100</v>
      </c>
      <c r="AN165" s="238">
        <f t="shared" si="1598"/>
        <v>229</v>
      </c>
      <c r="AO165" s="179">
        <f t="shared" si="1598"/>
        <v>686</v>
      </c>
      <c r="AP165" s="177">
        <f t="shared" si="1598"/>
        <v>1018</v>
      </c>
      <c r="AQ165" s="238">
        <f t="shared" si="1598"/>
        <v>2504</v>
      </c>
      <c r="AR165" s="180">
        <f t="shared" si="1598"/>
        <v>2264</v>
      </c>
      <c r="AS165" s="181">
        <f t="shared" si="1598"/>
        <v>3413</v>
      </c>
      <c r="AT165" s="238">
        <f t="shared" si="1598"/>
        <v>1536</v>
      </c>
      <c r="AU165" s="179">
        <f t="shared" si="1598"/>
        <v>1497</v>
      </c>
      <c r="AV165" s="177">
        <f t="shared" si="1598"/>
        <v>2086</v>
      </c>
      <c r="AW165" s="178">
        <f t="shared" si="1599"/>
        <v>1580</v>
      </c>
      <c r="AX165" s="238">
        <f t="shared" si="1599"/>
        <v>289</v>
      </c>
      <c r="AY165" s="179">
        <f t="shared" si="1599"/>
        <v>876</v>
      </c>
      <c r="AZ165" s="177">
        <f t="shared" si="1599"/>
        <v>935</v>
      </c>
      <c r="BA165" s="178">
        <f t="shared" si="1599"/>
        <v>1968</v>
      </c>
      <c r="BB165" s="238">
        <f t="shared" si="1599"/>
        <v>1367</v>
      </c>
      <c r="BC165" s="179">
        <f t="shared" si="1599"/>
        <v>1139</v>
      </c>
      <c r="BD165" s="177">
        <f t="shared" si="1599"/>
        <v>2896</v>
      </c>
      <c r="BE165" s="238">
        <f t="shared" si="1599"/>
        <v>1994</v>
      </c>
      <c r="BF165" s="158">
        <f>SUM(AF165,AH165,AJ165,AL165,AN165,AP165,AR165,AT165,AV165,AX165,AZ165,BB165,BD165)</f>
        <v>20775</v>
      </c>
      <c r="BG165" s="159">
        <f>SUM(AG165,AI165,AK165,AM165,AO165,AQ165,AS165,AU165,AW165,AY165,BA165,BC165,BE165)</f>
        <v>20868</v>
      </c>
      <c r="BI165" s="136" t="s">
        <v>17</v>
      </c>
      <c r="BJ165" s="128">
        <f>B165/B188</f>
        <v>1.1412030875698696E-2</v>
      </c>
      <c r="BK165" s="129">
        <f t="shared" ref="BK165" si="1629">C165/C188</f>
        <v>0</v>
      </c>
      <c r="BL165" s="130">
        <f t="shared" ref="BL165" si="1630">D165/D188</f>
        <v>1.4664324448178416E-2</v>
      </c>
      <c r="BM165" s="131">
        <f t="shared" ref="BM165" si="1631">E165/E188</f>
        <v>5.7761732851985563E-4</v>
      </c>
      <c r="BN165" s="128">
        <f t="shared" ref="BN165" si="1632">F165/F188</f>
        <v>2.2206754830797787E-2</v>
      </c>
      <c r="BO165" s="129">
        <f t="shared" ref="BO165" si="1633">G165/G188</f>
        <v>5.0143266475644694E-4</v>
      </c>
      <c r="BP165" s="130">
        <f t="shared" ref="BP165" si="1634">H165/H188</f>
        <v>1.2061031726810365E-2</v>
      </c>
      <c r="BQ165" s="131">
        <f t="shared" ref="BQ165" si="1635">I165/I188</f>
        <v>7.9902434921569451E-4</v>
      </c>
      <c r="BR165" s="128">
        <f t="shared" ref="BR165" si="1636">J165/J188</f>
        <v>2.530844669408415E-3</v>
      </c>
      <c r="BS165" s="129">
        <f t="shared" ref="BS165" si="1637">K165/K188</f>
        <v>2.8957528957528956E-3</v>
      </c>
      <c r="BT165" s="130">
        <f t="shared" ref="BT165" si="1638">L165/L188</f>
        <v>3.0131372785344099E-3</v>
      </c>
      <c r="BU165" s="128">
        <f t="shared" ref="BU165" si="1639">M165/M188</f>
        <v>4.2738589211618258E-3</v>
      </c>
      <c r="BV165" s="132">
        <f t="shared" ref="BV165" si="1640">N165/N188</f>
        <v>5.1972375043895583E-3</v>
      </c>
      <c r="BW165" s="133">
        <f t="shared" ref="BW165" si="1641">O165/O188</f>
        <v>3.5720360605545161E-3</v>
      </c>
      <c r="BX165" s="128">
        <f t="shared" ref="BX165" si="1642">P165/P188</f>
        <v>2.7887420628110518E-3</v>
      </c>
      <c r="BY165" s="129">
        <f t="shared" ref="BY165" si="1643">Q165/Q188</f>
        <v>3.316278188364601E-3</v>
      </c>
      <c r="BZ165" s="130">
        <f t="shared" ref="BZ165" si="1644">R165/R188</f>
        <v>1.6325112886418896E-3</v>
      </c>
      <c r="CA165" s="131">
        <f t="shared" ref="CA165" si="1645">S165/S188</f>
        <v>2.7418723070896985E-3</v>
      </c>
      <c r="CB165" s="128">
        <f t="shared" ref="CB165" si="1646">T165/T188</f>
        <v>0</v>
      </c>
      <c r="CC165" s="129">
        <f t="shared" ref="CC165" si="1647">U165/U188</f>
        <v>0</v>
      </c>
      <c r="CD165" s="130">
        <f t="shared" ref="CD165" si="1648">V165/V188</f>
        <v>4.6088259016015672E-4</v>
      </c>
      <c r="CE165" s="131">
        <f t="shared" ref="CE165" si="1649">W165/W188</f>
        <v>0</v>
      </c>
      <c r="CF165" s="128">
        <f t="shared" ref="CF165" si="1650">X165/X188</f>
        <v>9.4867659614837304E-5</v>
      </c>
      <c r="CG165" s="129">
        <f t="shared" ref="CG165" si="1651">Y165/Y188</f>
        <v>0</v>
      </c>
      <c r="CH165" s="130">
        <f t="shared" ref="CH165" si="1652">Z165/Z188</f>
        <v>0</v>
      </c>
      <c r="CI165" s="128">
        <f t="shared" ref="CI165" si="1653">AA165/AA188</f>
        <v>0</v>
      </c>
      <c r="CJ165" s="134">
        <f t="shared" ref="CJ165" si="1654">AB165/AB188</f>
        <v>6.3043759786204539E-3</v>
      </c>
      <c r="CK165" s="135">
        <f t="shared" ref="CK165" si="1655">AC165/AC188</f>
        <v>1.4052090359378514E-3</v>
      </c>
    </row>
    <row r="166" spans="1:89" ht="13.5" thickBot="1" x14ac:dyDescent="0.25">
      <c r="A166" s="145" t="s">
        <v>18</v>
      </c>
      <c r="B166" s="182">
        <v>1947</v>
      </c>
      <c r="C166" s="183">
        <v>26</v>
      </c>
      <c r="D166" s="184">
        <v>852</v>
      </c>
      <c r="E166" s="185">
        <v>213</v>
      </c>
      <c r="F166" s="182">
        <v>2643</v>
      </c>
      <c r="G166" s="186">
        <v>504</v>
      </c>
      <c r="H166" s="184">
        <v>2149</v>
      </c>
      <c r="I166" s="185">
        <v>830</v>
      </c>
      <c r="J166" s="182">
        <v>113</v>
      </c>
      <c r="K166" s="186">
        <v>259</v>
      </c>
      <c r="L166" s="184">
        <v>624</v>
      </c>
      <c r="M166" s="182">
        <v>1029</v>
      </c>
      <c r="N166" s="187">
        <v>1565</v>
      </c>
      <c r="O166" s="188">
        <v>1895</v>
      </c>
      <c r="P166" s="182">
        <v>955</v>
      </c>
      <c r="Q166" s="186">
        <v>966</v>
      </c>
      <c r="R166" s="184">
        <v>1029</v>
      </c>
      <c r="S166" s="185">
        <v>1073</v>
      </c>
      <c r="T166" s="182">
        <v>200</v>
      </c>
      <c r="U166" s="186">
        <v>630</v>
      </c>
      <c r="V166" s="184">
        <v>639</v>
      </c>
      <c r="W166" s="185">
        <v>1434</v>
      </c>
      <c r="X166" s="182">
        <v>797</v>
      </c>
      <c r="Y166" s="186">
        <v>651</v>
      </c>
      <c r="Z166" s="184">
        <v>1874</v>
      </c>
      <c r="AA166" s="182">
        <v>1241</v>
      </c>
      <c r="AB166" s="156">
        <f t="shared" si="1627"/>
        <v>15387</v>
      </c>
      <c r="AC166" s="157">
        <f t="shared" si="1628"/>
        <v>10751</v>
      </c>
      <c r="AE166" s="235"/>
      <c r="AF166" s="125"/>
      <c r="AG166" s="183"/>
      <c r="AH166" s="184"/>
      <c r="AI166" s="185"/>
      <c r="AJ166" s="182"/>
      <c r="AK166" s="186"/>
      <c r="AL166" s="184"/>
      <c r="AM166" s="185"/>
      <c r="AN166" s="182"/>
      <c r="AO166" s="186"/>
      <c r="AP166" s="184"/>
      <c r="AQ166" s="182"/>
      <c r="AR166" s="187"/>
      <c r="AS166" s="188"/>
      <c r="AT166" s="182"/>
      <c r="AU166" s="186"/>
      <c r="AV166" s="184"/>
      <c r="AW166" s="185"/>
      <c r="AX166" s="182"/>
      <c r="AY166" s="186"/>
      <c r="AZ166" s="184"/>
      <c r="BA166" s="185"/>
      <c r="BB166" s="182"/>
      <c r="BC166" s="186"/>
      <c r="BD166" s="184"/>
      <c r="BE166" s="182"/>
      <c r="BF166" s="158"/>
      <c r="BG166" s="159"/>
      <c r="BI166" s="145" t="s">
        <v>18</v>
      </c>
      <c r="BJ166" s="128">
        <f>B166/B188</f>
        <v>6.4779079052435448E-2</v>
      </c>
      <c r="BK166" s="129">
        <f t="shared" ref="BK166" si="1656">C166/C188</f>
        <v>8.2132928986606017E-4</v>
      </c>
      <c r="BL166" s="130">
        <f t="shared" ref="BL166" si="1657">D166/D188</f>
        <v>6.5072939738791719E-2</v>
      </c>
      <c r="BM166" s="131">
        <f t="shared" ref="BM166" si="1658">E166/E188</f>
        <v>1.5379061371841155E-2</v>
      </c>
      <c r="BN166" s="128">
        <f t="shared" ref="BN166" si="1659">F166/F188</f>
        <v>8.7600676145967976E-2</v>
      </c>
      <c r="BO166" s="129">
        <f t="shared" ref="BO166" si="1660">G166/G188</f>
        <v>1.8051575931232092E-2</v>
      </c>
      <c r="BP166" s="130">
        <f t="shared" ref="BP166" si="1661">H166/H188</f>
        <v>5.2046500363284086E-2</v>
      </c>
      <c r="BQ166" s="131">
        <f t="shared" ref="BQ166" si="1662">I166/I188</f>
        <v>1.7452373943395431E-2</v>
      </c>
      <c r="BR166" s="128">
        <f t="shared" ref="BR166" si="1663">J166/J188</f>
        <v>1.7874090477696933E-2</v>
      </c>
      <c r="BS166" s="129">
        <f t="shared" ref="BS166" si="1664">K166/K188</f>
        <v>4.1666666666666664E-2</v>
      </c>
      <c r="BT166" s="130">
        <f t="shared" ref="BT166" si="1665">L166/L188</f>
        <v>2.5069302157406291E-2</v>
      </c>
      <c r="BU166" s="128">
        <f t="shared" ref="BU166" si="1666">M166/M188</f>
        <v>4.2697095435684645E-2</v>
      </c>
      <c r="BV166" s="132">
        <f t="shared" ref="BV166" si="1667">N166/N188</f>
        <v>3.6638183307971438E-2</v>
      </c>
      <c r="BW166" s="133">
        <f t="shared" ref="BW166" si="1668">O166/O188</f>
        <v>4.6047675746604136E-2</v>
      </c>
      <c r="BX166" s="128">
        <f t="shared" ref="BX166" si="1669">P166/P188</f>
        <v>4.0973056461300839E-2</v>
      </c>
      <c r="BY166" s="129">
        <f t="shared" ref="BY166" si="1670">Q166/Q188</f>
        <v>4.5764638999431492E-2</v>
      </c>
      <c r="BZ166" s="130">
        <f t="shared" ref="BZ166" si="1671">R166/R188</f>
        <v>3.5741576936436266E-2</v>
      </c>
      <c r="CA166" s="131">
        <f t="shared" ref="CA166" si="1672">S166/S188</f>
        <v>3.8208168642951248E-2</v>
      </c>
      <c r="CB166" s="128">
        <f t="shared" ref="CB166" si="1673">T166/T188</f>
        <v>2.3452157598499061E-2</v>
      </c>
      <c r="CC166" s="129">
        <f t="shared" ref="CC166" si="1674">U166/U188</f>
        <v>7.741459818137135E-2</v>
      </c>
      <c r="CD166" s="130">
        <f t="shared" ref="CD166" si="1675">V166/V188</f>
        <v>2.4541997926028344E-2</v>
      </c>
      <c r="CE166" s="131">
        <f t="shared" ref="CE166" si="1676">W166/W188</f>
        <v>5.0633805303485047E-2</v>
      </c>
      <c r="CF166" s="128">
        <f t="shared" ref="CF166" si="1677">X166/X188</f>
        <v>3.7804762356512665E-2</v>
      </c>
      <c r="CG166" s="129">
        <f t="shared" ref="CG166" si="1678">Y166/Y188</f>
        <v>5.1947015639961701E-2</v>
      </c>
      <c r="CH166" s="130">
        <f t="shared" ref="CH166" si="1679">Z166/Z188</f>
        <v>4.3099284745061063E-2</v>
      </c>
      <c r="CI166" s="128">
        <f t="shared" ref="CI166" si="1680">AA166/AA188</f>
        <v>2.6185301626822526E-2</v>
      </c>
      <c r="CJ166" s="134">
        <f t="shared" ref="CJ166" si="1681">AB166/AB188</f>
        <v>4.5287317078913598E-2</v>
      </c>
      <c r="CK166" s="135">
        <f t="shared" ref="CK166" si="1682">AC166/AC188</f>
        <v>3.1805057569195452E-2</v>
      </c>
    </row>
    <row r="167" spans="1:89" ht="14.25" thickTop="1" thickBot="1" x14ac:dyDescent="0.25">
      <c r="A167" s="136" t="s">
        <v>19</v>
      </c>
      <c r="B167" s="175">
        <v>2935</v>
      </c>
      <c r="C167" s="176">
        <v>1203</v>
      </c>
      <c r="D167" s="177">
        <v>1013</v>
      </c>
      <c r="E167" s="178">
        <v>753</v>
      </c>
      <c r="F167" s="175">
        <v>3132</v>
      </c>
      <c r="G167" s="179">
        <v>1318</v>
      </c>
      <c r="H167" s="177">
        <v>3174</v>
      </c>
      <c r="I167" s="178">
        <v>1907</v>
      </c>
      <c r="J167" s="175">
        <v>197</v>
      </c>
      <c r="K167" s="179">
        <v>555</v>
      </c>
      <c r="L167" s="177">
        <v>1079</v>
      </c>
      <c r="M167" s="175">
        <v>2075</v>
      </c>
      <c r="N167" s="180">
        <v>2622</v>
      </c>
      <c r="O167" s="181">
        <v>3270</v>
      </c>
      <c r="P167" s="175">
        <v>1705</v>
      </c>
      <c r="Q167" s="179">
        <v>1711</v>
      </c>
      <c r="R167" s="177">
        <v>2163</v>
      </c>
      <c r="S167" s="178">
        <v>1849</v>
      </c>
      <c r="T167" s="175">
        <v>332</v>
      </c>
      <c r="U167" s="179">
        <v>1190</v>
      </c>
      <c r="V167" s="177">
        <v>1305</v>
      </c>
      <c r="W167" s="178">
        <v>2597</v>
      </c>
      <c r="X167" s="175">
        <v>1619</v>
      </c>
      <c r="Y167" s="179">
        <v>1184</v>
      </c>
      <c r="Z167" s="177">
        <v>2969</v>
      </c>
      <c r="AA167" s="175">
        <v>2343</v>
      </c>
      <c r="AB167" s="156">
        <f t="shared" si="1627"/>
        <v>24245</v>
      </c>
      <c r="AC167" s="157">
        <f t="shared" si="1628"/>
        <v>21955</v>
      </c>
      <c r="AE167" s="229" t="s">
        <v>13</v>
      </c>
      <c r="AF167" s="20">
        <f t="shared" ref="AF167:BG167" si="1683">SUM(AF164:AF166)</f>
        <v>5130</v>
      </c>
      <c r="AG167" s="21">
        <f t="shared" si="1683"/>
        <v>2762</v>
      </c>
      <c r="AH167" s="20">
        <f t="shared" si="1683"/>
        <v>1727</v>
      </c>
      <c r="AI167" s="21">
        <f t="shared" si="1683"/>
        <v>1847</v>
      </c>
      <c r="AJ167" s="20">
        <f t="shared" si="1683"/>
        <v>4752</v>
      </c>
      <c r="AK167" s="21">
        <f t="shared" si="1683"/>
        <v>2907</v>
      </c>
      <c r="AL167" s="20">
        <f t="shared" si="1683"/>
        <v>6642</v>
      </c>
      <c r="AM167" s="21">
        <f t="shared" si="1683"/>
        <v>4589</v>
      </c>
      <c r="AN167" s="20">
        <f t="shared" si="1683"/>
        <v>521</v>
      </c>
      <c r="AO167" s="21">
        <f t="shared" si="1683"/>
        <v>1588</v>
      </c>
      <c r="AP167" s="20">
        <f t="shared" si="1683"/>
        <v>2281</v>
      </c>
      <c r="AQ167" s="21">
        <f t="shared" si="1683"/>
        <v>5704</v>
      </c>
      <c r="AR167" s="20">
        <f t="shared" si="1683"/>
        <v>5082</v>
      </c>
      <c r="AS167" s="21">
        <f t="shared" si="1683"/>
        <v>7315</v>
      </c>
      <c r="AT167" s="20">
        <f t="shared" si="1683"/>
        <v>3537</v>
      </c>
      <c r="AU167" s="21">
        <f t="shared" si="1683"/>
        <v>3445</v>
      </c>
      <c r="AV167" s="20">
        <f t="shared" si="1683"/>
        <v>4542</v>
      </c>
      <c r="AW167" s="21">
        <f t="shared" si="1683"/>
        <v>3645</v>
      </c>
      <c r="AX167" s="20">
        <f t="shared" si="1683"/>
        <v>713</v>
      </c>
      <c r="AY167" s="21">
        <f t="shared" si="1683"/>
        <v>2263</v>
      </c>
      <c r="AZ167" s="20">
        <f t="shared" si="1683"/>
        <v>2078</v>
      </c>
      <c r="BA167" s="21">
        <f t="shared" si="1683"/>
        <v>4704</v>
      </c>
      <c r="BB167" s="20">
        <f t="shared" si="1683"/>
        <v>2979</v>
      </c>
      <c r="BC167" s="21">
        <f t="shared" si="1683"/>
        <v>2770</v>
      </c>
      <c r="BD167" s="20">
        <f t="shared" si="1683"/>
        <v>6558</v>
      </c>
      <c r="BE167" s="21">
        <f t="shared" si="1683"/>
        <v>4702</v>
      </c>
      <c r="BF167" s="160">
        <f t="shared" si="1683"/>
        <v>46542</v>
      </c>
      <c r="BG167" s="161">
        <f t="shared" si="1683"/>
        <v>48241</v>
      </c>
      <c r="BI167" s="136" t="s">
        <v>19</v>
      </c>
      <c r="BJ167" s="128">
        <f>B167/B188</f>
        <v>9.7651051370774553E-2</v>
      </c>
      <c r="BK167" s="129">
        <f t="shared" ref="BK167" si="1684">C167/C188</f>
        <v>3.800227445034117E-2</v>
      </c>
      <c r="BL167" s="130">
        <f t="shared" ref="BL167" si="1685">D167/D188</f>
        <v>7.7369586802107995E-2</v>
      </c>
      <c r="BM167" s="131">
        <f t="shared" ref="BM167" si="1686">E167/E188</f>
        <v>5.4368231046931406E-2</v>
      </c>
      <c r="BN167" s="128">
        <f t="shared" ref="BN167" si="1687">F167/F188</f>
        <v>0.10380829273143084</v>
      </c>
      <c r="BO167" s="129">
        <f t="shared" ref="BO167" si="1688">G167/G188</f>
        <v>4.7206303724928365E-2</v>
      </c>
      <c r="BP167" s="130">
        <f t="shared" ref="BP167" si="1689">H167/H188</f>
        <v>7.6870913054008241E-2</v>
      </c>
      <c r="BQ167" s="131">
        <f t="shared" ref="BQ167" si="1690">I167/I188</f>
        <v>4.0098406156692877E-2</v>
      </c>
      <c r="BR167" s="128">
        <f t="shared" ref="BR167" si="1691">J167/J188</f>
        <v>3.116102499209111E-2</v>
      </c>
      <c r="BS167" s="129">
        <f t="shared" ref="BS167" si="1692">K167/K188</f>
        <v>8.9285714285714288E-2</v>
      </c>
      <c r="BT167" s="130">
        <f t="shared" ref="BT167" si="1693">L167/L188</f>
        <v>4.3349001647181709E-2</v>
      </c>
      <c r="BU167" s="128">
        <f t="shared" ref="BU167" si="1694">M167/M188</f>
        <v>8.6099585062240663E-2</v>
      </c>
      <c r="BV167" s="132">
        <f t="shared" ref="BV167" si="1695">N167/N188</f>
        <v>6.1383588903195598E-2</v>
      </c>
      <c r="BW167" s="133">
        <f t="shared" ref="BW167" si="1696">O167/O188</f>
        <v>7.9459577673559642E-2</v>
      </c>
      <c r="BX167" s="128">
        <f t="shared" ref="BX167" si="1697">P167/P188</f>
        <v>7.3150849493736056E-2</v>
      </c>
      <c r="BY167" s="129">
        <f t="shared" ref="BY167" si="1698">Q167/Q188</f>
        <v>8.1059314004169034E-2</v>
      </c>
      <c r="BZ167" s="130">
        <f t="shared" ref="BZ167" si="1699">R167/R188</f>
        <v>7.5130253560263982E-2</v>
      </c>
      <c r="CA167" s="131">
        <f t="shared" ref="CA167" si="1700">S167/S188</f>
        <v>6.584054410141367E-2</v>
      </c>
      <c r="CB167" s="128">
        <f t="shared" ref="CB167" si="1701">T167/T188</f>
        <v>3.8930581613508444E-2</v>
      </c>
      <c r="CC167" s="129">
        <f t="shared" ref="CC167" si="1702">U167/U188</f>
        <v>0.14622757434259032</v>
      </c>
      <c r="CD167" s="130">
        <f t="shared" ref="CD167" si="1703">V167/V188</f>
        <v>5.0120981679917041E-2</v>
      </c>
      <c r="CE167" s="131">
        <f t="shared" ref="CE167" si="1704">W167/W188</f>
        <v>9.1698739451290562E-2</v>
      </c>
      <c r="CF167" s="128">
        <f t="shared" ref="CF167" si="1705">X167/X188</f>
        <v>7.679537045821079E-2</v>
      </c>
      <c r="CG167" s="129">
        <f t="shared" ref="CG167" si="1706">Y167/Y188</f>
        <v>9.4478135971911903E-2</v>
      </c>
      <c r="CH167" s="130">
        <f t="shared" ref="CH167" si="1707">Z167/Z188</f>
        <v>6.8282698190014035E-2</v>
      </c>
      <c r="CI167" s="128">
        <f t="shared" ref="CI167" si="1708">AA167/AA188</f>
        <v>4.9437680670141163E-2</v>
      </c>
      <c r="CJ167" s="134">
        <f t="shared" ref="CJ167" si="1709">AB167/AB188</f>
        <v>7.1358354622620412E-2</v>
      </c>
      <c r="CK167" s="135">
        <f t="shared" ref="CK167" si="1710">AC167/AC188</f>
        <v>6.4950240808453741E-2</v>
      </c>
    </row>
    <row r="168" spans="1:89" ht="13.5" thickTop="1" x14ac:dyDescent="0.2">
      <c r="A168" s="145" t="s">
        <v>20</v>
      </c>
      <c r="B168" s="182">
        <v>2797</v>
      </c>
      <c r="C168" s="183">
        <v>1587</v>
      </c>
      <c r="D168" s="184">
        <v>927</v>
      </c>
      <c r="E168" s="185">
        <v>1107</v>
      </c>
      <c r="F168" s="182">
        <v>2633</v>
      </c>
      <c r="G168" s="186">
        <v>1711</v>
      </c>
      <c r="H168" s="184">
        <v>3739</v>
      </c>
      <c r="I168" s="185">
        <v>2489</v>
      </c>
      <c r="J168" s="182">
        <v>292</v>
      </c>
      <c r="K168" s="186">
        <v>902</v>
      </c>
      <c r="L168" s="184">
        <v>1263</v>
      </c>
      <c r="M168" s="182">
        <v>3200</v>
      </c>
      <c r="N168" s="187">
        <v>2818</v>
      </c>
      <c r="O168" s="188">
        <v>3902</v>
      </c>
      <c r="P168" s="182">
        <v>2001</v>
      </c>
      <c r="Q168" s="186">
        <v>1948</v>
      </c>
      <c r="R168" s="184">
        <v>2456</v>
      </c>
      <c r="S168" s="185">
        <v>2065</v>
      </c>
      <c r="T168" s="182">
        <v>424</v>
      </c>
      <c r="U168" s="186">
        <v>1387</v>
      </c>
      <c r="V168" s="184">
        <v>1143</v>
      </c>
      <c r="W168" s="185">
        <v>2736</v>
      </c>
      <c r="X168" s="182">
        <v>1612</v>
      </c>
      <c r="Y168" s="186">
        <v>1631</v>
      </c>
      <c r="Z168" s="184">
        <v>3662</v>
      </c>
      <c r="AA168" s="182">
        <v>2708</v>
      </c>
      <c r="AB168" s="156">
        <f t="shared" si="1627"/>
        <v>25767</v>
      </c>
      <c r="AC168" s="157">
        <f t="shared" si="1628"/>
        <v>27373</v>
      </c>
      <c r="BI168" s="145" t="s">
        <v>20</v>
      </c>
      <c r="BJ168" s="128">
        <f>B168/B188</f>
        <v>9.3059622038860798E-2</v>
      </c>
      <c r="BK168" s="129">
        <f t="shared" ref="BK168" si="1711">C168/C188</f>
        <v>5.0132676269901442E-2</v>
      </c>
      <c r="BL168" s="130">
        <f t="shared" ref="BL168" si="1712">D168/D188</f>
        <v>7.0801191476361408E-2</v>
      </c>
      <c r="BM168" s="131">
        <f t="shared" ref="BM168" si="1713">E168/E188</f>
        <v>7.9927797833935013E-2</v>
      </c>
      <c r="BN168" s="128">
        <f t="shared" ref="BN168" si="1714">F168/F188</f>
        <v>8.7269232044015779E-2</v>
      </c>
      <c r="BO168" s="129">
        <f t="shared" ref="BO168" si="1715">G168/G188</f>
        <v>6.1282234957020058E-2</v>
      </c>
      <c r="BP168" s="130">
        <f t="shared" ref="BP168" si="1716">H168/H188</f>
        <v>9.055461370791959E-2</v>
      </c>
      <c r="BQ168" s="131">
        <f t="shared" ref="BQ168" si="1717">I168/I188</f>
        <v>5.2336094873627989E-2</v>
      </c>
      <c r="BR168" s="128">
        <f t="shared" ref="BR168" si="1718">J168/J188</f>
        <v>4.6187915216703575E-2</v>
      </c>
      <c r="BS168" s="129">
        <f t="shared" ref="BS168" si="1719">K168/K188</f>
        <v>0.14510939510939511</v>
      </c>
      <c r="BT168" s="130">
        <f t="shared" ref="BT168" si="1720">L168/L188</f>
        <v>5.0741231770519465E-2</v>
      </c>
      <c r="BU168" s="128">
        <f t="shared" ref="BU168" si="1721">M168/M188</f>
        <v>0.13278008298755187</v>
      </c>
      <c r="BV168" s="132">
        <f t="shared" ref="BV168" si="1722">N168/N188</f>
        <v>6.5972140934098089E-2</v>
      </c>
      <c r="BW168" s="133">
        <f t="shared" ref="BW168" si="1723">O168/O188</f>
        <v>9.4816902777440287E-2</v>
      </c>
      <c r="BX168" s="128">
        <f t="shared" ref="BX168" si="1724">P168/P188</f>
        <v>8.5850351810537157E-2</v>
      </c>
      <c r="BY168" s="129">
        <f t="shared" ref="BY168" si="1725">Q168/Q188</f>
        <v>9.228728444191775E-2</v>
      </c>
      <c r="BZ168" s="130">
        <f t="shared" ref="BZ168" si="1726">R168/R188</f>
        <v>8.5307398402222998E-2</v>
      </c>
      <c r="CA168" s="131">
        <f t="shared" ref="CA168" si="1727">S168/S188</f>
        <v>7.3532030053769182E-2</v>
      </c>
      <c r="CB168" s="128">
        <f t="shared" ref="CB168" si="1728">T168/T188</f>
        <v>4.9718574108818012E-2</v>
      </c>
      <c r="CC168" s="129">
        <f t="shared" ref="CC168" si="1729">U168/U188</f>
        <v>0.17043499631359058</v>
      </c>
      <c r="CD168" s="130">
        <f t="shared" ref="CD168" si="1730">V168/V188</f>
        <v>4.3899066712754925E-2</v>
      </c>
      <c r="CE168" s="131">
        <f t="shared" ref="CE168" si="1731">W168/W188</f>
        <v>9.6606758235937992E-2</v>
      </c>
      <c r="CF168" s="128">
        <f t="shared" ref="CF168" si="1732">X168/X188</f>
        <v>7.6463333649558859E-2</v>
      </c>
      <c r="CG168" s="129">
        <f t="shared" ref="CG168" si="1733">Y168/Y188</f>
        <v>0.13014682413022663</v>
      </c>
      <c r="CH168" s="130">
        <f t="shared" ref="CH168" si="1734">Z168/Z188</f>
        <v>8.4220694096271934E-2</v>
      </c>
      <c r="CI168" s="128">
        <f t="shared" ref="CI168" si="1735">AA168/AA188</f>
        <v>5.7139239972147787E-2</v>
      </c>
      <c r="CJ168" s="134">
        <f t="shared" ref="CJ168" si="1736">AB168/AB188</f>
        <v>7.5837934566346049E-2</v>
      </c>
      <c r="CK168" s="135">
        <f t="shared" ref="CK168" si="1737">AC168/AC188</f>
        <v>8.0978498822582748E-2</v>
      </c>
    </row>
    <row r="169" spans="1:89" ht="13.5" thickBot="1" x14ac:dyDescent="0.25">
      <c r="A169" s="136" t="s">
        <v>21</v>
      </c>
      <c r="B169" s="175">
        <v>2333</v>
      </c>
      <c r="C169" s="176">
        <v>1175</v>
      </c>
      <c r="D169" s="177">
        <v>800</v>
      </c>
      <c r="E169" s="178">
        <v>740</v>
      </c>
      <c r="F169" s="175">
        <v>2119</v>
      </c>
      <c r="G169" s="179">
        <v>1196</v>
      </c>
      <c r="H169" s="177">
        <v>2903</v>
      </c>
      <c r="I169" s="178">
        <v>2100</v>
      </c>
      <c r="J169" s="175">
        <v>229</v>
      </c>
      <c r="K169" s="179">
        <v>686</v>
      </c>
      <c r="L169" s="177">
        <v>1018</v>
      </c>
      <c r="M169" s="175">
        <v>2504</v>
      </c>
      <c r="N169" s="180">
        <v>2264</v>
      </c>
      <c r="O169" s="181">
        <v>3413</v>
      </c>
      <c r="P169" s="175">
        <v>1536</v>
      </c>
      <c r="Q169" s="179">
        <v>1497</v>
      </c>
      <c r="R169" s="177">
        <v>2086</v>
      </c>
      <c r="S169" s="178">
        <v>1580</v>
      </c>
      <c r="T169" s="175">
        <v>289</v>
      </c>
      <c r="U169" s="179">
        <v>876</v>
      </c>
      <c r="V169" s="177">
        <v>935</v>
      </c>
      <c r="W169" s="178">
        <v>1968</v>
      </c>
      <c r="X169" s="175">
        <v>1367</v>
      </c>
      <c r="Y169" s="179">
        <v>1139</v>
      </c>
      <c r="Z169" s="177">
        <v>2896</v>
      </c>
      <c r="AA169" s="175">
        <v>1994</v>
      </c>
      <c r="AB169" s="156">
        <f t="shared" si="1627"/>
        <v>20775</v>
      </c>
      <c r="AC169" s="157">
        <f t="shared" si="1628"/>
        <v>20868</v>
      </c>
      <c r="AE169" s="232" t="s">
        <v>85</v>
      </c>
      <c r="BI169" s="136" t="s">
        <v>21</v>
      </c>
      <c r="BJ169" s="128">
        <f>B169/B188</f>
        <v>7.7621772690976837E-2</v>
      </c>
      <c r="BK169" s="129">
        <f t="shared" ref="BK169" si="1738">C169/C188</f>
        <v>3.7117765984331565E-2</v>
      </c>
      <c r="BL169" s="130">
        <f t="shared" ref="BL169" si="1739">D169/D188</f>
        <v>6.1101351867410066E-2</v>
      </c>
      <c r="BM169" s="131">
        <f t="shared" ref="BM169" si="1740">E169/E188</f>
        <v>5.3429602888086646E-2</v>
      </c>
      <c r="BN169" s="128">
        <f t="shared" ref="BN169" si="1741">F169/F188</f>
        <v>7.02330052036724E-2</v>
      </c>
      <c r="BO169" s="129">
        <f t="shared" ref="BO169" si="1742">G169/G188</f>
        <v>4.2836676217765046E-2</v>
      </c>
      <c r="BP169" s="130">
        <f t="shared" ref="BP169" si="1743">H169/H188</f>
        <v>7.0307580527972868E-2</v>
      </c>
      <c r="BQ169" s="131">
        <f t="shared" ref="BQ169" si="1744">I169/I188</f>
        <v>4.4156608772446274E-2</v>
      </c>
      <c r="BR169" s="128">
        <f t="shared" ref="BR169" si="1745">J169/J188</f>
        <v>3.6222714330907943E-2</v>
      </c>
      <c r="BS169" s="129">
        <f t="shared" ref="BS169" si="1746">K169/K188</f>
        <v>0.11036036036036036</v>
      </c>
      <c r="BT169" s="130">
        <f t="shared" ref="BT169" si="1747">L169/L188</f>
        <v>4.0898316660640394E-2</v>
      </c>
      <c r="BU169" s="128">
        <f t="shared" ref="BU169" si="1748">M169/M188</f>
        <v>0.10390041493775934</v>
      </c>
      <c r="BV169" s="132">
        <f t="shared" ref="BV169" si="1749">N169/N188</f>
        <v>5.3002458152873695E-2</v>
      </c>
      <c r="BW169" s="133">
        <f t="shared" ref="BW169" si="1750">O169/O188</f>
        <v>8.2934415473963019E-2</v>
      </c>
      <c r="BX169" s="128">
        <f t="shared" ref="BX169" si="1751">P169/P188</f>
        <v>6.5900120130427314E-2</v>
      </c>
      <c r="BY169" s="129">
        <f t="shared" ref="BY169" si="1752">Q169/Q188</f>
        <v>7.0920977828311541E-2</v>
      </c>
      <c r="BZ169" s="130">
        <f t="shared" ref="BZ169" si="1753">R169/R188</f>
        <v>7.245571378951024E-2</v>
      </c>
      <c r="CA169" s="131">
        <f t="shared" ref="CA169" si="1754">S169/S188</f>
        <v>5.6261795392230175E-2</v>
      </c>
      <c r="CB169" s="128">
        <f t="shared" ref="CB169" si="1755">T169/T188</f>
        <v>3.3888367729831143E-2</v>
      </c>
      <c r="CC169" s="129">
        <f t="shared" ref="CC169" si="1756">U169/U188</f>
        <v>0.10764315556647824</v>
      </c>
      <c r="CD169" s="130">
        <f t="shared" ref="CD169" si="1757">V169/V188</f>
        <v>3.5910435149978874E-2</v>
      </c>
      <c r="CE169" s="131">
        <f t="shared" ref="CE169" si="1758">W169/W188</f>
        <v>6.9489071713569439E-2</v>
      </c>
      <c r="CF169" s="128">
        <f t="shared" ref="CF169" si="1759">X169/X188</f>
        <v>6.4842045346741289E-2</v>
      </c>
      <c r="CG169" s="129">
        <f t="shared" ref="CG169" si="1760">Y169/Y188</f>
        <v>9.0887328439195655E-2</v>
      </c>
      <c r="CH169" s="130">
        <f t="shared" ref="CH169" si="1761">Z169/Z188</f>
        <v>6.6603803960350497E-2</v>
      </c>
      <c r="CI169" s="128">
        <f t="shared" ref="CI169" si="1762">AA169/AA188</f>
        <v>4.2073723967674552E-2</v>
      </c>
      <c r="CJ169" s="134">
        <f t="shared" ref="CJ169" si="1763">AB169/AB188</f>
        <v>6.1145383266031715E-2</v>
      </c>
      <c r="CK169" s="135">
        <f t="shared" ref="CK169" si="1764">AC169/AC188</f>
        <v>6.1734530867265436E-2</v>
      </c>
    </row>
    <row r="170" spans="1:89" ht="14.25" thickTop="1" thickBot="1" x14ac:dyDescent="0.25">
      <c r="A170" s="145" t="s">
        <v>22</v>
      </c>
      <c r="B170" s="182">
        <v>2086</v>
      </c>
      <c r="C170" s="183">
        <v>1297</v>
      </c>
      <c r="D170" s="184">
        <v>644</v>
      </c>
      <c r="E170" s="185">
        <v>686</v>
      </c>
      <c r="F170" s="182">
        <v>2450</v>
      </c>
      <c r="G170" s="186">
        <v>868</v>
      </c>
      <c r="H170" s="184">
        <v>2696</v>
      </c>
      <c r="I170" s="185">
        <v>1940</v>
      </c>
      <c r="J170" s="182">
        <v>252</v>
      </c>
      <c r="K170" s="186">
        <v>615</v>
      </c>
      <c r="L170" s="184">
        <v>880</v>
      </c>
      <c r="M170" s="182">
        <v>1966</v>
      </c>
      <c r="N170" s="187">
        <v>1930</v>
      </c>
      <c r="O170" s="188">
        <v>2737</v>
      </c>
      <c r="P170" s="182">
        <v>1129</v>
      </c>
      <c r="Q170" s="186">
        <v>1064</v>
      </c>
      <c r="R170" s="184">
        <v>1872</v>
      </c>
      <c r="S170" s="185">
        <v>1295</v>
      </c>
      <c r="T170" s="182">
        <v>247</v>
      </c>
      <c r="U170" s="186">
        <v>519</v>
      </c>
      <c r="V170" s="184">
        <v>810</v>
      </c>
      <c r="W170" s="185">
        <v>2024</v>
      </c>
      <c r="X170" s="182">
        <v>1070</v>
      </c>
      <c r="Y170" s="186">
        <v>791</v>
      </c>
      <c r="Z170" s="184">
        <v>2637</v>
      </c>
      <c r="AA170" s="182">
        <v>2571</v>
      </c>
      <c r="AB170" s="156">
        <f t="shared" si="1627"/>
        <v>18703</v>
      </c>
      <c r="AC170" s="157">
        <f t="shared" si="1628"/>
        <v>18373</v>
      </c>
      <c r="AE170" s="300" t="s">
        <v>0</v>
      </c>
      <c r="AF170" s="302" t="s">
        <v>1</v>
      </c>
      <c r="AG170" s="303"/>
      <c r="AH170" s="302" t="s">
        <v>2</v>
      </c>
      <c r="AI170" s="303"/>
      <c r="AJ170" s="302" t="s">
        <v>3</v>
      </c>
      <c r="AK170" s="303"/>
      <c r="AL170" s="302" t="s">
        <v>4</v>
      </c>
      <c r="AM170" s="303"/>
      <c r="AN170" s="302" t="s">
        <v>5</v>
      </c>
      <c r="AO170" s="303"/>
      <c r="AP170" s="302" t="s">
        <v>6</v>
      </c>
      <c r="AQ170" s="303"/>
      <c r="AR170" s="302" t="s">
        <v>7</v>
      </c>
      <c r="AS170" s="303"/>
      <c r="AT170" s="302" t="s">
        <v>8</v>
      </c>
      <c r="AU170" s="303"/>
      <c r="AV170" s="302" t="s">
        <v>9</v>
      </c>
      <c r="AW170" s="303"/>
      <c r="AX170" s="302" t="s">
        <v>10</v>
      </c>
      <c r="AY170" s="303"/>
      <c r="AZ170" s="302" t="s">
        <v>11</v>
      </c>
      <c r="BA170" s="303"/>
      <c r="BB170" s="302" t="s">
        <v>12</v>
      </c>
      <c r="BC170" s="303"/>
      <c r="BD170" s="305" t="s">
        <v>40</v>
      </c>
      <c r="BE170" s="306"/>
      <c r="BF170" s="307" t="s">
        <v>41</v>
      </c>
      <c r="BG170" s="308"/>
      <c r="BI170" s="145" t="s">
        <v>22</v>
      </c>
      <c r="BJ170" s="128">
        <f>B170/B188</f>
        <v>6.9403779611392075E-2</v>
      </c>
      <c r="BK170" s="129">
        <f t="shared" ref="BK170" si="1765">C170/C188</f>
        <v>4.0971695729087695E-2</v>
      </c>
      <c r="BL170" s="130">
        <f t="shared" ref="BL170" si="1766">D170/D188</f>
        <v>4.9186588253265107E-2</v>
      </c>
      <c r="BM170" s="131">
        <f t="shared" ref="BM170" si="1767">E170/E188</f>
        <v>4.9530685920577619E-2</v>
      </c>
      <c r="BN170" s="128">
        <f t="shared" ref="BN170" si="1768">F170/F188</f>
        <v>8.1203804978290411E-2</v>
      </c>
      <c r="BO170" s="129">
        <f t="shared" ref="BO170" si="1769">G170/G188</f>
        <v>3.1088825214899713E-2</v>
      </c>
      <c r="BP170" s="130">
        <f t="shared" ref="BP170" si="1770">H170/H188</f>
        <v>6.5294260111407126E-2</v>
      </c>
      <c r="BQ170" s="131">
        <f t="shared" ref="BQ170" si="1771">I170/I188</f>
        <v>4.0792295723117038E-2</v>
      </c>
      <c r="BR170" s="128">
        <f t="shared" ref="BR170" si="1772">J170/J188</f>
        <v>3.9860803543182534E-2</v>
      </c>
      <c r="BS170" s="129">
        <f t="shared" ref="BS170" si="1773">K170/K188</f>
        <v>9.8938223938223935E-2</v>
      </c>
      <c r="BT170" s="130">
        <f t="shared" ref="BT170" si="1774">L170/L188</f>
        <v>3.5354144068137076E-2</v>
      </c>
      <c r="BU170" s="128">
        <f t="shared" ref="BU170" si="1775">M170/M188</f>
        <v>8.1576763485477183E-2</v>
      </c>
      <c r="BV170" s="132">
        <f t="shared" ref="BV170" si="1776">N170/N188</f>
        <v>4.5183190916539856E-2</v>
      </c>
      <c r="BW170" s="133">
        <f t="shared" ref="BW170" si="1777">O170/O188</f>
        <v>6.6507909508419796E-2</v>
      </c>
      <c r="BX170" s="128">
        <f t="shared" ref="BX170" si="1778">P170/P188</f>
        <v>4.843830444482581E-2</v>
      </c>
      <c r="BY170" s="129">
        <f t="shared" ref="BY170" si="1779">Q170/Q188</f>
        <v>5.0407428463141939E-2</v>
      </c>
      <c r="BZ170" s="130">
        <f t="shared" ref="BZ170" si="1780">R170/R188</f>
        <v>6.5022577283779096E-2</v>
      </c>
      <c r="CA170" s="131">
        <f t="shared" ref="CA170" si="1781">S170/S188</f>
        <v>4.61133069828722E-2</v>
      </c>
      <c r="CB170" s="128">
        <f t="shared" ref="CB170" si="1782">T170/T188</f>
        <v>2.8963414634146343E-2</v>
      </c>
      <c r="CC170" s="129">
        <f t="shared" ref="CC170" si="1783">U170/U188</f>
        <v>6.3774883263701149E-2</v>
      </c>
      <c r="CD170" s="130">
        <f t="shared" ref="CD170" si="1784">V170/V188</f>
        <v>3.1109574835810578E-2</v>
      </c>
      <c r="CE170" s="131">
        <f t="shared" ref="CE170" si="1785">W170/W188</f>
        <v>7.1466403022492145E-2</v>
      </c>
      <c r="CF170" s="128">
        <f t="shared" ref="CF170" si="1786">X170/X188</f>
        <v>5.0754197893937959E-2</v>
      </c>
      <c r="CG170" s="129">
        <f t="shared" ref="CG170" si="1787">Y170/Y188</f>
        <v>6.3118416852856685E-2</v>
      </c>
      <c r="CH170" s="130">
        <f t="shared" ref="CH170" si="1788">Z170/Z188</f>
        <v>6.0647179227708653E-2</v>
      </c>
      <c r="CI170" s="128">
        <f t="shared" ref="CI170" si="1789">AA170/AA188</f>
        <v>5.4248517713586394E-2</v>
      </c>
      <c r="CJ170" s="134">
        <f t="shared" ref="CJ170" si="1790">AB170/AB188</f>
        <v>5.5047032646189709E-2</v>
      </c>
      <c r="CK170" s="135">
        <f t="shared" ref="CK170" si="1791">AC170/AC188</f>
        <v>5.4353485510076086E-2</v>
      </c>
    </row>
    <row r="171" spans="1:89" ht="15" thickTop="1" thickBot="1" x14ac:dyDescent="0.3">
      <c r="A171" s="136" t="s">
        <v>23</v>
      </c>
      <c r="B171" s="175">
        <v>1609</v>
      </c>
      <c r="C171" s="176">
        <v>1439</v>
      </c>
      <c r="D171" s="177">
        <v>662</v>
      </c>
      <c r="E171" s="178">
        <v>590</v>
      </c>
      <c r="F171" s="175">
        <v>1795</v>
      </c>
      <c r="G171" s="179">
        <v>976</v>
      </c>
      <c r="H171" s="177">
        <v>2162</v>
      </c>
      <c r="I171" s="178">
        <v>2076</v>
      </c>
      <c r="J171" s="175">
        <v>230</v>
      </c>
      <c r="K171" s="179">
        <v>505</v>
      </c>
      <c r="L171" s="177">
        <v>770</v>
      </c>
      <c r="M171" s="175">
        <v>1757</v>
      </c>
      <c r="N171" s="180">
        <v>1634</v>
      </c>
      <c r="O171" s="181">
        <v>2492</v>
      </c>
      <c r="P171" s="175">
        <v>955</v>
      </c>
      <c r="Q171" s="179">
        <v>932</v>
      </c>
      <c r="R171" s="177">
        <v>1446</v>
      </c>
      <c r="S171" s="178">
        <v>1326</v>
      </c>
      <c r="T171" s="175">
        <v>293</v>
      </c>
      <c r="U171" s="179">
        <v>416</v>
      </c>
      <c r="V171" s="177">
        <v>696</v>
      </c>
      <c r="W171" s="178">
        <v>1750</v>
      </c>
      <c r="X171" s="175">
        <v>822</v>
      </c>
      <c r="Y171" s="179">
        <v>601</v>
      </c>
      <c r="Z171" s="177">
        <v>2379</v>
      </c>
      <c r="AA171" s="175">
        <v>2431</v>
      </c>
      <c r="AB171" s="156">
        <f t="shared" si="1627"/>
        <v>15453</v>
      </c>
      <c r="AC171" s="157">
        <f t="shared" si="1628"/>
        <v>17291</v>
      </c>
      <c r="AE171" s="301"/>
      <c r="AF171" s="115" t="s">
        <v>14</v>
      </c>
      <c r="AG171" s="116" t="s">
        <v>15</v>
      </c>
      <c r="AH171" s="117" t="s">
        <v>14</v>
      </c>
      <c r="AI171" s="118" t="s">
        <v>15</v>
      </c>
      <c r="AJ171" s="115" t="s">
        <v>14</v>
      </c>
      <c r="AK171" s="116" t="s">
        <v>15</v>
      </c>
      <c r="AL171" s="117" t="s">
        <v>14</v>
      </c>
      <c r="AM171" s="118" t="s">
        <v>15</v>
      </c>
      <c r="AN171" s="115" t="s">
        <v>14</v>
      </c>
      <c r="AO171" s="116" t="s">
        <v>15</v>
      </c>
      <c r="AP171" s="117" t="s">
        <v>14</v>
      </c>
      <c r="AQ171" s="115" t="s">
        <v>15</v>
      </c>
      <c r="AR171" s="119" t="s">
        <v>14</v>
      </c>
      <c r="AS171" s="120" t="s">
        <v>15</v>
      </c>
      <c r="AT171" s="115" t="s">
        <v>14</v>
      </c>
      <c r="AU171" s="116" t="s">
        <v>15</v>
      </c>
      <c r="AV171" s="117" t="s">
        <v>14</v>
      </c>
      <c r="AW171" s="118" t="s">
        <v>15</v>
      </c>
      <c r="AX171" s="115" t="s">
        <v>14</v>
      </c>
      <c r="AY171" s="116" t="s">
        <v>15</v>
      </c>
      <c r="AZ171" s="117" t="s">
        <v>14</v>
      </c>
      <c r="BA171" s="118" t="s">
        <v>15</v>
      </c>
      <c r="BB171" s="115" t="s">
        <v>14</v>
      </c>
      <c r="BC171" s="116" t="s">
        <v>15</v>
      </c>
      <c r="BD171" s="28" t="s">
        <v>14</v>
      </c>
      <c r="BE171" s="121" t="s">
        <v>15</v>
      </c>
      <c r="BF171" s="162" t="s">
        <v>14</v>
      </c>
      <c r="BG171" s="163" t="s">
        <v>15</v>
      </c>
      <c r="BI171" s="136" t="s">
        <v>23</v>
      </c>
      <c r="BJ171" s="128">
        <f>B171/B188</f>
        <v>5.3533404311951027E-2</v>
      </c>
      <c r="BK171" s="129">
        <f t="shared" ref="BK171" si="1792">C171/C188</f>
        <v>4.5457417235279254E-2</v>
      </c>
      <c r="BL171" s="130">
        <f t="shared" ref="BL171" si="1793">D171/D188</f>
        <v>5.0561368670281832E-2</v>
      </c>
      <c r="BM171" s="131">
        <f t="shared" ref="BM171" si="1794">E171/E188</f>
        <v>4.2599277978339352E-2</v>
      </c>
      <c r="BN171" s="128">
        <f t="shared" ref="BN171" si="1795">F171/F188</f>
        <v>5.9494216300420934E-2</v>
      </c>
      <c r="BO171" s="129">
        <f t="shared" ref="BO171" si="1796">G171/G188</f>
        <v>3.4957020057306588E-2</v>
      </c>
      <c r="BP171" s="130">
        <f t="shared" ref="BP171" si="1797">H171/H188</f>
        <v>5.23613465730201E-2</v>
      </c>
      <c r="BQ171" s="131">
        <f t="shared" ref="BQ171" si="1798">I171/I188</f>
        <v>4.3651961815046887E-2</v>
      </c>
      <c r="BR171" s="128">
        <f t="shared" ref="BR171" si="1799">J171/J188</f>
        <v>3.6380892122745964E-2</v>
      </c>
      <c r="BS171" s="129">
        <f t="shared" ref="BS171" si="1800">K171/K188</f>
        <v>8.1241956241956237E-2</v>
      </c>
      <c r="BT171" s="130">
        <f t="shared" ref="BT171" si="1801">L171/L188</f>
        <v>3.0934876059619944E-2</v>
      </c>
      <c r="BU171" s="128">
        <f t="shared" ref="BU171" si="1802">M171/M188</f>
        <v>7.2904564315352693E-2</v>
      </c>
      <c r="BV171" s="132">
        <f t="shared" ref="BV171" si="1803">N171/N188</f>
        <v>3.8253540910687112E-2</v>
      </c>
      <c r="BW171" s="133">
        <f t="shared" ref="BW171" si="1804">O171/O188</f>
        <v>6.0554516074162269E-2</v>
      </c>
      <c r="BX171" s="128">
        <f t="shared" ref="BX171" si="1805">P171/P188</f>
        <v>4.0973056461300839E-2</v>
      </c>
      <c r="BY171" s="129">
        <f t="shared" ref="BY171" si="1806">Q171/Q188</f>
        <v>4.415387530794012E-2</v>
      </c>
      <c r="BZ171" s="130">
        <f t="shared" ref="BZ171" si="1807">R171/R188</f>
        <v>5.0225772837790901E-2</v>
      </c>
      <c r="CA171" s="131">
        <f t="shared" ref="CA171" si="1808">S171/S188</f>
        <v>4.7217177651960263E-2</v>
      </c>
      <c r="CB171" s="128">
        <f t="shared" ref="CB171" si="1809">T171/T188</f>
        <v>3.4357410881801123E-2</v>
      </c>
      <c r="CC171" s="129">
        <f t="shared" ref="CC171" si="1810">U171/U188</f>
        <v>5.1118210862619806E-2</v>
      </c>
      <c r="CD171" s="130">
        <f t="shared" ref="CD171" si="1811">V171/V188</f>
        <v>2.673119022928909E-2</v>
      </c>
      <c r="CE171" s="131">
        <f t="shared" ref="CE171" si="1812">W171/W188</f>
        <v>6.1791603403834612E-2</v>
      </c>
      <c r="CF171" s="128">
        <f t="shared" ref="CF171" si="1813">X171/X188</f>
        <v>3.8990608101698132E-2</v>
      </c>
      <c r="CG171" s="129">
        <f t="shared" ref="CG171" si="1814">Y171/Y188</f>
        <v>4.7957229492499205E-2</v>
      </c>
      <c r="CH171" s="130">
        <f t="shared" ref="CH171" si="1815">Z171/Z188</f>
        <v>5.4713553046158089E-2</v>
      </c>
      <c r="CI171" s="128">
        <f t="shared" ref="CI171" si="1816">AA171/AA188</f>
        <v>5.1294494967611251E-2</v>
      </c>
      <c r="CJ171" s="134">
        <f t="shared" ref="CJ171" si="1817">AB171/AB188</f>
        <v>4.5481569560047563E-2</v>
      </c>
      <c r="CK171" s="135">
        <f t="shared" ref="CK171" si="1818">AC171/AC188</f>
        <v>5.1152567242950288E-2</v>
      </c>
    </row>
    <row r="172" spans="1:89" ht="13.5" thickTop="1" x14ac:dyDescent="0.2">
      <c r="A172" s="145" t="s">
        <v>24</v>
      </c>
      <c r="B172" s="189">
        <v>1506</v>
      </c>
      <c r="C172" s="183">
        <v>1488</v>
      </c>
      <c r="D172" s="184">
        <v>627</v>
      </c>
      <c r="E172" s="185">
        <v>591</v>
      </c>
      <c r="F172" s="182">
        <v>1827</v>
      </c>
      <c r="G172" s="186">
        <v>822</v>
      </c>
      <c r="H172" s="184">
        <v>2334</v>
      </c>
      <c r="I172" s="185">
        <v>1883</v>
      </c>
      <c r="J172" s="182">
        <v>314</v>
      </c>
      <c r="K172" s="186">
        <v>361</v>
      </c>
      <c r="L172" s="184">
        <v>842</v>
      </c>
      <c r="M172" s="182">
        <v>1446</v>
      </c>
      <c r="N172" s="187">
        <v>1632</v>
      </c>
      <c r="O172" s="190">
        <v>2153</v>
      </c>
      <c r="P172" s="182">
        <v>1012</v>
      </c>
      <c r="Q172" s="186">
        <v>782</v>
      </c>
      <c r="R172" s="184">
        <v>1388</v>
      </c>
      <c r="S172" s="185">
        <v>1166</v>
      </c>
      <c r="T172" s="182">
        <v>330</v>
      </c>
      <c r="U172" s="186">
        <v>315</v>
      </c>
      <c r="V172" s="184">
        <v>830</v>
      </c>
      <c r="W172" s="191">
        <v>1515</v>
      </c>
      <c r="X172" s="182">
        <v>917</v>
      </c>
      <c r="Y172" s="186">
        <v>472</v>
      </c>
      <c r="Z172" s="184">
        <v>2324</v>
      </c>
      <c r="AA172" s="182">
        <v>2363</v>
      </c>
      <c r="AB172" s="156">
        <f t="shared" si="1627"/>
        <v>15883</v>
      </c>
      <c r="AC172" s="157">
        <f t="shared" si="1628"/>
        <v>15357</v>
      </c>
      <c r="AE172" s="235" t="str">
        <f>$AE$17</f>
        <v>17:00 - 17:59</v>
      </c>
      <c r="AF172" s="125">
        <f t="shared" ref="AF172:AU173" si="1819">SUMIF($A$9:$A$32,$AE172,B$164:B$187)</f>
        <v>1889</v>
      </c>
      <c r="AG172" s="172">
        <f t="shared" si="1819"/>
        <v>3541</v>
      </c>
      <c r="AH172" s="126">
        <f t="shared" si="1819"/>
        <v>1365</v>
      </c>
      <c r="AI172" s="166">
        <f t="shared" si="1819"/>
        <v>1208</v>
      </c>
      <c r="AJ172" s="125">
        <f t="shared" si="1819"/>
        <v>1692</v>
      </c>
      <c r="AK172" s="127">
        <f t="shared" si="1819"/>
        <v>3015</v>
      </c>
      <c r="AL172" s="126">
        <f t="shared" si="1819"/>
        <v>2779</v>
      </c>
      <c r="AM172" s="166">
        <f t="shared" si="1819"/>
        <v>5210</v>
      </c>
      <c r="AN172" s="125">
        <f t="shared" si="1819"/>
        <v>944</v>
      </c>
      <c r="AO172" s="127">
        <f t="shared" si="1819"/>
        <v>288</v>
      </c>
      <c r="AP172" s="126">
        <f t="shared" si="1819"/>
        <v>2973</v>
      </c>
      <c r="AQ172" s="125">
        <f t="shared" si="1819"/>
        <v>1047</v>
      </c>
      <c r="AR172" s="165">
        <f t="shared" si="1819"/>
        <v>4459</v>
      </c>
      <c r="AS172" s="167">
        <f t="shared" si="1819"/>
        <v>2737</v>
      </c>
      <c r="AT172" s="125">
        <f t="shared" si="1819"/>
        <v>2378</v>
      </c>
      <c r="AU172" s="127">
        <f t="shared" si="1819"/>
        <v>1578</v>
      </c>
      <c r="AV172" s="126">
        <f t="shared" ref="AP172:BE173" si="1820">SUMIF($A$9:$A$32,$AE172,R$164:R$187)</f>
        <v>2103</v>
      </c>
      <c r="AW172" s="166">
        <f t="shared" si="1820"/>
        <v>2589</v>
      </c>
      <c r="AX172" s="125">
        <f t="shared" si="1820"/>
        <v>1288</v>
      </c>
      <c r="AY172" s="127">
        <f t="shared" si="1820"/>
        <v>304</v>
      </c>
      <c r="AZ172" s="126">
        <f t="shared" si="1820"/>
        <v>2775</v>
      </c>
      <c r="BA172" s="166">
        <f t="shared" si="1820"/>
        <v>1669</v>
      </c>
      <c r="BB172" s="125">
        <f t="shared" si="1820"/>
        <v>2370</v>
      </c>
      <c r="BC172" s="127">
        <f t="shared" si="1820"/>
        <v>796</v>
      </c>
      <c r="BD172" s="170">
        <f t="shared" si="1820"/>
        <v>3214</v>
      </c>
      <c r="BE172" s="171">
        <f t="shared" si="1820"/>
        <v>4619</v>
      </c>
      <c r="BF172" s="156">
        <f>AF172+AH172+AJ172+AL172+AN172+AP172+AR172+AT172+AV172+AX172+AZ172+BB172+BD172</f>
        <v>30229</v>
      </c>
      <c r="BG172" s="157">
        <f>AG172+AI172+AK172+AM172+AO172+AQ172+AS172+AU172+AW172+AY172+BA172+BC172+BE172</f>
        <v>28601</v>
      </c>
      <c r="BI172" s="145" t="s">
        <v>24</v>
      </c>
      <c r="BJ172" s="128">
        <f>B172/B188</f>
        <v>5.0106467926537133E-2</v>
      </c>
      <c r="BK172" s="129">
        <f t="shared" ref="BK172" si="1821">C172/C188</f>
        <v>4.7005307050796058E-2</v>
      </c>
      <c r="BL172" s="130">
        <f t="shared" ref="BL172" si="1822">D172/D188</f>
        <v>4.7888184526082643E-2</v>
      </c>
      <c r="BM172" s="131">
        <f t="shared" ref="BM172" si="1823">E172/E188</f>
        <v>4.2671480144404333E-2</v>
      </c>
      <c r="BN172" s="128">
        <f t="shared" ref="BN172" si="1824">F172/F188</f>
        <v>6.0554837426667993E-2</v>
      </c>
      <c r="BO172" s="129">
        <f t="shared" ref="BO172" si="1825">G172/G188</f>
        <v>2.9441260744985674E-2</v>
      </c>
      <c r="BP172" s="130">
        <f t="shared" ref="BP172" si="1826">H172/H188</f>
        <v>5.6527004117219663E-2</v>
      </c>
      <c r="BQ172" s="131">
        <f t="shared" ref="BQ172" si="1827">I172/I188</f>
        <v>3.9593759199293498E-2</v>
      </c>
      <c r="BR172" s="128">
        <f t="shared" ref="BR172" si="1828">J172/J188</f>
        <v>4.9667826637140144E-2</v>
      </c>
      <c r="BS172" s="129">
        <f t="shared" ref="BS172" si="1829">K172/K188</f>
        <v>5.8075933075933076E-2</v>
      </c>
      <c r="BT172" s="130">
        <f t="shared" ref="BT172" si="1830">L172/L188</f>
        <v>3.3827487847012977E-2</v>
      </c>
      <c r="BU172" s="128">
        <f t="shared" ref="BU172" si="1831">M172/M188</f>
        <v>0.06</v>
      </c>
      <c r="BV172" s="132">
        <f t="shared" ref="BV172" si="1832">N172/N188</f>
        <v>3.8206718951188108E-2</v>
      </c>
      <c r="BW172" s="133">
        <f t="shared" ref="BW172" si="1833">O172/O188</f>
        <v>5.2316963526352879E-2</v>
      </c>
      <c r="BX172" s="128">
        <f t="shared" ref="BX172" si="1834">P172/P188</f>
        <v>4.3418568731765916E-2</v>
      </c>
      <c r="BY172" s="129">
        <f t="shared" ref="BY172" si="1835">Q172/Q188</f>
        <v>3.7047564904301687E-2</v>
      </c>
      <c r="BZ172" s="130">
        <f t="shared" ref="BZ172" si="1836">R172/R188</f>
        <v>4.8211184439041335E-2</v>
      </c>
      <c r="CA172" s="131">
        <f t="shared" ref="CA172" si="1837">S172/S188</f>
        <v>4.1519780650215436E-2</v>
      </c>
      <c r="CB172" s="128">
        <f t="shared" ref="CB172" si="1838">T172/T188</f>
        <v>3.8696060037523454E-2</v>
      </c>
      <c r="CC172" s="129">
        <f t="shared" ref="CC172" si="1839">U172/U188</f>
        <v>3.8707299090685675E-2</v>
      </c>
      <c r="CD172" s="130">
        <f t="shared" ref="CD172" si="1840">V172/V188</f>
        <v>3.1877712486077507E-2</v>
      </c>
      <c r="CE172" s="131">
        <f t="shared" ref="CE172" si="1841">W172/W188</f>
        <v>5.3493873803891104E-2</v>
      </c>
      <c r="CF172" s="128">
        <f t="shared" ref="CF172" si="1842">X172/X188</f>
        <v>4.3496821933402902E-2</v>
      </c>
      <c r="CG172" s="129">
        <f t="shared" ref="CG172" si="1843">Y172/Y188</f>
        <v>3.766358123204596E-2</v>
      </c>
      <c r="CH172" s="130">
        <f t="shared" ref="CH172" si="1844">Z172/Z188</f>
        <v>5.3448632736137626E-2</v>
      </c>
      <c r="CI172" s="128">
        <f t="shared" ref="CI172" si="1845">AA172/AA188</f>
        <v>4.9859683919566182E-2</v>
      </c>
      <c r="CJ172" s="134">
        <f t="shared" ref="CJ172" si="1846">AB172/AB188</f>
        <v>4.6747153906829444E-2</v>
      </c>
      <c r="CK172" s="135">
        <f t="shared" ref="CK172" si="1847">AC172/AC188</f>
        <v>4.5431147715573855E-2</v>
      </c>
    </row>
    <row r="173" spans="1:89" x14ac:dyDescent="0.2">
      <c r="A173" s="136" t="s">
        <v>25</v>
      </c>
      <c r="B173" s="192">
        <v>1483</v>
      </c>
      <c r="C173" s="176">
        <v>1431</v>
      </c>
      <c r="D173" s="177">
        <v>671</v>
      </c>
      <c r="E173" s="178">
        <v>548</v>
      </c>
      <c r="F173" s="175">
        <v>1649</v>
      </c>
      <c r="G173" s="179">
        <v>963</v>
      </c>
      <c r="H173" s="177">
        <v>2113</v>
      </c>
      <c r="I173" s="178">
        <v>2212</v>
      </c>
      <c r="J173" s="175">
        <v>275</v>
      </c>
      <c r="K173" s="176">
        <v>289</v>
      </c>
      <c r="L173" s="177">
        <v>935</v>
      </c>
      <c r="M173" s="175">
        <v>1458</v>
      </c>
      <c r="N173" s="180">
        <v>1843</v>
      </c>
      <c r="O173" s="193">
        <v>1960</v>
      </c>
      <c r="P173" s="175">
        <v>1085</v>
      </c>
      <c r="Q173" s="176">
        <v>850</v>
      </c>
      <c r="R173" s="177">
        <v>1505</v>
      </c>
      <c r="S173" s="178">
        <v>1307</v>
      </c>
      <c r="T173" s="184">
        <v>306</v>
      </c>
      <c r="U173" s="175">
        <v>321</v>
      </c>
      <c r="V173" s="177">
        <v>906</v>
      </c>
      <c r="W173" s="194">
        <v>1688</v>
      </c>
      <c r="X173" s="175">
        <v>767</v>
      </c>
      <c r="Y173" s="179">
        <v>463</v>
      </c>
      <c r="Z173" s="177">
        <v>2421</v>
      </c>
      <c r="AA173" s="175">
        <v>2386</v>
      </c>
      <c r="AB173" s="156">
        <f t="shared" si="1627"/>
        <v>15959</v>
      </c>
      <c r="AC173" s="157">
        <f t="shared" si="1628"/>
        <v>15876</v>
      </c>
      <c r="AE173" s="237" t="str">
        <f>$AE$18</f>
        <v>18:00 - 18:59</v>
      </c>
      <c r="AF173" s="125">
        <f t="shared" si="1819"/>
        <v>1794</v>
      </c>
      <c r="AG173" s="176">
        <f t="shared" si="1819"/>
        <v>2707</v>
      </c>
      <c r="AH173" s="177">
        <f t="shared" si="1819"/>
        <v>856</v>
      </c>
      <c r="AI173" s="178">
        <f t="shared" si="1819"/>
        <v>879</v>
      </c>
      <c r="AJ173" s="238">
        <f t="shared" si="1819"/>
        <v>1441</v>
      </c>
      <c r="AK173" s="179">
        <f t="shared" si="1819"/>
        <v>2238</v>
      </c>
      <c r="AL173" s="177">
        <f t="shared" si="1819"/>
        <v>2678</v>
      </c>
      <c r="AM173" s="178">
        <f t="shared" si="1819"/>
        <v>4091</v>
      </c>
      <c r="AN173" s="238">
        <f t="shared" si="1819"/>
        <v>672</v>
      </c>
      <c r="AO173" s="179">
        <f t="shared" si="1819"/>
        <v>250</v>
      </c>
      <c r="AP173" s="177">
        <f t="shared" si="1820"/>
        <v>2552</v>
      </c>
      <c r="AQ173" s="238">
        <f t="shared" si="1820"/>
        <v>780</v>
      </c>
      <c r="AR173" s="180">
        <f t="shared" si="1820"/>
        <v>3720</v>
      </c>
      <c r="AS173" s="181">
        <f t="shared" si="1820"/>
        <v>2223</v>
      </c>
      <c r="AT173" s="238">
        <f t="shared" si="1820"/>
        <v>1722</v>
      </c>
      <c r="AU173" s="179">
        <f t="shared" si="1820"/>
        <v>1587</v>
      </c>
      <c r="AV173" s="177">
        <f t="shared" si="1820"/>
        <v>1944</v>
      </c>
      <c r="AW173" s="178">
        <f t="shared" si="1820"/>
        <v>2408</v>
      </c>
      <c r="AX173" s="238">
        <f t="shared" si="1820"/>
        <v>1086</v>
      </c>
      <c r="AY173" s="179">
        <f t="shared" si="1820"/>
        <v>263</v>
      </c>
      <c r="AZ173" s="177">
        <f t="shared" si="1820"/>
        <v>2908</v>
      </c>
      <c r="BA173" s="178">
        <f t="shared" si="1820"/>
        <v>1447</v>
      </c>
      <c r="BB173" s="238">
        <f t="shared" si="1820"/>
        <v>2080</v>
      </c>
      <c r="BC173" s="179">
        <f t="shared" si="1820"/>
        <v>877</v>
      </c>
      <c r="BD173" s="177">
        <f t="shared" si="1820"/>
        <v>2954</v>
      </c>
      <c r="BE173" s="238">
        <f t="shared" si="1820"/>
        <v>4402</v>
      </c>
      <c r="BF173" s="158">
        <f>SUM(AF173,AH173,AJ173,AL173,AN173,AP173,AR173,AT173,AV173,AX173,AZ173,BB173,BD173)</f>
        <v>26407</v>
      </c>
      <c r="BG173" s="159">
        <f>SUM(AG173,AI173,AK173,AM173,AO173,AQ173,AS173,AU173,AW173,AY173,BA173,BC173,BE173)</f>
        <v>24152</v>
      </c>
      <c r="BI173" s="136" t="s">
        <v>25</v>
      </c>
      <c r="BJ173" s="128">
        <f>B173/B188</f>
        <v>4.9341229704551501E-2</v>
      </c>
      <c r="BK173" s="129">
        <f t="shared" ref="BK173" si="1848">C173/C188</f>
        <v>4.5204700530705078E-2</v>
      </c>
      <c r="BL173" s="130">
        <f t="shared" ref="BL173" si="1849">D173/D188</f>
        <v>5.1248758878790192E-2</v>
      </c>
      <c r="BM173" s="131">
        <f t="shared" ref="BM173" si="1850">E173/E188</f>
        <v>3.9566787003610111E-2</v>
      </c>
      <c r="BN173" s="128">
        <f t="shared" ref="BN173" si="1851">F173/F188</f>
        <v>5.465513241191873E-2</v>
      </c>
      <c r="BO173" s="129">
        <f t="shared" ref="BO173" si="1852">G173/G188</f>
        <v>3.4491404011461321E-2</v>
      </c>
      <c r="BP173" s="130">
        <f t="shared" ref="BP173" si="1853">H173/H188</f>
        <v>5.1174618551707435E-2</v>
      </c>
      <c r="BQ173" s="131">
        <f t="shared" ref="BQ173" si="1854">I173/I188</f>
        <v>4.6511627906976744E-2</v>
      </c>
      <c r="BR173" s="128">
        <f t="shared" ref="BR173" si="1855">J173/J188</f>
        <v>4.3498892755457132E-2</v>
      </c>
      <c r="BS173" s="129">
        <f t="shared" ref="BS173" si="1856">K173/K188</f>
        <v>4.6492921492921495E-2</v>
      </c>
      <c r="BT173" s="130">
        <f t="shared" ref="BT173" si="1857">L173/L188</f>
        <v>3.7563778072395644E-2</v>
      </c>
      <c r="BU173" s="128">
        <f t="shared" ref="BU173" si="1858">M173/M188</f>
        <v>6.0497925311203321E-2</v>
      </c>
      <c r="BV173" s="132">
        <f t="shared" ref="BV173" si="1859">N173/N188</f>
        <v>4.3146435678333137E-2</v>
      </c>
      <c r="BW173" s="133">
        <f t="shared" ref="BW173" si="1860">O173/O188</f>
        <v>4.7627147474060216E-2</v>
      </c>
      <c r="BX173" s="128">
        <f t="shared" ref="BX173" si="1861">P173/P188</f>
        <v>4.6550540586922942E-2</v>
      </c>
      <c r="BY173" s="129">
        <f t="shared" ref="BY173" si="1862">Q173/Q188</f>
        <v>4.0269092287284439E-2</v>
      </c>
      <c r="BZ173" s="130">
        <f t="shared" ref="BZ173" si="1863">R173/R188</f>
        <v>5.2275095519277524E-2</v>
      </c>
      <c r="CA173" s="131">
        <f t="shared" ref="CA173" si="1864">S173/S188</f>
        <v>4.6540611758003066E-2</v>
      </c>
      <c r="CB173" s="128">
        <f t="shared" ref="CB173" si="1865">T173/T188</f>
        <v>3.5881801125703564E-2</v>
      </c>
      <c r="CC173" s="129">
        <f t="shared" ref="CC173" si="1866">U173/U188</f>
        <v>3.9444580978127301E-2</v>
      </c>
      <c r="CD173" s="130">
        <f t="shared" ref="CD173" si="1867">V173/V188</f>
        <v>3.479663555709183E-2</v>
      </c>
      <c r="CE173" s="131">
        <f t="shared" ref="CE173" si="1868">W173/W188</f>
        <v>5.9602415168955897E-2</v>
      </c>
      <c r="CF173" s="128">
        <f t="shared" ref="CF173" si="1869">X173/X188</f>
        <v>3.6381747462290108E-2</v>
      </c>
      <c r="CG173" s="129">
        <f t="shared" ref="CG173" si="1870">Y173/Y188</f>
        <v>3.6945419725502714E-2</v>
      </c>
      <c r="CH173" s="130">
        <f t="shared" ref="CH173" si="1871">Z173/Z188</f>
        <v>5.5679492191991906E-2</v>
      </c>
      <c r="CI173" s="128">
        <f t="shared" ref="CI173" si="1872">AA173/AA188</f>
        <v>5.0344987656404952E-2</v>
      </c>
      <c r="CJ173" s="134">
        <f t="shared" ref="CJ173" si="1873">AB173/AB188</f>
        <v>4.6970838582074619E-2</v>
      </c>
      <c r="CK173" s="135">
        <f t="shared" ref="CK173" si="1874">AC173/AC188</f>
        <v>4.6966523483261739E-2</v>
      </c>
    </row>
    <row r="174" spans="1:89" ht="13.5" thickBot="1" x14ac:dyDescent="0.25">
      <c r="A174" s="145" t="s">
        <v>26</v>
      </c>
      <c r="B174" s="189">
        <v>1275</v>
      </c>
      <c r="C174" s="183">
        <v>1372</v>
      </c>
      <c r="D174" s="184">
        <v>601</v>
      </c>
      <c r="E174" s="185">
        <v>639</v>
      </c>
      <c r="F174" s="182">
        <v>1229</v>
      </c>
      <c r="G174" s="186">
        <v>939</v>
      </c>
      <c r="H174" s="184">
        <v>2021</v>
      </c>
      <c r="I174" s="185">
        <v>1911</v>
      </c>
      <c r="J174" s="182">
        <v>301</v>
      </c>
      <c r="K174" s="183">
        <v>272</v>
      </c>
      <c r="L174" s="184">
        <v>862</v>
      </c>
      <c r="M174" s="182">
        <v>1134</v>
      </c>
      <c r="N174" s="187">
        <v>1761</v>
      </c>
      <c r="O174" s="190">
        <v>1763</v>
      </c>
      <c r="P174" s="182">
        <v>1000</v>
      </c>
      <c r="Q174" s="183">
        <v>861</v>
      </c>
      <c r="R174" s="184">
        <v>1359</v>
      </c>
      <c r="S174" s="185">
        <v>1161</v>
      </c>
      <c r="T174" s="182">
        <v>235</v>
      </c>
      <c r="U174" s="186">
        <v>330</v>
      </c>
      <c r="V174" s="184">
        <v>925</v>
      </c>
      <c r="W174" s="191">
        <v>1381</v>
      </c>
      <c r="X174" s="182">
        <v>708</v>
      </c>
      <c r="Y174" s="186">
        <v>444</v>
      </c>
      <c r="Z174" s="184">
        <v>2159</v>
      </c>
      <c r="AA174" s="182">
        <v>2463</v>
      </c>
      <c r="AB174" s="156">
        <f t="shared" si="1627"/>
        <v>14436</v>
      </c>
      <c r="AC174" s="157">
        <f t="shared" si="1628"/>
        <v>14670</v>
      </c>
      <c r="AE174" s="235"/>
      <c r="AF174" s="125"/>
      <c r="AG174" s="183"/>
      <c r="AH174" s="184"/>
      <c r="AI174" s="185"/>
      <c r="AJ174" s="182"/>
      <c r="AK174" s="186"/>
      <c r="AL174" s="184"/>
      <c r="AM174" s="185"/>
      <c r="AN174" s="182"/>
      <c r="AO174" s="186"/>
      <c r="AP174" s="184"/>
      <c r="AQ174" s="182"/>
      <c r="AR174" s="187"/>
      <c r="AS174" s="188"/>
      <c r="AT174" s="182"/>
      <c r="AU174" s="186"/>
      <c r="AV174" s="184"/>
      <c r="AW174" s="185"/>
      <c r="AX174" s="182"/>
      <c r="AY174" s="186"/>
      <c r="AZ174" s="184"/>
      <c r="BA174" s="185"/>
      <c r="BB174" s="182"/>
      <c r="BC174" s="186"/>
      <c r="BD174" s="184"/>
      <c r="BE174" s="182"/>
      <c r="BF174" s="158"/>
      <c r="BG174" s="159"/>
      <c r="BI174" s="145" t="s">
        <v>26</v>
      </c>
      <c r="BJ174" s="128">
        <f>B174/B188</f>
        <v>4.2420814479638011E-2</v>
      </c>
      <c r="BK174" s="129">
        <f t="shared" ref="BK174" si="1875">C174/C188</f>
        <v>4.3340914834470556E-2</v>
      </c>
      <c r="BL174" s="130">
        <f t="shared" ref="BL174" si="1876">D174/D188</f>
        <v>4.5902390590391813E-2</v>
      </c>
      <c r="BM174" s="131">
        <f t="shared" ref="BM174" si="1877">E174/E188</f>
        <v>4.6137184115523464E-2</v>
      </c>
      <c r="BN174" s="128">
        <f t="shared" ref="BN174" si="1878">F174/F188</f>
        <v>4.0734480129926087E-2</v>
      </c>
      <c r="BO174" s="129">
        <f t="shared" ref="BO174" si="1879">G174/G188</f>
        <v>3.363180515759312E-2</v>
      </c>
      <c r="BP174" s="130">
        <f t="shared" ref="BP174" si="1880">H174/H188</f>
        <v>4.8946476144344879E-2</v>
      </c>
      <c r="BQ174" s="131">
        <f t="shared" ref="BQ174" si="1881">I174/I188</f>
        <v>4.0182513982926112E-2</v>
      </c>
      <c r="BR174" s="128">
        <f t="shared" ref="BR174" si="1882">J174/J188</f>
        <v>4.7611515343245807E-2</v>
      </c>
      <c r="BS174" s="129">
        <f t="shared" ref="BS174" si="1883">K174/K188</f>
        <v>4.3758043758043756E-2</v>
      </c>
      <c r="BT174" s="130">
        <f t="shared" ref="BT174" si="1884">L174/L188</f>
        <v>3.4630991121288819E-2</v>
      </c>
      <c r="BU174" s="128">
        <f t="shared" ref="BU174" si="1885">M174/M188</f>
        <v>4.705394190871369E-2</v>
      </c>
      <c r="BV174" s="132">
        <f t="shared" ref="BV174" si="1886">N174/N188</f>
        <v>4.1226735338873929E-2</v>
      </c>
      <c r="BW174" s="133">
        <f t="shared" ref="BW174" si="1887">O174/O188</f>
        <v>4.284013316161641E-2</v>
      </c>
      <c r="BX174" s="128">
        <f t="shared" ref="BX174" si="1888">P174/P188</f>
        <v>4.2903724043246952E-2</v>
      </c>
      <c r="BY174" s="129">
        <f t="shared" ref="BY174" si="1889">Q174/Q188</f>
        <v>4.0790221716884595E-2</v>
      </c>
      <c r="BZ174" s="130">
        <f t="shared" ref="BZ174" si="1890">R174/R188</f>
        <v>4.7203890239666549E-2</v>
      </c>
      <c r="CA174" s="131">
        <f t="shared" ref="CA174" si="1891">S174/S188</f>
        <v>4.1341736993910909E-2</v>
      </c>
      <c r="CB174" s="128">
        <f t="shared" ref="CB174" si="1892">T174/T188</f>
        <v>2.7556285178236398E-2</v>
      </c>
      <c r="CC174" s="129">
        <f t="shared" ref="CC174" si="1893">U174/U188</f>
        <v>4.0550503809289755E-2</v>
      </c>
      <c r="CD174" s="130">
        <f t="shared" ref="CD174" si="1894">V174/V188</f>
        <v>3.5526366324845411E-2</v>
      </c>
      <c r="CE174" s="131">
        <f t="shared" ref="CE174" si="1895">W174/W188</f>
        <v>4.8762402457540342E-2</v>
      </c>
      <c r="CF174" s="128">
        <f t="shared" ref="CF174" si="1896">X174/X188</f>
        <v>3.3583151503652403E-2</v>
      </c>
      <c r="CG174" s="129">
        <f t="shared" ref="CG174" si="1897">Y174/Y188</f>
        <v>3.5429300989466964E-2</v>
      </c>
      <c r="CH174" s="130">
        <f t="shared" ref="CH174" si="1898">Z174/Z188</f>
        <v>4.9653871806076215E-2</v>
      </c>
      <c r="CI174" s="128">
        <f t="shared" ref="CI174" si="1899">AA174/AA188</f>
        <v>5.1969700166691286E-2</v>
      </c>
      <c r="CJ174" s="134">
        <f t="shared" ref="CJ174" si="1900">AB174/AB188</f>
        <v>4.2488315418937848E-2</v>
      </c>
      <c r="CK174" s="135">
        <f t="shared" ref="CK174" si="1901">AC174/AC188</f>
        <v>4.339877169938585E-2</v>
      </c>
    </row>
    <row r="175" spans="1:89" ht="14.25" thickTop="1" thickBot="1" x14ac:dyDescent="0.25">
      <c r="A175" s="136" t="s">
        <v>27</v>
      </c>
      <c r="B175" s="192">
        <v>1310</v>
      </c>
      <c r="C175" s="176">
        <v>1546</v>
      </c>
      <c r="D175" s="177">
        <v>541</v>
      </c>
      <c r="E175" s="178">
        <v>620</v>
      </c>
      <c r="F175" s="175">
        <v>1251</v>
      </c>
      <c r="G175" s="179">
        <v>1064</v>
      </c>
      <c r="H175" s="177">
        <v>1879</v>
      </c>
      <c r="I175" s="178">
        <v>2250</v>
      </c>
      <c r="J175" s="175">
        <v>315</v>
      </c>
      <c r="K175" s="176">
        <v>264</v>
      </c>
      <c r="L175" s="177">
        <v>1148</v>
      </c>
      <c r="M175" s="175">
        <v>1041</v>
      </c>
      <c r="N175" s="180">
        <v>1754</v>
      </c>
      <c r="O175" s="193">
        <v>1743</v>
      </c>
      <c r="P175" s="175">
        <v>1029</v>
      </c>
      <c r="Q175" s="176">
        <v>811</v>
      </c>
      <c r="R175" s="177">
        <v>1360</v>
      </c>
      <c r="S175" s="178">
        <v>1253</v>
      </c>
      <c r="T175" s="175">
        <v>388</v>
      </c>
      <c r="U175" s="179">
        <v>283</v>
      </c>
      <c r="V175" s="177">
        <v>1270</v>
      </c>
      <c r="W175" s="194">
        <v>1256</v>
      </c>
      <c r="X175" s="175">
        <v>789</v>
      </c>
      <c r="Y175" s="179">
        <v>499</v>
      </c>
      <c r="Z175" s="177">
        <v>2376</v>
      </c>
      <c r="AA175" s="175">
        <v>2451</v>
      </c>
      <c r="AB175" s="156">
        <f t="shared" si="1627"/>
        <v>15410</v>
      </c>
      <c r="AC175" s="157">
        <f t="shared" si="1628"/>
        <v>15081</v>
      </c>
      <c r="AE175" s="229" t="s">
        <v>13</v>
      </c>
      <c r="AF175" s="20">
        <f t="shared" ref="AF175:BG175" si="1902">SUM(AF172:AF174)</f>
        <v>3683</v>
      </c>
      <c r="AG175" s="21">
        <f t="shared" si="1902"/>
        <v>6248</v>
      </c>
      <c r="AH175" s="20">
        <f t="shared" si="1902"/>
        <v>2221</v>
      </c>
      <c r="AI175" s="21">
        <f t="shared" si="1902"/>
        <v>2087</v>
      </c>
      <c r="AJ175" s="20">
        <f t="shared" si="1902"/>
        <v>3133</v>
      </c>
      <c r="AK175" s="21">
        <f t="shared" si="1902"/>
        <v>5253</v>
      </c>
      <c r="AL175" s="20">
        <f t="shared" si="1902"/>
        <v>5457</v>
      </c>
      <c r="AM175" s="21">
        <f t="shared" si="1902"/>
        <v>9301</v>
      </c>
      <c r="AN175" s="20">
        <f t="shared" si="1902"/>
        <v>1616</v>
      </c>
      <c r="AO175" s="21">
        <f t="shared" si="1902"/>
        <v>538</v>
      </c>
      <c r="AP175" s="20">
        <f t="shared" si="1902"/>
        <v>5525</v>
      </c>
      <c r="AQ175" s="21">
        <f t="shared" si="1902"/>
        <v>1827</v>
      </c>
      <c r="AR175" s="20">
        <f t="shared" si="1902"/>
        <v>8179</v>
      </c>
      <c r="AS175" s="21">
        <f t="shared" si="1902"/>
        <v>4960</v>
      </c>
      <c r="AT175" s="20">
        <f t="shared" si="1902"/>
        <v>4100</v>
      </c>
      <c r="AU175" s="21">
        <f t="shared" si="1902"/>
        <v>3165</v>
      </c>
      <c r="AV175" s="20">
        <f t="shared" si="1902"/>
        <v>4047</v>
      </c>
      <c r="AW175" s="21">
        <f t="shared" si="1902"/>
        <v>4997</v>
      </c>
      <c r="AX175" s="20">
        <f t="shared" si="1902"/>
        <v>2374</v>
      </c>
      <c r="AY175" s="21">
        <f t="shared" si="1902"/>
        <v>567</v>
      </c>
      <c r="AZ175" s="20">
        <f t="shared" si="1902"/>
        <v>5683</v>
      </c>
      <c r="BA175" s="21">
        <f t="shared" si="1902"/>
        <v>3116</v>
      </c>
      <c r="BB175" s="20">
        <f t="shared" si="1902"/>
        <v>4450</v>
      </c>
      <c r="BC175" s="21">
        <f t="shared" si="1902"/>
        <v>1673</v>
      </c>
      <c r="BD175" s="20">
        <f t="shared" si="1902"/>
        <v>6168</v>
      </c>
      <c r="BE175" s="21">
        <f t="shared" si="1902"/>
        <v>9021</v>
      </c>
      <c r="BF175" s="160">
        <f t="shared" si="1902"/>
        <v>56636</v>
      </c>
      <c r="BG175" s="161">
        <f t="shared" si="1902"/>
        <v>52753</v>
      </c>
      <c r="BI175" s="136" t="s">
        <v>27</v>
      </c>
      <c r="BJ175" s="128">
        <f>B175/B188</f>
        <v>4.3585307426137879E-2</v>
      </c>
      <c r="BK175" s="129">
        <f t="shared" ref="BK175" si="1903">C175/C188</f>
        <v>4.8837503158958809E-2</v>
      </c>
      <c r="BL175" s="130">
        <f t="shared" ref="BL175" si="1904">D175/D188</f>
        <v>4.1319789200336056E-2</v>
      </c>
      <c r="BM175" s="131">
        <f t="shared" ref="BM175" si="1905">E175/E188</f>
        <v>4.4765342960288806E-2</v>
      </c>
      <c r="BN175" s="128">
        <f t="shared" ref="BN175" si="1906">F175/F188</f>
        <v>4.1463657154220943E-2</v>
      </c>
      <c r="BO175" s="129">
        <f t="shared" ref="BO175" si="1907">G175/G188</f>
        <v>3.8108882521489973E-2</v>
      </c>
      <c r="BP175" s="130">
        <f t="shared" ref="BP175" si="1908">H175/H188</f>
        <v>4.5507386776459192E-2</v>
      </c>
      <c r="BQ175" s="131">
        <f t="shared" ref="BQ175" si="1909">I175/I188</f>
        <v>4.7310652256192437E-2</v>
      </c>
      <c r="BR175" s="128">
        <f t="shared" ref="BR175" si="1910">J175/J188</f>
        <v>4.9826004428978173E-2</v>
      </c>
      <c r="BS175" s="129">
        <f t="shared" ref="BS175" si="1911">K175/K188</f>
        <v>4.2471042471042469E-2</v>
      </c>
      <c r="BT175" s="130">
        <f t="shared" ref="BT175" si="1912">L175/L188</f>
        <v>4.6121087943433371E-2</v>
      </c>
      <c r="BU175" s="128">
        <f t="shared" ref="BU175" si="1913">M175/M188</f>
        <v>4.3195020746887969E-2</v>
      </c>
      <c r="BV175" s="132">
        <f t="shared" ref="BV175" si="1914">N175/N188</f>
        <v>4.1062858480627414E-2</v>
      </c>
      <c r="BW175" s="133">
        <f t="shared" ref="BW175" si="1915">O175/O188</f>
        <v>4.2354141860860693E-2</v>
      </c>
      <c r="BX175" s="128">
        <f t="shared" ref="BX175" si="1916">P175/P188</f>
        <v>4.4147932040501117E-2</v>
      </c>
      <c r="BY175" s="129">
        <f t="shared" ref="BY175" si="1917">Q175/Q188</f>
        <v>3.8421451582338451E-2</v>
      </c>
      <c r="BZ175" s="130">
        <f t="shared" ref="BZ175" si="1918">R175/R188</f>
        <v>4.7238624522403613E-2</v>
      </c>
      <c r="CA175" s="131">
        <f t="shared" ref="CA175" si="1919">S175/S188</f>
        <v>4.4617740269914184E-2</v>
      </c>
      <c r="CB175" s="128">
        <f t="shared" ref="CB175" si="1920">T175/T188</f>
        <v>4.5497185741088179E-2</v>
      </c>
      <c r="CC175" s="129">
        <f t="shared" ref="CC175" si="1921">U175/U188</f>
        <v>3.4775129024330304E-2</v>
      </c>
      <c r="CD175" s="130">
        <f t="shared" ref="CD175" si="1922">V175/V188</f>
        <v>4.8776740791949914E-2</v>
      </c>
      <c r="CE175" s="131">
        <f t="shared" ref="CE175" si="1923">W175/W188</f>
        <v>4.4348716500123585E-2</v>
      </c>
      <c r="CF175" s="128">
        <f t="shared" ref="CF175" si="1924">X175/X188</f>
        <v>3.7425291718053318E-2</v>
      </c>
      <c r="CG175" s="129">
        <f t="shared" ref="CG175" si="1925">Y175/Y188</f>
        <v>3.9818065751675707E-2</v>
      </c>
      <c r="CH175" s="130">
        <f t="shared" ref="CH175" si="1926">Z175/Z188</f>
        <v>5.4644557392884249E-2</v>
      </c>
      <c r="CI175" s="128">
        <f t="shared" ref="CI175" si="1927">AA175/AA188</f>
        <v>5.1716498217036271E-2</v>
      </c>
      <c r="CJ175" s="134">
        <f t="shared" ref="CJ175" si="1928">AB175/AB188</f>
        <v>4.5355011125369375E-2</v>
      </c>
      <c r="CK175" s="135">
        <f t="shared" ref="CK175" si="1929">AC175/AC188</f>
        <v>4.4614647307323653E-2</v>
      </c>
    </row>
    <row r="176" spans="1:89" ht="13.5" thickTop="1" x14ac:dyDescent="0.2">
      <c r="A176" s="145" t="s">
        <v>28</v>
      </c>
      <c r="B176" s="189">
        <v>1295</v>
      </c>
      <c r="C176" s="183">
        <v>1976</v>
      </c>
      <c r="D176" s="184">
        <v>677</v>
      </c>
      <c r="E176" s="185">
        <v>692</v>
      </c>
      <c r="F176" s="182">
        <v>1136</v>
      </c>
      <c r="G176" s="186">
        <v>1668</v>
      </c>
      <c r="H176" s="184">
        <v>2103</v>
      </c>
      <c r="I176" s="185">
        <v>2853</v>
      </c>
      <c r="J176" s="182">
        <v>410</v>
      </c>
      <c r="K176" s="183">
        <v>226</v>
      </c>
      <c r="L176" s="184">
        <v>1793</v>
      </c>
      <c r="M176" s="182">
        <v>949</v>
      </c>
      <c r="N176" s="187">
        <v>2539</v>
      </c>
      <c r="O176" s="190">
        <v>1693</v>
      </c>
      <c r="P176" s="182">
        <v>1403</v>
      </c>
      <c r="Q176" s="183">
        <v>925</v>
      </c>
      <c r="R176" s="184">
        <v>1446</v>
      </c>
      <c r="S176" s="185">
        <v>1392</v>
      </c>
      <c r="T176" s="182">
        <v>501</v>
      </c>
      <c r="U176" s="186">
        <v>228</v>
      </c>
      <c r="V176" s="184">
        <v>1732</v>
      </c>
      <c r="W176" s="191">
        <v>1320</v>
      </c>
      <c r="X176" s="182">
        <v>1214</v>
      </c>
      <c r="Y176" s="186">
        <v>435</v>
      </c>
      <c r="Z176" s="184">
        <v>2219</v>
      </c>
      <c r="AA176" s="182">
        <v>2885</v>
      </c>
      <c r="AB176" s="156">
        <f t="shared" si="1627"/>
        <v>18468</v>
      </c>
      <c r="AC176" s="157">
        <f t="shared" si="1628"/>
        <v>17242</v>
      </c>
      <c r="BI176" s="145" t="s">
        <v>28</v>
      </c>
      <c r="BJ176" s="128">
        <f>B176/B188</f>
        <v>4.3086239020495076E-2</v>
      </c>
      <c r="BK176" s="129">
        <f t="shared" ref="BK176" si="1930">C176/C188</f>
        <v>6.2421026029820574E-2</v>
      </c>
      <c r="BL176" s="130">
        <f t="shared" ref="BL176" si="1931">D176/D188</f>
        <v>5.1707019017795772E-2</v>
      </c>
      <c r="BM176" s="131">
        <f t="shared" ref="BM176" si="1932">E176/E188</f>
        <v>4.9963898916967509E-2</v>
      </c>
      <c r="BN176" s="128">
        <f t="shared" ref="BN176" si="1933">F176/F188</f>
        <v>3.7652049981770574E-2</v>
      </c>
      <c r="BO176" s="129">
        <f t="shared" ref="BO176" si="1934">G176/G188</f>
        <v>5.9742120343839543E-2</v>
      </c>
      <c r="BP176" s="130">
        <f t="shared" ref="BP176" si="1935">H176/H188</f>
        <v>5.0932429159602811E-2</v>
      </c>
      <c r="BQ176" s="131">
        <f t="shared" ref="BQ176" si="1936">I176/I188</f>
        <v>5.9989907060852013E-2</v>
      </c>
      <c r="BR176" s="128">
        <f t="shared" ref="BR176" si="1937">J176/J188</f>
        <v>6.4852894653590634E-2</v>
      </c>
      <c r="BS176" s="129">
        <f t="shared" ref="BS176" si="1938">K176/K188</f>
        <v>3.6357786357786359E-2</v>
      </c>
      <c r="BT176" s="130">
        <f t="shared" ref="BT176" si="1939">L176/L188</f>
        <v>7.2034068538829293E-2</v>
      </c>
      <c r="BU176" s="128">
        <f t="shared" ref="BU176" si="1940">M176/M188</f>
        <v>3.9377593360995854E-2</v>
      </c>
      <c r="BV176" s="132">
        <f t="shared" ref="BV176" si="1941">N176/N188</f>
        <v>5.9440477583986892E-2</v>
      </c>
      <c r="BW176" s="133">
        <f t="shared" ref="BW176" si="1942">O176/O188</f>
        <v>4.1139163608971401E-2</v>
      </c>
      <c r="BX176" s="128">
        <f t="shared" ref="BX176" si="1943">P176/P188</f>
        <v>6.0193924832675473E-2</v>
      </c>
      <c r="BY176" s="129">
        <f t="shared" ref="BY176" si="1944">Q176/Q188</f>
        <v>4.3822247489103655E-2</v>
      </c>
      <c r="BZ176" s="130">
        <f t="shared" ref="BZ176" si="1945">R176/R188</f>
        <v>5.0225772837790901E-2</v>
      </c>
      <c r="CA176" s="131">
        <f t="shared" ref="CA176" si="1946">S176/S188</f>
        <v>4.9567353915180003E-2</v>
      </c>
      <c r="CB176" s="128">
        <f t="shared" ref="CB176" si="1947">T176/T188</f>
        <v>5.8747654784240148E-2</v>
      </c>
      <c r="CC176" s="129">
        <f t="shared" ref="CC176" si="1948">U176/U188</f>
        <v>2.8016711722782011E-2</v>
      </c>
      <c r="CD176" s="130">
        <f t="shared" ref="CD176" si="1949">V176/V188</f>
        <v>6.6520720513115944E-2</v>
      </c>
      <c r="CE176" s="131">
        <f t="shared" ref="CE176" si="1950">W176/W188</f>
        <v>4.6608523710320961E-2</v>
      </c>
      <c r="CF176" s="128">
        <f t="shared" ref="CF176" si="1951">X176/X188</f>
        <v>5.7584669386206246E-2</v>
      </c>
      <c r="CG176" s="129">
        <f t="shared" ref="CG176" si="1952">Y176/Y188</f>
        <v>3.4711139482923717E-2</v>
      </c>
      <c r="CH176" s="130">
        <f t="shared" ref="CH176" si="1953">Z176/Z188</f>
        <v>5.1033784871553092E-2</v>
      </c>
      <c r="CI176" s="128">
        <f t="shared" ref="CI176" si="1954">AA176/AA188</f>
        <v>6.0873968729559219E-2</v>
      </c>
      <c r="CJ176" s="134">
        <f t="shared" ref="CJ176" si="1955">AB176/AB188</f>
        <v>5.435537608457635E-2</v>
      </c>
      <c r="CK176" s="135">
        <f t="shared" ref="CK176" si="1956">AC176/AC188</f>
        <v>5.1007608837137751E-2</v>
      </c>
    </row>
    <row r="177" spans="1:89" x14ac:dyDescent="0.2">
      <c r="A177" s="136" t="s">
        <v>29</v>
      </c>
      <c r="B177" s="192">
        <v>1362</v>
      </c>
      <c r="C177" s="176">
        <v>3199</v>
      </c>
      <c r="D177" s="177">
        <v>1198</v>
      </c>
      <c r="E177" s="178">
        <v>1030</v>
      </c>
      <c r="F177" s="175">
        <v>1593</v>
      </c>
      <c r="G177" s="179">
        <v>2475</v>
      </c>
      <c r="H177" s="177">
        <v>2114</v>
      </c>
      <c r="I177" s="178">
        <v>3454</v>
      </c>
      <c r="J177" s="175">
        <v>586</v>
      </c>
      <c r="K177" s="176">
        <v>216</v>
      </c>
      <c r="L177" s="177">
        <v>2528</v>
      </c>
      <c r="M177" s="175">
        <v>924</v>
      </c>
      <c r="N177" s="180">
        <v>3239</v>
      </c>
      <c r="O177" s="193">
        <v>2167</v>
      </c>
      <c r="P177" s="175">
        <v>1857</v>
      </c>
      <c r="Q177" s="176">
        <v>1067</v>
      </c>
      <c r="R177" s="177">
        <v>1817</v>
      </c>
      <c r="S177" s="178">
        <v>1826</v>
      </c>
      <c r="T177" s="175">
        <v>1248</v>
      </c>
      <c r="U177" s="179">
        <v>207</v>
      </c>
      <c r="V177" s="177">
        <v>2597</v>
      </c>
      <c r="W177" s="194">
        <v>1440</v>
      </c>
      <c r="X177" s="175">
        <v>1813</v>
      </c>
      <c r="Y177" s="179">
        <v>574</v>
      </c>
      <c r="Z177" s="177">
        <v>2859</v>
      </c>
      <c r="AA177" s="175">
        <v>3420</v>
      </c>
      <c r="AB177" s="156">
        <f t="shared" si="1627"/>
        <v>24811</v>
      </c>
      <c r="AC177" s="157">
        <f t="shared" si="1628"/>
        <v>21999</v>
      </c>
      <c r="BI177" s="136" t="s">
        <v>29</v>
      </c>
      <c r="BJ177" s="128">
        <f>B177/B188</f>
        <v>4.5315411232366251E-2</v>
      </c>
      <c r="BK177" s="129">
        <f t="shared" ref="BK177" si="1957">C177/C188</f>
        <v>0.10105509224159717</v>
      </c>
      <c r="BL177" s="130">
        <f t="shared" ref="BL177" si="1958">D177/D188</f>
        <v>9.1499274421446578E-2</v>
      </c>
      <c r="BM177" s="131">
        <f t="shared" ref="BM177" si="1959">E177/E188</f>
        <v>7.436823104693141E-2</v>
      </c>
      <c r="BN177" s="128">
        <f t="shared" ref="BN177" si="1960">F177/F188</f>
        <v>5.2799045440986375E-2</v>
      </c>
      <c r="BO177" s="129">
        <f t="shared" ref="BO177" si="1961">G177/G188</f>
        <v>8.8646131805157596E-2</v>
      </c>
      <c r="BP177" s="130">
        <f t="shared" ref="BP177" si="1962">H177/H188</f>
        <v>5.1198837490917901E-2</v>
      </c>
      <c r="BQ177" s="131">
        <f t="shared" ref="BQ177" si="1963">I177/I188</f>
        <v>7.2627107952394965E-2</v>
      </c>
      <c r="BR177" s="128">
        <f t="shared" ref="BR177" si="1964">J177/J188</f>
        <v>9.2692186017083206E-2</v>
      </c>
      <c r="BS177" s="129">
        <f t="shared" ref="BS177" si="1965">K177/K188</f>
        <v>3.4749034749034749E-2</v>
      </c>
      <c r="BT177" s="130">
        <f t="shared" ref="BT177" si="1966">L177/L188</f>
        <v>0.10156281386846651</v>
      </c>
      <c r="BU177" s="128">
        <f t="shared" ref="BU177" si="1967">M177/M188</f>
        <v>3.8340248962655601E-2</v>
      </c>
      <c r="BV177" s="132">
        <f t="shared" ref="BV177" si="1968">N177/N188</f>
        <v>7.5828163408638655E-2</v>
      </c>
      <c r="BW177" s="133">
        <f t="shared" ref="BW177" si="1969">O177/O188</f>
        <v>5.2657157436881881E-2</v>
      </c>
      <c r="BX177" s="128">
        <f t="shared" ref="BX177" si="1970">P177/P188</f>
        <v>7.9672215548309597E-2</v>
      </c>
      <c r="BY177" s="129">
        <f t="shared" ref="BY177" si="1971">Q177/Q188</f>
        <v>5.0549554671214705E-2</v>
      </c>
      <c r="BZ177" s="130">
        <f t="shared" ref="BZ177" si="1972">R177/R188</f>
        <v>6.3112191733240702E-2</v>
      </c>
      <c r="CA177" s="131">
        <f t="shared" ref="CA177" si="1973">S177/S188</f>
        <v>6.5021543282412844E-2</v>
      </c>
      <c r="CB177" s="128">
        <f t="shared" ref="CB177" si="1974">T177/T188</f>
        <v>0.14634146341463414</v>
      </c>
      <c r="CC177" s="129">
        <f t="shared" ref="CC177" si="1975">U177/U188</f>
        <v>2.5436225116736298E-2</v>
      </c>
      <c r="CD177" s="130">
        <f t="shared" ref="CD177" si="1976">V177/V188</f>
        <v>9.9742673887160585E-2</v>
      </c>
      <c r="CE177" s="131">
        <f t="shared" ref="CE177" si="1977">W177/W188</f>
        <v>5.0845662229441049E-2</v>
      </c>
      <c r="CF177" s="128">
        <f t="shared" ref="CF177" si="1978">X177/X188</f>
        <v>8.599753344085001E-2</v>
      </c>
      <c r="CG177" s="129">
        <f t="shared" ref="CG177" si="1979">Y177/Y188</f>
        <v>4.5802744972869451E-2</v>
      </c>
      <c r="CH177" s="130">
        <f t="shared" ref="CH177" si="1980">Z177/Z188</f>
        <v>6.5752857569973094E-2</v>
      </c>
      <c r="CI177" s="128">
        <f t="shared" ref="CI177" si="1981">AA177/AA188</f>
        <v>7.216255565167852E-2</v>
      </c>
      <c r="CJ177" s="134">
        <f t="shared" ref="CJ177" si="1982">AB177/AB188</f>
        <v>7.3024216809314701E-2</v>
      </c>
      <c r="CK177" s="135">
        <f t="shared" ref="CK177" si="1983">AC177/AC188</f>
        <v>6.5080407540203764E-2</v>
      </c>
    </row>
    <row r="178" spans="1:89" x14ac:dyDescent="0.2">
      <c r="A178" s="145" t="s">
        <v>30</v>
      </c>
      <c r="B178" s="189">
        <v>1889</v>
      </c>
      <c r="C178" s="183">
        <v>3541</v>
      </c>
      <c r="D178" s="184">
        <v>1365</v>
      </c>
      <c r="E178" s="185">
        <v>1208</v>
      </c>
      <c r="F178" s="182">
        <v>1692</v>
      </c>
      <c r="G178" s="186">
        <v>3015</v>
      </c>
      <c r="H178" s="184">
        <v>2779</v>
      </c>
      <c r="I178" s="185">
        <v>5210</v>
      </c>
      <c r="J178" s="182">
        <v>944</v>
      </c>
      <c r="K178" s="183">
        <v>288</v>
      </c>
      <c r="L178" s="184">
        <v>2973</v>
      </c>
      <c r="M178" s="182">
        <v>1047</v>
      </c>
      <c r="N178" s="187">
        <v>4459</v>
      </c>
      <c r="O178" s="190">
        <v>2737</v>
      </c>
      <c r="P178" s="182">
        <v>2378</v>
      </c>
      <c r="Q178" s="183">
        <v>1578</v>
      </c>
      <c r="R178" s="184">
        <v>2103</v>
      </c>
      <c r="S178" s="185">
        <v>2589</v>
      </c>
      <c r="T178" s="182">
        <v>1288</v>
      </c>
      <c r="U178" s="186">
        <v>304</v>
      </c>
      <c r="V178" s="184">
        <v>2775</v>
      </c>
      <c r="W178" s="191">
        <v>1669</v>
      </c>
      <c r="X178" s="182">
        <v>2370</v>
      </c>
      <c r="Y178" s="186">
        <v>796</v>
      </c>
      <c r="Z178" s="184">
        <v>3214</v>
      </c>
      <c r="AA178" s="182">
        <v>4619</v>
      </c>
      <c r="AB178" s="156">
        <f t="shared" si="1627"/>
        <v>30229</v>
      </c>
      <c r="AC178" s="157">
        <f t="shared" si="1628"/>
        <v>28601</v>
      </c>
      <c r="BI178" s="145" t="s">
        <v>30</v>
      </c>
      <c r="BJ178" s="128">
        <f>B178/B188</f>
        <v>6.2849347883949955E-2</v>
      </c>
      <c r="BK178" s="129">
        <f t="shared" ref="BK178" si="1984">C178/C188</f>
        <v>0.11185873136214304</v>
      </c>
      <c r="BL178" s="130">
        <f t="shared" ref="BL178" si="1985">D178/D188</f>
        <v>0.10425418162376843</v>
      </c>
      <c r="BM178" s="131">
        <f t="shared" ref="BM178" si="1986">E178/E188</f>
        <v>8.7220216606498188E-2</v>
      </c>
      <c r="BN178" s="128">
        <f t="shared" ref="BN178" si="1987">F178/F188</f>
        <v>5.6080342050313217E-2</v>
      </c>
      <c r="BO178" s="129">
        <f t="shared" ref="BO178" si="1988">G178/G188</f>
        <v>0.10798710601719198</v>
      </c>
      <c r="BP178" s="130">
        <f t="shared" ref="BP178" si="1989">H178/H188</f>
        <v>6.7304432065875511E-2</v>
      </c>
      <c r="BQ178" s="131">
        <f t="shared" ref="BQ178" si="1990">I178/I188</f>
        <v>0.10955044366878339</v>
      </c>
      <c r="BR178" s="128">
        <f t="shared" ref="BR178" si="1991">J178/J188</f>
        <v>0.14931983549509648</v>
      </c>
      <c r="BS178" s="129">
        <f t="shared" ref="BS178" si="1992">K178/K188</f>
        <v>4.633204633204633E-2</v>
      </c>
      <c r="BT178" s="130">
        <f t="shared" ref="BT178" si="1993">L178/L188</f>
        <v>0.11944076172110402</v>
      </c>
      <c r="BU178" s="128">
        <f t="shared" ref="BU178" si="1994">M178/M188</f>
        <v>4.3443983402489623E-2</v>
      </c>
      <c r="BV178" s="132">
        <f t="shared" ref="BV178" si="1995">N178/N188</f>
        <v>0.10438955870303172</v>
      </c>
      <c r="BW178" s="133">
        <f t="shared" ref="BW178" si="1996">O178/O188</f>
        <v>6.6507909508419796E-2</v>
      </c>
      <c r="BX178" s="128">
        <f t="shared" ref="BX178" si="1997">P178/P188</f>
        <v>0.10202505577484125</v>
      </c>
      <c r="BY178" s="129">
        <f t="shared" ref="BY178" si="1998">Q178/Q188</f>
        <v>7.475838544627629E-2</v>
      </c>
      <c r="BZ178" s="130">
        <f t="shared" ref="BZ178" si="1999">R178/R188</f>
        <v>7.3046196596040294E-2</v>
      </c>
      <c r="CA178" s="131">
        <f t="shared" ref="CA178" si="2000">S178/S188</f>
        <v>9.2191005234483495E-2</v>
      </c>
      <c r="CB178" s="128">
        <f t="shared" ref="CB178" si="2001">T178/T188</f>
        <v>0.15103189493433397</v>
      </c>
      <c r="CC178" s="129">
        <f t="shared" ref="CC178" si="2002">U178/U188</f>
        <v>3.7355615630376017E-2</v>
      </c>
      <c r="CD178" s="130">
        <f t="shared" ref="CD178" si="2003">V178/V188</f>
        <v>0.10657909897453624</v>
      </c>
      <c r="CE178" s="131">
        <f t="shared" ref="CE178" si="2004">W178/W188</f>
        <v>5.8931534903428548E-2</v>
      </c>
      <c r="CF178" s="128">
        <f t="shared" ref="CF178" si="2005">X178/X188</f>
        <v>0.1124181766435822</v>
      </c>
      <c r="CG178" s="129">
        <f t="shared" ref="CG178" si="2006">Y178/Y188</f>
        <v>6.3517395467602933E-2</v>
      </c>
      <c r="CH178" s="130">
        <f t="shared" ref="CH178" si="2007">Z178/Z188</f>
        <v>7.3917343207377931E-2</v>
      </c>
      <c r="CI178" s="128">
        <f t="shared" ref="CI178" si="2008">AA178/AA188</f>
        <v>9.7461650454708504E-2</v>
      </c>
      <c r="CJ178" s="134">
        <f t="shared" ref="CJ178" si="2009">AB178/AB188</f>
        <v>8.8970579578766432E-2</v>
      </c>
      <c r="CK178" s="135">
        <f t="shared" ref="CK178" si="2010">AC178/AC188</f>
        <v>8.4611333972333655E-2</v>
      </c>
    </row>
    <row r="179" spans="1:89" x14ac:dyDescent="0.2">
      <c r="A179" s="136" t="s">
        <v>31</v>
      </c>
      <c r="B179" s="192">
        <v>1794</v>
      </c>
      <c r="C179" s="176">
        <v>2707</v>
      </c>
      <c r="D179" s="177">
        <v>856</v>
      </c>
      <c r="E179" s="178">
        <v>879</v>
      </c>
      <c r="F179" s="175">
        <v>1441</v>
      </c>
      <c r="G179" s="179">
        <v>2238</v>
      </c>
      <c r="H179" s="177">
        <v>2678</v>
      </c>
      <c r="I179" s="178">
        <v>4091</v>
      </c>
      <c r="J179" s="175">
        <v>672</v>
      </c>
      <c r="K179" s="176">
        <v>250</v>
      </c>
      <c r="L179" s="177">
        <v>2552</v>
      </c>
      <c r="M179" s="175">
        <v>780</v>
      </c>
      <c r="N179" s="180">
        <v>3720</v>
      </c>
      <c r="O179" s="193">
        <v>2223</v>
      </c>
      <c r="P179" s="175">
        <v>1722</v>
      </c>
      <c r="Q179" s="176">
        <v>1587</v>
      </c>
      <c r="R179" s="177">
        <v>1944</v>
      </c>
      <c r="S179" s="178">
        <v>2408</v>
      </c>
      <c r="T179" s="175">
        <v>1086</v>
      </c>
      <c r="U179" s="179">
        <v>263</v>
      </c>
      <c r="V179" s="177">
        <v>2908</v>
      </c>
      <c r="W179" s="194">
        <v>1447</v>
      </c>
      <c r="X179" s="175">
        <v>2080</v>
      </c>
      <c r="Y179" s="179">
        <v>877</v>
      </c>
      <c r="Z179" s="177">
        <v>2954</v>
      </c>
      <c r="AA179" s="175">
        <v>4402</v>
      </c>
      <c r="AB179" s="156">
        <f t="shared" si="1627"/>
        <v>26407</v>
      </c>
      <c r="AC179" s="157">
        <f t="shared" si="1628"/>
        <v>24152</v>
      </c>
      <c r="BI179" s="136" t="s">
        <v>31</v>
      </c>
      <c r="BJ179" s="128">
        <f>B179/B188</f>
        <v>5.9688581314878891E-2</v>
      </c>
      <c r="BK179" s="129">
        <f t="shared" ref="BK179" si="2011">C179/C188</f>
        <v>8.5513014910285567E-2</v>
      </c>
      <c r="BL179" s="130">
        <f t="shared" ref="BL179" si="2012">D179/D188</f>
        <v>6.5378446498128767E-2</v>
      </c>
      <c r="BM179" s="131">
        <f t="shared" ref="BM179" si="2013">E179/E188</f>
        <v>6.3465703971119128E-2</v>
      </c>
      <c r="BN179" s="128">
        <f t="shared" ref="BN179" si="2014">F179/F188</f>
        <v>4.776109509131285E-2</v>
      </c>
      <c r="BO179" s="129">
        <f t="shared" ref="BO179" si="2015">G179/G188</f>
        <v>8.0157593123209164E-2</v>
      </c>
      <c r="BP179" s="130">
        <f t="shared" ref="BP179" si="2016">H179/H188</f>
        <v>6.4858319205618797E-2</v>
      </c>
      <c r="BQ179" s="131">
        <f t="shared" ref="BQ179" si="2017">I179/I188</f>
        <v>8.6021279280037014E-2</v>
      </c>
      <c r="BR179" s="128">
        <f t="shared" ref="BR179" si="2018">J179/J188</f>
        <v>0.10629547611515343</v>
      </c>
      <c r="BS179" s="129">
        <f t="shared" ref="BS179" si="2019">K179/K188</f>
        <v>4.0218790218790219E-2</v>
      </c>
      <c r="BT179" s="130">
        <f t="shared" ref="BT179" si="2020">L179/L188</f>
        <v>0.10252701779759753</v>
      </c>
      <c r="BU179" s="128">
        <f t="shared" ref="BU179" si="2021">M179/M188</f>
        <v>3.2365145228215771E-2</v>
      </c>
      <c r="BV179" s="132">
        <f t="shared" ref="BV179" si="2022">N179/N188</f>
        <v>8.7088844668149368E-2</v>
      </c>
      <c r="BW179" s="133">
        <f t="shared" ref="BW179" si="2023">O179/O188</f>
        <v>5.4017933078997889E-2</v>
      </c>
      <c r="BX179" s="128">
        <f t="shared" ref="BX179" si="2024">P179/P188</f>
        <v>7.3880212802471257E-2</v>
      </c>
      <c r="BY179" s="129">
        <f t="shared" ref="BY179" si="2025">Q179/Q188</f>
        <v>7.5184764070494597E-2</v>
      </c>
      <c r="BZ179" s="130">
        <f t="shared" ref="BZ179" si="2026">R179/R188</f>
        <v>6.7523445640847515E-2</v>
      </c>
      <c r="CA179" s="131">
        <f t="shared" ref="CA179" si="2027">S179/S188</f>
        <v>8.574582487625966E-2</v>
      </c>
      <c r="CB179" s="128">
        <f t="shared" ref="CB179" si="2028">T179/T188</f>
        <v>0.12734521575984992</v>
      </c>
      <c r="CC179" s="129">
        <f t="shared" ref="CC179" si="2029">U179/U188</f>
        <v>3.2317522732858199E-2</v>
      </c>
      <c r="CD179" s="130">
        <f t="shared" ref="CD179" si="2030">V179/V188</f>
        <v>0.11168721434881131</v>
      </c>
      <c r="CE179" s="131">
        <f t="shared" ref="CE179" si="2031">W179/W188</f>
        <v>5.1092828643056393E-2</v>
      </c>
      <c r="CF179" s="128">
        <f t="shared" ref="CF179" si="2032">X179/X188</f>
        <v>9.866236599943079E-2</v>
      </c>
      <c r="CG179" s="129">
        <f t="shared" ref="CG179" si="2033">Y179/Y188</f>
        <v>6.9980849026492181E-2</v>
      </c>
      <c r="CH179" s="130">
        <f t="shared" ref="CH179" si="2034">Z179/Z188</f>
        <v>6.7937719923644807E-2</v>
      </c>
      <c r="CI179" s="128">
        <f t="shared" ref="CI179" si="2035">AA179/AA188</f>
        <v>9.2882915198447033E-2</v>
      </c>
      <c r="CJ179" s="134">
        <f t="shared" ref="CJ179" si="2036">AB179/AB188</f>
        <v>7.772159498946328E-2</v>
      </c>
      <c r="CK179" s="135">
        <f t="shared" ref="CK179" si="2037">AC179/AC188</f>
        <v>7.1449702391517864E-2</v>
      </c>
    </row>
    <row r="180" spans="1:89" x14ac:dyDescent="0.2">
      <c r="A180" s="145" t="s">
        <v>32</v>
      </c>
      <c r="B180" s="189">
        <v>1838</v>
      </c>
      <c r="C180" s="183">
        <v>3120</v>
      </c>
      <c r="D180" s="184">
        <v>698</v>
      </c>
      <c r="E180" s="185">
        <v>1296</v>
      </c>
      <c r="F180" s="182">
        <v>1237</v>
      </c>
      <c r="G180" s="186">
        <v>3044</v>
      </c>
      <c r="H180" s="184">
        <v>2535</v>
      </c>
      <c r="I180" s="185">
        <v>4977</v>
      </c>
      <c r="J180" s="182">
        <v>500</v>
      </c>
      <c r="K180" s="183">
        <v>205</v>
      </c>
      <c r="L180" s="184">
        <v>2184</v>
      </c>
      <c r="M180" s="182">
        <v>945</v>
      </c>
      <c r="N180" s="187">
        <v>3393</v>
      </c>
      <c r="O180" s="190">
        <v>2483</v>
      </c>
      <c r="P180" s="182">
        <v>1653</v>
      </c>
      <c r="Q180" s="183">
        <v>1725</v>
      </c>
      <c r="R180" s="184">
        <v>1809</v>
      </c>
      <c r="S180" s="185">
        <v>2415</v>
      </c>
      <c r="T180" s="182">
        <v>683</v>
      </c>
      <c r="U180" s="186">
        <v>322</v>
      </c>
      <c r="V180" s="184">
        <v>2526</v>
      </c>
      <c r="W180" s="191">
        <v>1820</v>
      </c>
      <c r="X180" s="182">
        <v>1370</v>
      </c>
      <c r="Y180" s="186">
        <v>751</v>
      </c>
      <c r="Z180" s="184">
        <v>2761</v>
      </c>
      <c r="AA180" s="182">
        <v>4389</v>
      </c>
      <c r="AB180" s="156">
        <f t="shared" si="1627"/>
        <v>23187</v>
      </c>
      <c r="AC180" s="157">
        <f t="shared" si="1628"/>
        <v>27492</v>
      </c>
      <c r="BI180" s="145" t="s">
        <v>32</v>
      </c>
      <c r="BJ180" s="128">
        <f>B180/B188</f>
        <v>6.115251530476444E-2</v>
      </c>
      <c r="BK180" s="129">
        <f t="shared" ref="BK180" si="2038">C180/C188</f>
        <v>9.8559514783927216E-2</v>
      </c>
      <c r="BL180" s="130">
        <f t="shared" ref="BL180" si="2039">D180/D188</f>
        <v>5.3310929504315284E-2</v>
      </c>
      <c r="BM180" s="131">
        <f t="shared" ref="BM180" si="2040">E180/E188</f>
        <v>9.357400722021661E-2</v>
      </c>
      <c r="BN180" s="128">
        <f t="shared" ref="BN180" si="2041">F180/F188</f>
        <v>4.099963541148785E-2</v>
      </c>
      <c r="BO180" s="129">
        <f t="shared" ref="BO180" si="2042">G180/G188</f>
        <v>0.10902578796561604</v>
      </c>
      <c r="BP180" s="130">
        <f t="shared" ref="BP180" si="2043">H180/H188</f>
        <v>6.1395010898522645E-2</v>
      </c>
      <c r="BQ180" s="131">
        <f t="shared" ref="BQ180" si="2044">I180/I188</f>
        <v>0.10465116279069768</v>
      </c>
      <c r="BR180" s="128">
        <f t="shared" ref="BR180" si="2045">J180/J188</f>
        <v>7.9088895919012969E-2</v>
      </c>
      <c r="BS180" s="129">
        <f t="shared" ref="BS180" si="2046">K180/K188</f>
        <v>3.2979407979407981E-2</v>
      </c>
      <c r="BT180" s="130">
        <f t="shared" ref="BT180" si="2047">L180/L188</f>
        <v>8.7742557550922015E-2</v>
      </c>
      <c r="BU180" s="128">
        <f t="shared" ref="BU180" si="2048">M180/M188</f>
        <v>3.921161825726141E-2</v>
      </c>
      <c r="BV180" s="132">
        <f t="shared" ref="BV180" si="2049">N180/N188</f>
        <v>7.9433454290062044E-2</v>
      </c>
      <c r="BW180" s="133">
        <f t="shared" ref="BW180" si="2050">O180/O188</f>
        <v>6.0335819988822204E-2</v>
      </c>
      <c r="BX180" s="128">
        <f t="shared" ref="BX180" si="2051">P180/P188</f>
        <v>7.0919855843487214E-2</v>
      </c>
      <c r="BY180" s="129">
        <f t="shared" ref="BY180" si="2052">Q180/Q188</f>
        <v>8.1722569641841949E-2</v>
      </c>
      <c r="BZ180" s="130">
        <f t="shared" ref="BZ180" si="2053">R180/R188</f>
        <v>6.2834317471344214E-2</v>
      </c>
      <c r="CA180" s="131">
        <f t="shared" ref="CA180" si="2054">S180/S188</f>
        <v>8.5995085995085999E-2</v>
      </c>
      <c r="CB180" s="128">
        <f t="shared" ref="CB180" si="2055">T180/T188</f>
        <v>8.0089118198874293E-2</v>
      </c>
      <c r="CC180" s="129">
        <f t="shared" ref="CC180" si="2056">U180/U188</f>
        <v>3.956746129270091E-2</v>
      </c>
      <c r="CD180" s="130">
        <f t="shared" ref="CD180" si="2057">V180/V188</f>
        <v>9.7015785228712986E-2</v>
      </c>
      <c r="CE180" s="131">
        <f t="shared" ref="CE180" si="2058">W180/W188</f>
        <v>6.4263267539987998E-2</v>
      </c>
      <c r="CF180" s="128">
        <f t="shared" ref="CF180" si="2059">X180/X188</f>
        <v>6.4984346836163553E-2</v>
      </c>
      <c r="CG180" s="129">
        <f t="shared" ref="CG180" si="2060">Y180/Y188</f>
        <v>5.9926587934886692E-2</v>
      </c>
      <c r="CH180" s="130">
        <f t="shared" ref="CH180" si="2061">Z180/Z188</f>
        <v>6.3498999563027528E-2</v>
      </c>
      <c r="CI180" s="128">
        <f t="shared" ref="CI180" si="2062">AA180/AA188</f>
        <v>9.2608613086320762E-2</v>
      </c>
      <c r="CJ180" s="134">
        <f t="shared" ref="CJ180" si="2063">AB180/AB188</f>
        <v>6.8244428485654748E-2</v>
      </c>
      <c r="CK180" s="135">
        <f t="shared" ref="CK180" si="2064">AC180/AC188</f>
        <v>8.1330540665270332E-2</v>
      </c>
    </row>
    <row r="181" spans="1:89" x14ac:dyDescent="0.2">
      <c r="A181" s="136" t="s">
        <v>33</v>
      </c>
      <c r="B181" s="192">
        <v>1632</v>
      </c>
      <c r="C181" s="176">
        <v>2335</v>
      </c>
      <c r="D181" s="177">
        <v>496</v>
      </c>
      <c r="E181" s="178">
        <v>996</v>
      </c>
      <c r="F181" s="175">
        <v>1114</v>
      </c>
      <c r="G181" s="179">
        <v>2142</v>
      </c>
      <c r="H181" s="177">
        <v>2065</v>
      </c>
      <c r="I181" s="178">
        <v>3562</v>
      </c>
      <c r="J181" s="175">
        <v>359</v>
      </c>
      <c r="K181" s="176">
        <v>145</v>
      </c>
      <c r="L181" s="177">
        <v>1522</v>
      </c>
      <c r="M181" s="175">
        <v>956</v>
      </c>
      <c r="N181" s="180">
        <v>2589</v>
      </c>
      <c r="O181" s="193">
        <v>2293</v>
      </c>
      <c r="P181" s="175">
        <v>1044</v>
      </c>
      <c r="Q181" s="176">
        <v>1359</v>
      </c>
      <c r="R181" s="177">
        <v>1521</v>
      </c>
      <c r="S181" s="178">
        <v>1670</v>
      </c>
      <c r="T181" s="175">
        <v>416</v>
      </c>
      <c r="U181" s="179">
        <v>330</v>
      </c>
      <c r="V181" s="177">
        <v>2079</v>
      </c>
      <c r="W181" s="194">
        <v>1234</v>
      </c>
      <c r="X181" s="175">
        <v>1005</v>
      </c>
      <c r="Y181" s="179">
        <v>633</v>
      </c>
      <c r="Z181" s="177">
        <v>2140</v>
      </c>
      <c r="AA181" s="175">
        <v>2404</v>
      </c>
      <c r="AB181" s="156">
        <f t="shared" si="1627"/>
        <v>17982</v>
      </c>
      <c r="AC181" s="157">
        <f t="shared" si="1628"/>
        <v>20059</v>
      </c>
      <c r="BI181" s="136" t="s">
        <v>33</v>
      </c>
      <c r="BJ181" s="128">
        <f>B181/B188</f>
        <v>5.4298642533936653E-2</v>
      </c>
      <c r="BK181" s="129">
        <f t="shared" ref="BK181" si="2065">C181/C188</f>
        <v>7.376168814758656E-2</v>
      </c>
      <c r="BL181" s="130">
        <f t="shared" ref="BL181" si="2066">D181/D188</f>
        <v>3.7882838157794238E-2</v>
      </c>
      <c r="BM181" s="131">
        <f t="shared" ref="BM181" si="2067">E181/E188</f>
        <v>7.1913357400722022E-2</v>
      </c>
      <c r="BN181" s="128">
        <f t="shared" ref="BN181" si="2068">F181/F188</f>
        <v>3.6922872957475719E-2</v>
      </c>
      <c r="BO181" s="129">
        <f t="shared" ref="BO181" si="2069">G181/G188</f>
        <v>7.6719197707736386E-2</v>
      </c>
      <c r="BP181" s="130">
        <f t="shared" ref="BP181" si="2070">H181/H188</f>
        <v>5.0012109469605229E-2</v>
      </c>
      <c r="BQ181" s="131">
        <f t="shared" ref="BQ181" si="2071">I181/I188</f>
        <v>7.4898019260692214E-2</v>
      </c>
      <c r="BR181" s="128">
        <f t="shared" ref="BR181" si="2072">J181/J188</f>
        <v>5.6785827269851312E-2</v>
      </c>
      <c r="BS181" s="129">
        <f t="shared" ref="BS181" si="2073">K181/K188</f>
        <v>2.3326898326898327E-2</v>
      </c>
      <c r="BT181" s="130">
        <f t="shared" ref="BT181" si="2074">L181/L188</f>
        <v>6.1146599172391625E-2</v>
      </c>
      <c r="BU181" s="128">
        <f t="shared" ref="BU181" si="2075">M181/M188</f>
        <v>3.9668049792531121E-2</v>
      </c>
      <c r="BV181" s="132">
        <f t="shared" ref="BV181" si="2076">N181/N188</f>
        <v>6.0611026571462015E-2</v>
      </c>
      <c r="BW181" s="133">
        <f t="shared" ref="BW181" si="2077">O181/O188</f>
        <v>5.5718902631642891E-2</v>
      </c>
      <c r="BX181" s="128">
        <f t="shared" ref="BX181" si="2078">P181/P188</f>
        <v>4.4791487901149819E-2</v>
      </c>
      <c r="BY181" s="129">
        <f t="shared" ref="BY181" si="2079">Q181/Q188</f>
        <v>6.4383172256964188E-2</v>
      </c>
      <c r="BZ181" s="130">
        <f t="shared" ref="BZ181" si="2080">R181/R188</f>
        <v>5.2830844043070507E-2</v>
      </c>
      <c r="CA181" s="131">
        <f t="shared" ref="CA181" si="2081">S181/S188</f>
        <v>5.946658120571164E-2</v>
      </c>
      <c r="CB181" s="128">
        <f t="shared" ref="CB181" si="2082">T181/T188</f>
        <v>4.878048780487805E-2</v>
      </c>
      <c r="CC181" s="129">
        <f t="shared" ref="CC181" si="2083">U181/U188</f>
        <v>4.0550503809289755E-2</v>
      </c>
      <c r="CD181" s="130">
        <f t="shared" ref="CD181" si="2084">V181/V188</f>
        <v>7.9847908745247151E-2</v>
      </c>
      <c r="CE181" s="131">
        <f t="shared" ref="CE181" si="2085">W181/W188</f>
        <v>4.3571907771618235E-2</v>
      </c>
      <c r="CF181" s="128">
        <f t="shared" ref="CF181" si="2086">X181/X188</f>
        <v>4.7670998956455747E-2</v>
      </c>
      <c r="CG181" s="129">
        <f t="shared" ref="CG181" si="2087">Y181/Y188</f>
        <v>5.05106926268752E-2</v>
      </c>
      <c r="CH181" s="130">
        <f t="shared" ref="CH181" si="2088">Z181/Z188</f>
        <v>4.9216899335341874E-2</v>
      </c>
      <c r="CI181" s="128">
        <f t="shared" ref="CI181" si="2089">AA181/AA188</f>
        <v>5.0724790580887476E-2</v>
      </c>
      <c r="CJ181" s="134">
        <f t="shared" ref="CJ181" si="2090">AB181/AB188</f>
        <v>5.2924971450771713E-2</v>
      </c>
      <c r="CK181" s="135">
        <f t="shared" ref="CK181" si="2091">AC181/AC188</f>
        <v>5.9341238003952336E-2</v>
      </c>
    </row>
    <row r="182" spans="1:89" x14ac:dyDescent="0.2">
      <c r="A182" s="145" t="s">
        <v>34</v>
      </c>
      <c r="B182" s="189">
        <v>622</v>
      </c>
      <c r="C182" s="183">
        <v>1348</v>
      </c>
      <c r="D182" s="184">
        <v>257</v>
      </c>
      <c r="E182" s="185">
        <v>787</v>
      </c>
      <c r="F182" s="182">
        <v>544</v>
      </c>
      <c r="G182" s="186">
        <v>1866</v>
      </c>
      <c r="H182" s="184">
        <v>1159</v>
      </c>
      <c r="I182" s="185">
        <v>2638</v>
      </c>
      <c r="J182" s="182">
        <v>272</v>
      </c>
      <c r="K182" s="183">
        <v>118</v>
      </c>
      <c r="L182" s="184">
        <v>1170</v>
      </c>
      <c r="M182" s="182">
        <v>621</v>
      </c>
      <c r="N182" s="187">
        <v>2176</v>
      </c>
      <c r="O182" s="190">
        <v>1756</v>
      </c>
      <c r="P182" s="182">
        <v>674</v>
      </c>
      <c r="Q182" s="183">
        <v>1120</v>
      </c>
      <c r="R182" s="184">
        <v>1106</v>
      </c>
      <c r="S182" s="185">
        <v>1409</v>
      </c>
      <c r="T182" s="182">
        <v>234</v>
      </c>
      <c r="U182" s="186">
        <v>203</v>
      </c>
      <c r="V182" s="184">
        <v>1482</v>
      </c>
      <c r="W182" s="191">
        <v>996</v>
      </c>
      <c r="X182" s="182">
        <v>639</v>
      </c>
      <c r="Y182" s="186">
        <v>510</v>
      </c>
      <c r="Z182" s="184">
        <v>1476</v>
      </c>
      <c r="AA182" s="182">
        <v>1745</v>
      </c>
      <c r="AB182" s="156">
        <f t="shared" si="1627"/>
        <v>11811</v>
      </c>
      <c r="AC182" s="157">
        <f t="shared" si="1628"/>
        <v>15117</v>
      </c>
      <c r="BI182" s="145" t="s">
        <v>34</v>
      </c>
      <c r="BJ182" s="128">
        <f>B182/B188</f>
        <v>2.0694703220654777E-2</v>
      </c>
      <c r="BK182" s="129">
        <f t="shared" ref="BK182" si="2092">C182/C188</f>
        <v>4.258276472074804E-2</v>
      </c>
      <c r="BL182" s="130">
        <f t="shared" ref="BL182" si="2093">D182/D188</f>
        <v>1.9628809287405485E-2</v>
      </c>
      <c r="BM182" s="131">
        <f t="shared" ref="BM182" si="2094">E182/E188</f>
        <v>5.6823104693140794E-2</v>
      </c>
      <c r="BN182" s="128">
        <f t="shared" ref="BN182" si="2095">F182/F188</f>
        <v>1.8030559146199995E-2</v>
      </c>
      <c r="BO182" s="129">
        <f t="shared" ref="BO182" si="2096">G182/G188</f>
        <v>6.6833810888252146E-2</v>
      </c>
      <c r="BP182" s="130">
        <f t="shared" ref="BP182" si="2097">H182/H188</f>
        <v>2.8069750544926133E-2</v>
      </c>
      <c r="BQ182" s="131">
        <f t="shared" ref="BQ182" si="2098">I182/I188</f>
        <v>5.5469111400815847E-2</v>
      </c>
      <c r="BR182" s="128">
        <f t="shared" ref="BR182" si="2099">J182/J188</f>
        <v>4.3024359379943054E-2</v>
      </c>
      <c r="BS182" s="129">
        <f t="shared" ref="BS182" si="2100">K182/K188</f>
        <v>1.8983268983268985E-2</v>
      </c>
      <c r="BT182" s="130">
        <f t="shared" ref="BT182" si="2101">L182/L188</f>
        <v>4.7004941545136798E-2</v>
      </c>
      <c r="BU182" s="128">
        <f t="shared" ref="BU182" si="2102">M182/M188</f>
        <v>2.5767634854771786E-2</v>
      </c>
      <c r="BV182" s="132">
        <f t="shared" ref="BV182" si="2103">N182/N188</f>
        <v>5.0942291934917477E-2</v>
      </c>
      <c r="BW182" s="133">
        <f t="shared" ref="BW182" si="2104">O182/O188</f>
        <v>4.2670036206351909E-2</v>
      </c>
      <c r="BX182" s="128">
        <f t="shared" ref="BX182" si="2105">P182/P188</f>
        <v>2.8917110005148447E-2</v>
      </c>
      <c r="BY182" s="129">
        <f t="shared" ref="BY182" si="2106">Q182/Q188</f>
        <v>5.3060451013833616E-2</v>
      </c>
      <c r="BZ182" s="130">
        <f t="shared" ref="BZ182" si="2107">R182/R188</f>
        <v>3.8416116707189994E-2</v>
      </c>
      <c r="CA182" s="131">
        <f t="shared" ref="CA182" si="2108">S182/S188</f>
        <v>5.0172702346615389E-2</v>
      </c>
      <c r="CB182" s="128">
        <f t="shared" ref="CB182" si="2109">T182/T188</f>
        <v>2.7439024390243903E-2</v>
      </c>
      <c r="CC182" s="129">
        <f t="shared" ref="CC182" si="2110">U182/U188</f>
        <v>2.4944703858441879E-2</v>
      </c>
      <c r="CD182" s="130">
        <f t="shared" ref="CD182" si="2111">V182/V188</f>
        <v>5.6918999884779352E-2</v>
      </c>
      <c r="CE182" s="131">
        <f t="shared" ref="CE182" si="2112">W182/W188</f>
        <v>3.5168249708696725E-2</v>
      </c>
      <c r="CF182" s="128">
        <f t="shared" ref="CF182" si="2113">X182/X188</f>
        <v>3.0310217246940517E-2</v>
      </c>
      <c r="CG182" s="129">
        <f t="shared" ref="CG182" si="2114">Y182/Y188</f>
        <v>4.069581870411746E-2</v>
      </c>
      <c r="CH182" s="130">
        <f t="shared" ref="CH182" si="2115">Z182/Z188</f>
        <v>3.3945861410731124E-2</v>
      </c>
      <c r="CI182" s="128">
        <f t="shared" ref="CI182" si="2116">AA182/AA188</f>
        <v>3.6819783512333046E-2</v>
      </c>
      <c r="CJ182" s="134">
        <f t="shared" ref="CJ182" si="2117">AB182/AB188</f>
        <v>3.4762364464746121E-2</v>
      </c>
      <c r="CK182" s="135">
        <f t="shared" ref="CK182" si="2118">AC182/AC188</f>
        <v>4.4721147360573678E-2</v>
      </c>
    </row>
    <row r="183" spans="1:89" x14ac:dyDescent="0.2">
      <c r="A183" s="136" t="s">
        <v>35</v>
      </c>
      <c r="B183" s="192">
        <v>0</v>
      </c>
      <c r="C183" s="176">
        <v>866</v>
      </c>
      <c r="D183" s="177">
        <v>16</v>
      </c>
      <c r="E183" s="178">
        <v>467</v>
      </c>
      <c r="F183" s="175">
        <v>16</v>
      </c>
      <c r="G183" s="179">
        <v>1097</v>
      </c>
      <c r="H183" s="177">
        <v>189</v>
      </c>
      <c r="I183" s="178">
        <v>1137</v>
      </c>
      <c r="J183" s="175">
        <v>45</v>
      </c>
      <c r="K183" s="176">
        <v>42</v>
      </c>
      <c r="L183" s="177">
        <v>673</v>
      </c>
      <c r="M183" s="175">
        <v>164</v>
      </c>
      <c r="N183" s="180">
        <v>555</v>
      </c>
      <c r="O183" s="193">
        <v>325</v>
      </c>
      <c r="P183" s="175">
        <v>105</v>
      </c>
      <c r="Q183" s="176">
        <v>255</v>
      </c>
      <c r="R183" s="177">
        <v>332</v>
      </c>
      <c r="S183" s="178">
        <v>221</v>
      </c>
      <c r="T183" s="175">
        <v>28</v>
      </c>
      <c r="U183" s="179">
        <v>14</v>
      </c>
      <c r="V183" s="177">
        <v>467</v>
      </c>
      <c r="W183" s="194">
        <v>46</v>
      </c>
      <c r="X183" s="175">
        <v>121</v>
      </c>
      <c r="Y183" s="179">
        <v>81</v>
      </c>
      <c r="Z183" s="177">
        <v>161</v>
      </c>
      <c r="AA183" s="175">
        <v>578</v>
      </c>
      <c r="AB183" s="156">
        <f t="shared" si="1627"/>
        <v>2708</v>
      </c>
      <c r="AC183" s="157">
        <f t="shared" si="1628"/>
        <v>5293</v>
      </c>
      <c r="BI183" s="136" t="s">
        <v>35</v>
      </c>
      <c r="BJ183" s="128">
        <f>B183/B188</f>
        <v>0</v>
      </c>
      <c r="BK183" s="129">
        <f t="shared" ref="BK183" si="2119">C183/C188</f>
        <v>2.7356583270154156E-2</v>
      </c>
      <c r="BL183" s="130">
        <f t="shared" ref="BL183" si="2120">D183/D188</f>
        <v>1.2220270373482012E-3</v>
      </c>
      <c r="BM183" s="131">
        <f t="shared" ref="BM183" si="2121">E183/E188</f>
        <v>3.3718411552346568E-2</v>
      </c>
      <c r="BN183" s="128">
        <f t="shared" ref="BN183" si="2122">F183/F188</f>
        <v>5.3031056312352924E-4</v>
      </c>
      <c r="BO183" s="129">
        <f t="shared" ref="BO183" si="2123">G183/G188</f>
        <v>3.9290830945558741E-2</v>
      </c>
      <c r="BP183" s="130">
        <f t="shared" ref="BP183" si="2124">H183/H188</f>
        <v>4.5773795107774276E-3</v>
      </c>
      <c r="BQ183" s="131">
        <f t="shared" ref="BQ183" si="2125">I183/I188</f>
        <v>2.3907649606795912E-2</v>
      </c>
      <c r="BR183" s="128">
        <f t="shared" ref="BR183" si="2126">J183/J188</f>
        <v>7.1180006327111675E-3</v>
      </c>
      <c r="BS183" s="129">
        <f t="shared" ref="BS183" si="2127">K183/K188</f>
        <v>6.7567567567567571E-3</v>
      </c>
      <c r="BT183" s="130">
        <f t="shared" ref="BT183" si="2128">L183/L188</f>
        <v>2.7037885179382107E-2</v>
      </c>
      <c r="BU183" s="128">
        <f t="shared" ref="BU183" si="2129">M183/M188</f>
        <v>6.8049792531120331E-3</v>
      </c>
      <c r="BV183" s="132">
        <f t="shared" ref="BV183" si="2130">N183/N188</f>
        <v>1.2993093760973897E-2</v>
      </c>
      <c r="BW183" s="133">
        <f t="shared" ref="BW183" si="2131">O183/O188</f>
        <v>7.8973586372803935E-3</v>
      </c>
      <c r="BX183" s="128">
        <f t="shared" ref="BX183" si="2132">P183/P188</f>
        <v>4.5048910245409305E-3</v>
      </c>
      <c r="BY183" s="129">
        <f t="shared" ref="BY183" si="2133">Q183/Q188</f>
        <v>1.2080727686185332E-2</v>
      </c>
      <c r="BZ183" s="130">
        <f t="shared" ref="BZ183" si="2134">R183/R188</f>
        <v>1.1531781868704412E-2</v>
      </c>
      <c r="CA183" s="131">
        <f t="shared" ref="CA183" si="2135">S183/S188</f>
        <v>7.8695296086600426E-3</v>
      </c>
      <c r="CB183" s="128">
        <f t="shared" ref="CB183" si="2136">T183/T188</f>
        <v>3.2833020637898689E-3</v>
      </c>
      <c r="CC183" s="129">
        <f t="shared" ref="CC183" si="2137">U183/U188</f>
        <v>1.7203244040304743E-3</v>
      </c>
      <c r="CD183" s="130">
        <f t="shared" ref="CD183" si="2138">V183/V188</f>
        <v>1.7936014133732765E-2</v>
      </c>
      <c r="CE183" s="131">
        <f t="shared" ref="CE183" si="2139">W183/W188</f>
        <v>1.624236432329367E-3</v>
      </c>
      <c r="CF183" s="128">
        <f t="shared" ref="CF183" si="2140">X183/X188</f>
        <v>5.7394934066976565E-3</v>
      </c>
      <c r="CG183" s="129">
        <f t="shared" ref="CG183" si="2141">Y183/Y188</f>
        <v>6.4634535588892431E-3</v>
      </c>
      <c r="CH183" s="130">
        <f t="shared" ref="CH183" si="2142">Z183/Z188</f>
        <v>3.702766725696281E-3</v>
      </c>
      <c r="CI183" s="128">
        <f t="shared" ref="CI183" si="2143">AA183/AA188</f>
        <v>1.2195893908383094E-2</v>
      </c>
      <c r="CJ183" s="134">
        <f t="shared" ref="CJ183" si="2144">AB183/AB188</f>
        <v>7.9702381653147473E-3</v>
      </c>
      <c r="CK183" s="135">
        <f t="shared" ref="CK183" si="2145">AC183/AC188</f>
        <v>1.5658466162566415E-2</v>
      </c>
    </row>
    <row r="184" spans="1:89" x14ac:dyDescent="0.2">
      <c r="A184" s="145" t="s">
        <v>36</v>
      </c>
      <c r="B184" s="189">
        <v>0</v>
      </c>
      <c r="C184" s="183">
        <v>0</v>
      </c>
      <c r="D184" s="184">
        <v>0</v>
      </c>
      <c r="E184" s="185">
        <v>0</v>
      </c>
      <c r="F184" s="182">
        <v>0</v>
      </c>
      <c r="G184" s="186">
        <v>0</v>
      </c>
      <c r="H184" s="184">
        <v>0</v>
      </c>
      <c r="I184" s="185">
        <v>0</v>
      </c>
      <c r="J184" s="182">
        <v>0</v>
      </c>
      <c r="K184" s="186">
        <v>0</v>
      </c>
      <c r="L184" s="184">
        <v>0</v>
      </c>
      <c r="M184" s="182">
        <v>1</v>
      </c>
      <c r="N184" s="187">
        <v>0</v>
      </c>
      <c r="O184" s="190">
        <v>1</v>
      </c>
      <c r="P184" s="182">
        <v>0</v>
      </c>
      <c r="Q184" s="186">
        <v>0</v>
      </c>
      <c r="R184" s="184">
        <v>0</v>
      </c>
      <c r="S184" s="185">
        <v>0</v>
      </c>
      <c r="T184" s="182">
        <v>0</v>
      </c>
      <c r="U184" s="186">
        <v>0</v>
      </c>
      <c r="V184" s="184">
        <v>0</v>
      </c>
      <c r="W184" s="185">
        <v>0</v>
      </c>
      <c r="X184" s="182">
        <v>0</v>
      </c>
      <c r="Y184" s="186">
        <v>0</v>
      </c>
      <c r="Z184" s="184">
        <v>0</v>
      </c>
      <c r="AA184" s="182">
        <v>0</v>
      </c>
      <c r="AB184" s="156">
        <f t="shared" si="1627"/>
        <v>0</v>
      </c>
      <c r="AC184" s="157">
        <f t="shared" si="1628"/>
        <v>2</v>
      </c>
      <c r="BI184" s="145" t="s">
        <v>36</v>
      </c>
      <c r="BJ184" s="128">
        <f>B184/B188</f>
        <v>0</v>
      </c>
      <c r="BK184" s="129">
        <f t="shared" ref="BK184" si="2146">C184/C188</f>
        <v>0</v>
      </c>
      <c r="BL184" s="130">
        <f t="shared" ref="BL184" si="2147">D184/D188</f>
        <v>0</v>
      </c>
      <c r="BM184" s="131">
        <f t="shared" ref="BM184" si="2148">E184/E188</f>
        <v>0</v>
      </c>
      <c r="BN184" s="128">
        <f t="shared" ref="BN184" si="2149">F184/F188</f>
        <v>0</v>
      </c>
      <c r="BO184" s="129">
        <f t="shared" ref="BO184" si="2150">G184/G188</f>
        <v>0</v>
      </c>
      <c r="BP184" s="130">
        <f t="shared" ref="BP184" si="2151">H184/H188</f>
        <v>0</v>
      </c>
      <c r="BQ184" s="131">
        <f t="shared" ref="BQ184" si="2152">I184/I188</f>
        <v>0</v>
      </c>
      <c r="BR184" s="128">
        <f t="shared" ref="BR184" si="2153">J184/J188</f>
        <v>0</v>
      </c>
      <c r="BS184" s="129">
        <f t="shared" ref="BS184" si="2154">K184/K188</f>
        <v>0</v>
      </c>
      <c r="BT184" s="130">
        <f t="shared" ref="BT184" si="2155">L184/L188</f>
        <v>0</v>
      </c>
      <c r="BU184" s="128">
        <f t="shared" ref="BU184" si="2156">M184/M188</f>
        <v>4.1493775933609957E-5</v>
      </c>
      <c r="BV184" s="132">
        <f t="shared" ref="BV184" si="2157">N184/N188</f>
        <v>0</v>
      </c>
      <c r="BW184" s="133">
        <f t="shared" ref="BW184" si="2158">O184/O188</f>
        <v>2.4299565037785822E-5</v>
      </c>
      <c r="BX184" s="128">
        <f t="shared" ref="BX184" si="2159">P184/P188</f>
        <v>0</v>
      </c>
      <c r="BY184" s="129">
        <f t="shared" ref="BY184" si="2160">Q184/Q188</f>
        <v>0</v>
      </c>
      <c r="BZ184" s="130">
        <f t="shared" ref="BZ184" si="2161">R184/R188</f>
        <v>0</v>
      </c>
      <c r="CA184" s="131">
        <f t="shared" ref="CA184" si="2162">S184/S188</f>
        <v>0</v>
      </c>
      <c r="CB184" s="128">
        <f t="shared" ref="CB184" si="2163">T184/T188</f>
        <v>0</v>
      </c>
      <c r="CC184" s="129">
        <f t="shared" ref="CC184" si="2164">U184/U188</f>
        <v>0</v>
      </c>
      <c r="CD184" s="130">
        <f t="shared" ref="CD184" si="2165">V184/V188</f>
        <v>0</v>
      </c>
      <c r="CE184" s="131">
        <f t="shared" ref="CE184" si="2166">W184/W188</f>
        <v>0</v>
      </c>
      <c r="CF184" s="128">
        <f t="shared" ref="CF184" si="2167">X184/X188</f>
        <v>0</v>
      </c>
      <c r="CG184" s="129">
        <f t="shared" ref="CG184" si="2168">Y184/Y188</f>
        <v>0</v>
      </c>
      <c r="CH184" s="130">
        <f t="shared" ref="CH184" si="2169">Z184/Z188</f>
        <v>0</v>
      </c>
      <c r="CI184" s="128">
        <f t="shared" ref="CI184" si="2170">AA184/AA188</f>
        <v>0</v>
      </c>
      <c r="CJ184" s="134">
        <f t="shared" ref="CJ184" si="2171">AB184/AB188</f>
        <v>0</v>
      </c>
      <c r="CK184" s="135">
        <f t="shared" ref="CK184" si="2172">AC184/AC188</f>
        <v>5.9166696250014788E-6</v>
      </c>
    </row>
    <row r="185" spans="1:89" x14ac:dyDescent="0.2">
      <c r="A185" s="136" t="s">
        <v>37</v>
      </c>
      <c r="B185" s="58">
        <v>0</v>
      </c>
      <c r="C185" s="59">
        <v>0</v>
      </c>
      <c r="D185" s="138">
        <v>0</v>
      </c>
      <c r="E185" s="139">
        <v>0</v>
      </c>
      <c r="F185" s="137">
        <v>0</v>
      </c>
      <c r="G185" s="140">
        <v>0</v>
      </c>
      <c r="H185" s="138">
        <v>0</v>
      </c>
      <c r="I185" s="139">
        <v>0</v>
      </c>
      <c r="J185" s="137">
        <v>0</v>
      </c>
      <c r="K185" s="140">
        <v>0</v>
      </c>
      <c r="L185" s="138"/>
      <c r="M185" s="137">
        <v>0</v>
      </c>
      <c r="N185" s="141">
        <v>0</v>
      </c>
      <c r="O185" s="142">
        <v>0</v>
      </c>
      <c r="P185" s="137">
        <v>0</v>
      </c>
      <c r="Q185" s="140">
        <v>0</v>
      </c>
      <c r="R185" s="138"/>
      <c r="S185" s="139">
        <v>1</v>
      </c>
      <c r="T185" s="137">
        <v>0</v>
      </c>
      <c r="U185" s="140">
        <v>0</v>
      </c>
      <c r="V185" s="138">
        <v>0</v>
      </c>
      <c r="W185" s="139">
        <v>0</v>
      </c>
      <c r="X185" s="137">
        <v>0</v>
      </c>
      <c r="Y185" s="140">
        <v>0</v>
      </c>
      <c r="Z185" s="143">
        <v>0</v>
      </c>
      <c r="AA185" s="144">
        <v>0</v>
      </c>
      <c r="AB185" s="158">
        <f t="shared" ref="AB185:AB187" si="2173">SUM(B185,D185,F185,H185,J185,L185,N185,P185,R185,T185,V185,X185,Z185)</f>
        <v>0</v>
      </c>
      <c r="AC185" s="159">
        <f t="shared" ref="AC185:AC187" si="2174">SUM(C185,E185,G185,I185,K185,M185,O185,Q185,S185,U185,W185,Y185,AA185)</f>
        <v>1</v>
      </c>
      <c r="BI185" s="136" t="s">
        <v>37</v>
      </c>
      <c r="BJ185" s="128">
        <f>B185/B188</f>
        <v>0</v>
      </c>
      <c r="BK185" s="129">
        <f t="shared" ref="BK185" si="2175">C185/C188</f>
        <v>0</v>
      </c>
      <c r="BL185" s="130">
        <f t="shared" ref="BL185" si="2176">D185/D188</f>
        <v>0</v>
      </c>
      <c r="BM185" s="131">
        <f t="shared" ref="BM185" si="2177">E185/E188</f>
        <v>0</v>
      </c>
      <c r="BN185" s="128">
        <f t="shared" ref="BN185" si="2178">F185/F188</f>
        <v>0</v>
      </c>
      <c r="BO185" s="129">
        <f t="shared" ref="BO185" si="2179">G185/G188</f>
        <v>0</v>
      </c>
      <c r="BP185" s="130">
        <f t="shared" ref="BP185" si="2180">H185/H188</f>
        <v>0</v>
      </c>
      <c r="BQ185" s="131">
        <f t="shared" ref="BQ185" si="2181">I185/I188</f>
        <v>0</v>
      </c>
      <c r="BR185" s="128">
        <f t="shared" ref="BR185" si="2182">J185/J188</f>
        <v>0</v>
      </c>
      <c r="BS185" s="129">
        <f t="shared" ref="BS185" si="2183">K185/K188</f>
        <v>0</v>
      </c>
      <c r="BT185" s="130">
        <f t="shared" ref="BT185" si="2184">L185/L188</f>
        <v>0</v>
      </c>
      <c r="BU185" s="128">
        <f t="shared" ref="BU185" si="2185">M185/M188</f>
        <v>0</v>
      </c>
      <c r="BV185" s="132">
        <f t="shared" ref="BV185" si="2186">N185/N188</f>
        <v>0</v>
      </c>
      <c r="BW185" s="133">
        <f t="shared" ref="BW185" si="2187">O185/O188</f>
        <v>0</v>
      </c>
      <c r="BX185" s="128">
        <f t="shared" ref="BX185" si="2188">P185/P188</f>
        <v>0</v>
      </c>
      <c r="BY185" s="129">
        <f t="shared" ref="BY185" si="2189">Q185/Q188</f>
        <v>0</v>
      </c>
      <c r="BZ185" s="130">
        <f t="shared" ref="BZ185" si="2190">R185/R188</f>
        <v>0</v>
      </c>
      <c r="CA185" s="131">
        <f t="shared" ref="CA185" si="2191">S185/S188</f>
        <v>3.5608731260905177E-5</v>
      </c>
      <c r="CB185" s="128">
        <f t="shared" ref="CB185" si="2192">T185/T188</f>
        <v>0</v>
      </c>
      <c r="CC185" s="129">
        <f t="shared" ref="CC185" si="2193">U185/U188</f>
        <v>0</v>
      </c>
      <c r="CD185" s="130">
        <f t="shared" ref="CD185" si="2194">V185/V188</f>
        <v>0</v>
      </c>
      <c r="CE185" s="131">
        <f t="shared" ref="CE185" si="2195">W185/W188</f>
        <v>0</v>
      </c>
      <c r="CF185" s="128">
        <f t="shared" ref="CF185" si="2196">X185/X188</f>
        <v>0</v>
      </c>
      <c r="CG185" s="129">
        <f t="shared" ref="CG185" si="2197">Y185/Y188</f>
        <v>0</v>
      </c>
      <c r="CH185" s="130">
        <f t="shared" ref="CH185" si="2198">Z185/Z188</f>
        <v>0</v>
      </c>
      <c r="CI185" s="128">
        <f t="shared" ref="CI185" si="2199">AA185/AA188</f>
        <v>0</v>
      </c>
      <c r="CJ185" s="134">
        <f t="shared" ref="CJ185" si="2200">AB185/AB188</f>
        <v>0</v>
      </c>
      <c r="CK185" s="135">
        <f t="shared" ref="CK185" si="2201">AC185/AC188</f>
        <v>2.9583348125007394E-6</v>
      </c>
    </row>
    <row r="186" spans="1:89" x14ac:dyDescent="0.2">
      <c r="A186" s="145" t="s">
        <v>38</v>
      </c>
      <c r="B186" s="56"/>
      <c r="C186" s="57"/>
      <c r="D186" s="151"/>
      <c r="E186" s="148"/>
      <c r="F186" s="149"/>
      <c r="G186" s="150"/>
      <c r="H186" s="151"/>
      <c r="I186" s="148"/>
      <c r="J186" s="149"/>
      <c r="K186" s="150"/>
      <c r="L186" s="151"/>
      <c r="M186" s="149"/>
      <c r="N186" s="153"/>
      <c r="O186" s="152"/>
      <c r="P186" s="149"/>
      <c r="Q186" s="150"/>
      <c r="R186" s="151"/>
      <c r="S186" s="148"/>
      <c r="T186" s="149"/>
      <c r="U186" s="150"/>
      <c r="V186" s="151"/>
      <c r="W186" s="148"/>
      <c r="X186" s="149"/>
      <c r="Y186" s="150"/>
      <c r="Z186" s="147"/>
      <c r="AA186" s="146"/>
      <c r="AB186" s="158">
        <f t="shared" si="2173"/>
        <v>0</v>
      </c>
      <c r="AC186" s="159">
        <f t="shared" si="2174"/>
        <v>0</v>
      </c>
      <c r="BI186" s="145" t="s">
        <v>38</v>
      </c>
      <c r="BJ186" s="128">
        <f>B186/B188</f>
        <v>0</v>
      </c>
      <c r="BK186" s="129">
        <f t="shared" ref="BK186" si="2202">C186/C188</f>
        <v>0</v>
      </c>
      <c r="BL186" s="130">
        <f t="shared" ref="BL186" si="2203">D186/D188</f>
        <v>0</v>
      </c>
      <c r="BM186" s="131">
        <f t="shared" ref="BM186" si="2204">E186/E188</f>
        <v>0</v>
      </c>
      <c r="BN186" s="128">
        <f t="shared" ref="BN186" si="2205">F186/F188</f>
        <v>0</v>
      </c>
      <c r="BO186" s="129">
        <f t="shared" ref="BO186" si="2206">G186/G188</f>
        <v>0</v>
      </c>
      <c r="BP186" s="130">
        <f t="shared" ref="BP186" si="2207">H186/H188</f>
        <v>0</v>
      </c>
      <c r="BQ186" s="131">
        <f t="shared" ref="BQ186" si="2208">I186/I188</f>
        <v>0</v>
      </c>
      <c r="BR186" s="128">
        <f t="shared" ref="BR186" si="2209">J186/J188</f>
        <v>0</v>
      </c>
      <c r="BS186" s="129">
        <f t="shared" ref="BS186" si="2210">K186/K188</f>
        <v>0</v>
      </c>
      <c r="BT186" s="130">
        <f t="shared" ref="BT186" si="2211">L186/L188</f>
        <v>0</v>
      </c>
      <c r="BU186" s="128">
        <f t="shared" ref="BU186" si="2212">M186/M188</f>
        <v>0</v>
      </c>
      <c r="BV186" s="132">
        <f t="shared" ref="BV186" si="2213">N186/N188</f>
        <v>0</v>
      </c>
      <c r="BW186" s="133">
        <f t="shared" ref="BW186" si="2214">O186/O188</f>
        <v>0</v>
      </c>
      <c r="BX186" s="128">
        <f t="shared" ref="BX186" si="2215">P186/P188</f>
        <v>0</v>
      </c>
      <c r="BY186" s="129">
        <f t="shared" ref="BY186" si="2216">Q186/Q188</f>
        <v>0</v>
      </c>
      <c r="BZ186" s="130">
        <f t="shared" ref="BZ186" si="2217">R186/R188</f>
        <v>0</v>
      </c>
      <c r="CA186" s="131">
        <f t="shared" ref="CA186" si="2218">S186/S188</f>
        <v>0</v>
      </c>
      <c r="CB186" s="128">
        <f t="shared" ref="CB186" si="2219">T186/T188</f>
        <v>0</v>
      </c>
      <c r="CC186" s="129">
        <f t="shared" ref="CC186" si="2220">U186/U188</f>
        <v>0</v>
      </c>
      <c r="CD186" s="130">
        <f t="shared" ref="CD186" si="2221">V186/V188</f>
        <v>0</v>
      </c>
      <c r="CE186" s="131">
        <f t="shared" ref="CE186" si="2222">W186/W188</f>
        <v>0</v>
      </c>
      <c r="CF186" s="128">
        <f t="shared" ref="CF186" si="2223">X186/X188</f>
        <v>0</v>
      </c>
      <c r="CG186" s="129">
        <f t="shared" ref="CG186" si="2224">Y186/Y188</f>
        <v>0</v>
      </c>
      <c r="CH186" s="130">
        <f t="shared" ref="CH186" si="2225">Z186/Z188</f>
        <v>0</v>
      </c>
      <c r="CI186" s="128">
        <f t="shared" ref="CI186" si="2226">AA186/AA188</f>
        <v>0</v>
      </c>
      <c r="CJ186" s="134">
        <f t="shared" ref="CJ186" si="2227">AB186/AB188</f>
        <v>0</v>
      </c>
      <c r="CK186" s="135">
        <f t="shared" ref="CK186" si="2228">AC186/AC188</f>
        <v>0</v>
      </c>
    </row>
    <row r="187" spans="1:89" ht="13.5" thickBot="1" x14ac:dyDescent="0.25">
      <c r="A187" s="136" t="s">
        <v>39</v>
      </c>
      <c r="B187" s="58"/>
      <c r="C187" s="59"/>
      <c r="D187" s="138"/>
      <c r="E187" s="139"/>
      <c r="F187" s="137"/>
      <c r="G187" s="140"/>
      <c r="H187" s="138"/>
      <c r="I187" s="139"/>
      <c r="J187" s="137"/>
      <c r="K187" s="140"/>
      <c r="L187" s="138"/>
      <c r="M187" s="137"/>
      <c r="N187" s="141"/>
      <c r="O187" s="142"/>
      <c r="P187" s="137"/>
      <c r="Q187" s="140"/>
      <c r="R187" s="138">
        <v>1</v>
      </c>
      <c r="S187" s="139"/>
      <c r="T187" s="137"/>
      <c r="U187" s="140"/>
      <c r="V187" s="138"/>
      <c r="W187" s="139"/>
      <c r="X187" s="137"/>
      <c r="Y187" s="140"/>
      <c r="Z187" s="143"/>
      <c r="AA187" s="144"/>
      <c r="AB187" s="158">
        <f t="shared" si="2173"/>
        <v>1</v>
      </c>
      <c r="AC187" s="159">
        <f t="shared" si="2174"/>
        <v>0</v>
      </c>
      <c r="BI187" s="136" t="s">
        <v>39</v>
      </c>
      <c r="BJ187" s="128">
        <f>B187/B188</f>
        <v>0</v>
      </c>
      <c r="BK187" s="129">
        <f t="shared" ref="BK187" si="2229">C187/C188</f>
        <v>0</v>
      </c>
      <c r="BL187" s="130">
        <f t="shared" ref="BL187" si="2230">D187/D188</f>
        <v>0</v>
      </c>
      <c r="BM187" s="131">
        <f t="shared" ref="BM187" si="2231">E187/E188</f>
        <v>0</v>
      </c>
      <c r="BN187" s="128">
        <f t="shared" ref="BN187" si="2232">F187/F188</f>
        <v>0</v>
      </c>
      <c r="BO187" s="129">
        <f t="shared" ref="BO187" si="2233">G187/G188</f>
        <v>0</v>
      </c>
      <c r="BP187" s="130">
        <f t="shared" ref="BP187" si="2234">H187/H188</f>
        <v>0</v>
      </c>
      <c r="BQ187" s="131">
        <f t="shared" ref="BQ187" si="2235">I187/I188</f>
        <v>0</v>
      </c>
      <c r="BR187" s="128">
        <f t="shared" ref="BR187" si="2236">J187/J188</f>
        <v>0</v>
      </c>
      <c r="BS187" s="129">
        <f t="shared" ref="BS187" si="2237">K187/K188</f>
        <v>0</v>
      </c>
      <c r="BT187" s="130">
        <f t="shared" ref="BT187" si="2238">L187/L188</f>
        <v>0</v>
      </c>
      <c r="BU187" s="128">
        <f t="shared" ref="BU187" si="2239">M187/M188</f>
        <v>0</v>
      </c>
      <c r="BV187" s="132">
        <f t="shared" ref="BV187" si="2240">N187/N188</f>
        <v>0</v>
      </c>
      <c r="BW187" s="133">
        <f t="shared" ref="BW187" si="2241">O187/O188</f>
        <v>0</v>
      </c>
      <c r="BX187" s="128">
        <f t="shared" ref="BX187" si="2242">P187/P188</f>
        <v>0</v>
      </c>
      <c r="BY187" s="129">
        <f t="shared" ref="BY187" si="2243">Q187/Q188</f>
        <v>0</v>
      </c>
      <c r="BZ187" s="130">
        <f t="shared" ref="BZ187" si="2244">R187/R188</f>
        <v>3.4734282737061482E-5</v>
      </c>
      <c r="CA187" s="131">
        <f t="shared" ref="CA187" si="2245">S187/S188</f>
        <v>0</v>
      </c>
      <c r="CB187" s="128">
        <f t="shared" ref="CB187" si="2246">T187/T188</f>
        <v>0</v>
      </c>
      <c r="CC187" s="129">
        <f t="shared" ref="CC187" si="2247">U187/U188</f>
        <v>0</v>
      </c>
      <c r="CD187" s="130">
        <f t="shared" ref="CD187" si="2248">V187/V188</f>
        <v>0</v>
      </c>
      <c r="CE187" s="131">
        <f t="shared" ref="CE187" si="2249">W187/W188</f>
        <v>0</v>
      </c>
      <c r="CF187" s="128">
        <f t="shared" ref="CF187" si="2250">X187/X188</f>
        <v>0</v>
      </c>
      <c r="CG187" s="129">
        <f t="shared" ref="CG187" si="2251">Y187/Y188</f>
        <v>0</v>
      </c>
      <c r="CH187" s="130">
        <f t="shared" ref="CH187" si="2252">Z187/Z188</f>
        <v>0</v>
      </c>
      <c r="CI187" s="128">
        <f t="shared" ref="CI187" si="2253">AA187/AA188</f>
        <v>0</v>
      </c>
      <c r="CJ187" s="134">
        <f t="shared" ref="CJ187" si="2254">AB187/AB188</f>
        <v>2.9432194111206601E-6</v>
      </c>
      <c r="CK187" s="135">
        <f t="shared" ref="CK187" si="2255">AC187/AC188</f>
        <v>0</v>
      </c>
    </row>
    <row r="188" spans="1:89" ht="14.25" thickTop="1" thickBot="1" x14ac:dyDescent="0.25">
      <c r="A188" s="229" t="s">
        <v>13</v>
      </c>
      <c r="B188" s="20">
        <f t="shared" ref="B188" si="2256">SUM(B165:B187)</f>
        <v>30056</v>
      </c>
      <c r="C188" s="21">
        <f t="shared" ref="C188" si="2257">SUM(C165:C187)</f>
        <v>31656</v>
      </c>
      <c r="D188" s="20">
        <f t="shared" ref="D188" si="2258">SUM(D165:D187)</f>
        <v>13093</v>
      </c>
      <c r="E188" s="21">
        <f t="shared" ref="E188" si="2259">SUM(E165:E187)</f>
        <v>13850</v>
      </c>
      <c r="F188" s="20">
        <f t="shared" ref="F188" si="2260">SUM(F165:F187)</f>
        <v>30171</v>
      </c>
      <c r="G188" s="21">
        <f t="shared" ref="G188" si="2261">SUM(G165:G187)</f>
        <v>27920</v>
      </c>
      <c r="H188" s="20">
        <f t="shared" ref="H188" si="2262">SUM(H165:H187)</f>
        <v>41290</v>
      </c>
      <c r="I188" s="21">
        <f t="shared" ref="I188" si="2263">SUM(I165:I187)</f>
        <v>47558</v>
      </c>
      <c r="J188" s="20">
        <f t="shared" ref="J188" si="2264">SUM(J165:J187)</f>
        <v>6322</v>
      </c>
      <c r="K188" s="21">
        <f t="shared" ref="K188" si="2265">SUM(K165:K187)</f>
        <v>6216</v>
      </c>
      <c r="L188" s="20">
        <f t="shared" ref="L188" si="2266">SUM(L165:L187)</f>
        <v>24891</v>
      </c>
      <c r="M188" s="21">
        <f t="shared" ref="M188" si="2267">SUM(M165:M187)</f>
        <v>24100</v>
      </c>
      <c r="N188" s="20">
        <f t="shared" ref="N188" si="2268">SUM(N165:N187)</f>
        <v>42715</v>
      </c>
      <c r="O188" s="21">
        <f t="shared" ref="O188" si="2269">SUM(O165:O187)</f>
        <v>41153</v>
      </c>
      <c r="P188" s="20">
        <f t="shared" ref="P188" si="2270">SUM(P165:P187)</f>
        <v>23308</v>
      </c>
      <c r="Q188" s="21">
        <f t="shared" ref="Q188" si="2271">SUM(Q165:Q187)</f>
        <v>21108</v>
      </c>
      <c r="R188" s="20">
        <f t="shared" ref="R188" si="2272">SUM(R165:R187)</f>
        <v>28790</v>
      </c>
      <c r="S188" s="21">
        <f t="shared" ref="S188" si="2273">SUM(S165:S187)</f>
        <v>28083</v>
      </c>
      <c r="T188" s="20">
        <f t="shared" ref="T188" si="2274">SUM(T165:T187)</f>
        <v>8528</v>
      </c>
      <c r="U188" s="21">
        <f t="shared" ref="U188" si="2275">SUM(U165:U187)</f>
        <v>8138</v>
      </c>
      <c r="V188" s="20">
        <f t="shared" ref="V188" si="2276">SUM(V165:V187)</f>
        <v>26037</v>
      </c>
      <c r="W188" s="21">
        <f t="shared" ref="W188" si="2277">SUM(W165:W187)</f>
        <v>28321</v>
      </c>
      <c r="X188" s="20">
        <f t="shared" ref="X188" si="2278">SUM(X165:X187)</f>
        <v>21082</v>
      </c>
      <c r="Y188" s="21">
        <f t="shared" ref="Y188" si="2279">SUM(Y165:Y187)</f>
        <v>12532</v>
      </c>
      <c r="Z188" s="20">
        <f t="shared" ref="Z188" si="2280">SUM(Z165:Z187)</f>
        <v>43481</v>
      </c>
      <c r="AA188" s="21">
        <f t="shared" ref="AA188" si="2281">SUM(AA165:AA187)</f>
        <v>47393</v>
      </c>
      <c r="AB188" s="160">
        <f t="shared" ref="AB188:AC188" si="2282">SUM(AB164:AB187)</f>
        <v>339764</v>
      </c>
      <c r="AC188" s="161">
        <f t="shared" si="2282"/>
        <v>338028</v>
      </c>
      <c r="BI188" s="229" t="s">
        <v>13</v>
      </c>
      <c r="BJ188" s="154">
        <f>SUM(BJ164:BJ187)</f>
        <v>0.99999999999999989</v>
      </c>
      <c r="BK188" s="155">
        <f t="shared" ref="BK188:CK188" si="2283">SUM(BK164:BK187)</f>
        <v>0.99999999999999989</v>
      </c>
      <c r="BL188" s="154">
        <f t="shared" si="2283"/>
        <v>1</v>
      </c>
      <c r="BM188" s="155">
        <f t="shared" si="2283"/>
        <v>0.99999999999999989</v>
      </c>
      <c r="BN188" s="154">
        <f t="shared" si="2283"/>
        <v>1.0000000000000002</v>
      </c>
      <c r="BO188" s="155">
        <f t="shared" si="2283"/>
        <v>0.99999999999999989</v>
      </c>
      <c r="BP188" s="154">
        <f t="shared" si="2283"/>
        <v>1</v>
      </c>
      <c r="BQ188" s="155">
        <f t="shared" si="2283"/>
        <v>0.99999999999999989</v>
      </c>
      <c r="BR188" s="154">
        <f t="shared" si="2283"/>
        <v>0.99999999999999989</v>
      </c>
      <c r="BS188" s="155">
        <f t="shared" si="2283"/>
        <v>1</v>
      </c>
      <c r="BT188" s="154">
        <f t="shared" si="2283"/>
        <v>1.0000000000000002</v>
      </c>
      <c r="BU188" s="155">
        <f t="shared" si="2283"/>
        <v>1.0000000000000002</v>
      </c>
      <c r="BV188" s="154">
        <f t="shared" si="2283"/>
        <v>1</v>
      </c>
      <c r="BW188" s="155">
        <f t="shared" si="2283"/>
        <v>1</v>
      </c>
      <c r="BX188" s="154">
        <f t="shared" si="2283"/>
        <v>1</v>
      </c>
      <c r="BY188" s="155">
        <f t="shared" si="2283"/>
        <v>1</v>
      </c>
      <c r="BZ188" s="154">
        <f t="shared" si="2283"/>
        <v>1</v>
      </c>
      <c r="CA188" s="155">
        <f t="shared" si="2283"/>
        <v>1.0000000000000002</v>
      </c>
      <c r="CB188" s="154">
        <f t="shared" si="2283"/>
        <v>1</v>
      </c>
      <c r="CC188" s="155">
        <f t="shared" si="2283"/>
        <v>0.99999999999999989</v>
      </c>
      <c r="CD188" s="154">
        <f t="shared" si="2283"/>
        <v>1</v>
      </c>
      <c r="CE188" s="155">
        <f t="shared" si="2283"/>
        <v>1</v>
      </c>
      <c r="CF188" s="154">
        <f t="shared" si="2283"/>
        <v>1</v>
      </c>
      <c r="CG188" s="155">
        <f t="shared" si="2283"/>
        <v>0.99999999999999989</v>
      </c>
      <c r="CH188" s="154">
        <f t="shared" si="2283"/>
        <v>1</v>
      </c>
      <c r="CI188" s="155">
        <f t="shared" si="2283"/>
        <v>1</v>
      </c>
      <c r="CJ188" s="154">
        <f t="shared" si="2283"/>
        <v>0.99999999999999978</v>
      </c>
      <c r="CK188" s="155">
        <f t="shared" si="2283"/>
        <v>0.99999999999999978</v>
      </c>
    </row>
    <row r="189" spans="1:89" ht="13.5" thickTop="1" x14ac:dyDescent="0.2">
      <c r="A189" s="173"/>
    </row>
    <row r="191" spans="1:89" x14ac:dyDescent="0.2">
      <c r="A191" s="304">
        <f>+A160+1</f>
        <v>44688</v>
      </c>
      <c r="B191" s="304"/>
      <c r="C191" s="304"/>
      <c r="D191" s="304"/>
      <c r="BI191" s="309">
        <f>+BI160+1</f>
        <v>44688</v>
      </c>
      <c r="BJ191" s="309"/>
      <c r="BK191" s="309"/>
      <c r="BL191" s="309"/>
    </row>
    <row r="192" spans="1:89" ht="13.5" thickBot="1" x14ac:dyDescent="0.25">
      <c r="AE192" s="232" t="s">
        <v>84</v>
      </c>
    </row>
    <row r="193" spans="1:89" ht="14.25" thickTop="1" thickBot="1" x14ac:dyDescent="0.25">
      <c r="A193" s="300" t="s">
        <v>0</v>
      </c>
      <c r="B193" s="302" t="s">
        <v>1</v>
      </c>
      <c r="C193" s="303"/>
      <c r="D193" s="302" t="s">
        <v>2</v>
      </c>
      <c r="E193" s="303"/>
      <c r="F193" s="302" t="s">
        <v>3</v>
      </c>
      <c r="G193" s="303"/>
      <c r="H193" s="302" t="s">
        <v>4</v>
      </c>
      <c r="I193" s="303"/>
      <c r="J193" s="302" t="s">
        <v>5</v>
      </c>
      <c r="K193" s="303"/>
      <c r="L193" s="302" t="s">
        <v>6</v>
      </c>
      <c r="M193" s="303"/>
      <c r="N193" s="302" t="s">
        <v>7</v>
      </c>
      <c r="O193" s="303"/>
      <c r="P193" s="302" t="s">
        <v>8</v>
      </c>
      <c r="Q193" s="303"/>
      <c r="R193" s="302" t="s">
        <v>9</v>
      </c>
      <c r="S193" s="303"/>
      <c r="T193" s="302" t="s">
        <v>10</v>
      </c>
      <c r="U193" s="303"/>
      <c r="V193" s="302" t="s">
        <v>11</v>
      </c>
      <c r="W193" s="303"/>
      <c r="X193" s="302" t="s">
        <v>12</v>
      </c>
      <c r="Y193" s="303"/>
      <c r="Z193" s="305" t="s">
        <v>40</v>
      </c>
      <c r="AA193" s="306"/>
      <c r="AB193" s="307" t="s">
        <v>41</v>
      </c>
      <c r="AC193" s="308"/>
      <c r="AE193" s="300" t="s">
        <v>0</v>
      </c>
      <c r="AF193" s="302" t="s">
        <v>1</v>
      </c>
      <c r="AG193" s="303"/>
      <c r="AH193" s="302" t="s">
        <v>2</v>
      </c>
      <c r="AI193" s="303"/>
      <c r="AJ193" s="302" t="s">
        <v>3</v>
      </c>
      <c r="AK193" s="303"/>
      <c r="AL193" s="302" t="s">
        <v>4</v>
      </c>
      <c r="AM193" s="303"/>
      <c r="AN193" s="302" t="s">
        <v>5</v>
      </c>
      <c r="AO193" s="303"/>
      <c r="AP193" s="302" t="s">
        <v>6</v>
      </c>
      <c r="AQ193" s="303"/>
      <c r="AR193" s="302" t="s">
        <v>7</v>
      </c>
      <c r="AS193" s="303"/>
      <c r="AT193" s="302" t="s">
        <v>8</v>
      </c>
      <c r="AU193" s="303"/>
      <c r="AV193" s="302" t="s">
        <v>9</v>
      </c>
      <c r="AW193" s="303"/>
      <c r="AX193" s="302" t="s">
        <v>10</v>
      </c>
      <c r="AY193" s="303"/>
      <c r="AZ193" s="302" t="s">
        <v>11</v>
      </c>
      <c r="BA193" s="303"/>
      <c r="BB193" s="302" t="s">
        <v>12</v>
      </c>
      <c r="BC193" s="303"/>
      <c r="BD193" s="305" t="s">
        <v>40</v>
      </c>
      <c r="BE193" s="306"/>
      <c r="BF193" s="307" t="s">
        <v>41</v>
      </c>
      <c r="BG193" s="308"/>
      <c r="BI193" s="300" t="s">
        <v>0</v>
      </c>
      <c r="BJ193" s="302" t="s">
        <v>1</v>
      </c>
      <c r="BK193" s="303"/>
      <c r="BL193" s="302" t="s">
        <v>2</v>
      </c>
      <c r="BM193" s="303"/>
      <c r="BN193" s="302" t="s">
        <v>3</v>
      </c>
      <c r="BO193" s="303"/>
      <c r="BP193" s="302" t="s">
        <v>4</v>
      </c>
      <c r="BQ193" s="303"/>
      <c r="BR193" s="302" t="s">
        <v>5</v>
      </c>
      <c r="BS193" s="303"/>
      <c r="BT193" s="302" t="s">
        <v>6</v>
      </c>
      <c r="BU193" s="303"/>
      <c r="BV193" s="302" t="s">
        <v>7</v>
      </c>
      <c r="BW193" s="303"/>
      <c r="BX193" s="302" t="s">
        <v>8</v>
      </c>
      <c r="BY193" s="303"/>
      <c r="BZ193" s="302" t="s">
        <v>9</v>
      </c>
      <c r="CA193" s="303"/>
      <c r="CB193" s="302" t="s">
        <v>10</v>
      </c>
      <c r="CC193" s="303"/>
      <c r="CD193" s="302" t="s">
        <v>11</v>
      </c>
      <c r="CE193" s="303"/>
      <c r="CF193" s="302" t="s">
        <v>12</v>
      </c>
      <c r="CG193" s="303"/>
      <c r="CH193" s="305" t="s">
        <v>40</v>
      </c>
      <c r="CI193" s="306"/>
      <c r="CJ193" s="302" t="s">
        <v>41</v>
      </c>
      <c r="CK193" s="303"/>
    </row>
    <row r="194" spans="1:89" ht="15" thickTop="1" thickBot="1" x14ac:dyDescent="0.3">
      <c r="A194" s="301"/>
      <c r="B194" s="115" t="s">
        <v>14</v>
      </c>
      <c r="C194" s="116" t="s">
        <v>15</v>
      </c>
      <c r="D194" s="117" t="s">
        <v>14</v>
      </c>
      <c r="E194" s="118" t="s">
        <v>15</v>
      </c>
      <c r="F194" s="115" t="s">
        <v>14</v>
      </c>
      <c r="G194" s="116" t="s">
        <v>15</v>
      </c>
      <c r="H194" s="117" t="s">
        <v>14</v>
      </c>
      <c r="I194" s="118" t="s">
        <v>15</v>
      </c>
      <c r="J194" s="115" t="s">
        <v>14</v>
      </c>
      <c r="K194" s="116" t="s">
        <v>15</v>
      </c>
      <c r="L194" s="117" t="s">
        <v>14</v>
      </c>
      <c r="M194" s="115" t="s">
        <v>15</v>
      </c>
      <c r="N194" s="119" t="s">
        <v>14</v>
      </c>
      <c r="O194" s="120" t="s">
        <v>15</v>
      </c>
      <c r="P194" s="115" t="s">
        <v>14</v>
      </c>
      <c r="Q194" s="116" t="s">
        <v>15</v>
      </c>
      <c r="R194" s="117" t="s">
        <v>14</v>
      </c>
      <c r="S194" s="118" t="s">
        <v>15</v>
      </c>
      <c r="T194" s="115" t="s">
        <v>14</v>
      </c>
      <c r="U194" s="116" t="s">
        <v>15</v>
      </c>
      <c r="V194" s="117" t="s">
        <v>14</v>
      </c>
      <c r="W194" s="118" t="s">
        <v>15</v>
      </c>
      <c r="X194" s="115" t="s">
        <v>14</v>
      </c>
      <c r="Y194" s="116" t="s">
        <v>15</v>
      </c>
      <c r="Z194" s="28" t="s">
        <v>14</v>
      </c>
      <c r="AA194" s="121" t="s">
        <v>15</v>
      </c>
      <c r="AB194" s="162" t="s">
        <v>14</v>
      </c>
      <c r="AC194" s="163" t="s">
        <v>15</v>
      </c>
      <c r="AE194" s="301"/>
      <c r="AF194" s="115" t="s">
        <v>14</v>
      </c>
      <c r="AG194" s="116" t="s">
        <v>15</v>
      </c>
      <c r="AH194" s="117" t="s">
        <v>14</v>
      </c>
      <c r="AI194" s="118" t="s">
        <v>15</v>
      </c>
      <c r="AJ194" s="115" t="s">
        <v>14</v>
      </c>
      <c r="AK194" s="116" t="s">
        <v>15</v>
      </c>
      <c r="AL194" s="117" t="s">
        <v>14</v>
      </c>
      <c r="AM194" s="118" t="s">
        <v>15</v>
      </c>
      <c r="AN194" s="115" t="s">
        <v>14</v>
      </c>
      <c r="AO194" s="116" t="s">
        <v>15</v>
      </c>
      <c r="AP194" s="117" t="s">
        <v>14</v>
      </c>
      <c r="AQ194" s="115" t="s">
        <v>15</v>
      </c>
      <c r="AR194" s="119" t="s">
        <v>14</v>
      </c>
      <c r="AS194" s="120" t="s">
        <v>15</v>
      </c>
      <c r="AT194" s="115" t="s">
        <v>14</v>
      </c>
      <c r="AU194" s="116" t="s">
        <v>15</v>
      </c>
      <c r="AV194" s="117" t="s">
        <v>14</v>
      </c>
      <c r="AW194" s="118" t="s">
        <v>15</v>
      </c>
      <c r="AX194" s="115" t="s">
        <v>14</v>
      </c>
      <c r="AY194" s="116" t="s">
        <v>15</v>
      </c>
      <c r="AZ194" s="117" t="s">
        <v>14</v>
      </c>
      <c r="BA194" s="118" t="s">
        <v>15</v>
      </c>
      <c r="BB194" s="115" t="s">
        <v>14</v>
      </c>
      <c r="BC194" s="116" t="s">
        <v>15</v>
      </c>
      <c r="BD194" s="28" t="s">
        <v>14</v>
      </c>
      <c r="BE194" s="121" t="s">
        <v>15</v>
      </c>
      <c r="BF194" s="162" t="s">
        <v>14</v>
      </c>
      <c r="BG194" s="163" t="s">
        <v>15</v>
      </c>
      <c r="BI194" s="301"/>
      <c r="BJ194" s="115" t="s">
        <v>14</v>
      </c>
      <c r="BK194" s="116" t="s">
        <v>15</v>
      </c>
      <c r="BL194" s="117" t="s">
        <v>14</v>
      </c>
      <c r="BM194" s="118" t="s">
        <v>15</v>
      </c>
      <c r="BN194" s="115" t="s">
        <v>14</v>
      </c>
      <c r="BO194" s="116" t="s">
        <v>15</v>
      </c>
      <c r="BP194" s="117" t="s">
        <v>14</v>
      </c>
      <c r="BQ194" s="118" t="s">
        <v>15</v>
      </c>
      <c r="BR194" s="115" t="s">
        <v>14</v>
      </c>
      <c r="BS194" s="116" t="s">
        <v>15</v>
      </c>
      <c r="BT194" s="117" t="s">
        <v>14</v>
      </c>
      <c r="BU194" s="115" t="s">
        <v>15</v>
      </c>
      <c r="BV194" s="119" t="s">
        <v>14</v>
      </c>
      <c r="BW194" s="120" t="s">
        <v>15</v>
      </c>
      <c r="BX194" s="115" t="s">
        <v>14</v>
      </c>
      <c r="BY194" s="116" t="s">
        <v>15</v>
      </c>
      <c r="BZ194" s="117" t="s">
        <v>14</v>
      </c>
      <c r="CA194" s="118" t="s">
        <v>15</v>
      </c>
      <c r="CB194" s="115" t="s">
        <v>14</v>
      </c>
      <c r="CC194" s="116" t="s">
        <v>15</v>
      </c>
      <c r="CD194" s="117" t="s">
        <v>14</v>
      </c>
      <c r="CE194" s="118" t="s">
        <v>15</v>
      </c>
      <c r="CF194" s="115" t="s">
        <v>14</v>
      </c>
      <c r="CG194" s="116" t="s">
        <v>15</v>
      </c>
      <c r="CH194" s="28" t="s">
        <v>14</v>
      </c>
      <c r="CI194" s="121" t="s">
        <v>15</v>
      </c>
      <c r="CJ194" s="119" t="s">
        <v>14</v>
      </c>
      <c r="CK194" s="120" t="s">
        <v>15</v>
      </c>
    </row>
    <row r="195" spans="1:89" ht="13.5" thickTop="1" x14ac:dyDescent="0.2">
      <c r="A195" s="124" t="s">
        <v>16</v>
      </c>
      <c r="B195" s="125"/>
      <c r="C195" s="172"/>
      <c r="D195" s="126"/>
      <c r="E195" s="166"/>
      <c r="F195" s="125"/>
      <c r="G195" s="127"/>
      <c r="H195" s="126"/>
      <c r="I195" s="166"/>
      <c r="J195" s="125"/>
      <c r="K195" s="127"/>
      <c r="L195" s="126"/>
      <c r="M195" s="125"/>
      <c r="N195" s="165"/>
      <c r="O195" s="167"/>
      <c r="P195" s="125"/>
      <c r="Q195" s="127"/>
      <c r="R195" s="126"/>
      <c r="S195" s="166"/>
      <c r="T195" s="125"/>
      <c r="U195" s="127"/>
      <c r="V195" s="126"/>
      <c r="W195" s="166"/>
      <c r="X195" s="125"/>
      <c r="Y195" s="127"/>
      <c r="Z195" s="170"/>
      <c r="AA195" s="171"/>
      <c r="AB195" s="156">
        <f>B195+D195+F195+H195+J195+L195+N195+P195+R195+T195+V195+X195+Z195</f>
        <v>0</v>
      </c>
      <c r="AC195" s="157">
        <f>C195+E195+G195+I195+K195+M195+O195+Q195+S195+U195+W195+Y195+AA195</f>
        <v>0</v>
      </c>
      <c r="AE195" s="235" t="str">
        <f>$AE$9</f>
        <v>07:00 - 07:59</v>
      </c>
      <c r="AF195" s="125">
        <f>SUMIF($A$9:$A$32,$AE195,B$195:B$218)</f>
        <v>1497</v>
      </c>
      <c r="AG195" s="172">
        <f t="shared" ref="AG195:AV196" si="2284">SUMIF($A$9:$A$32,$AE195,C$195:C$218)</f>
        <v>1742</v>
      </c>
      <c r="AH195" s="126">
        <f t="shared" si="2284"/>
        <v>557</v>
      </c>
      <c r="AI195" s="166">
        <f t="shared" si="2284"/>
        <v>610</v>
      </c>
      <c r="AJ195" s="125">
        <f t="shared" si="2284"/>
        <v>1950</v>
      </c>
      <c r="AK195" s="127">
        <f t="shared" si="2284"/>
        <v>1348</v>
      </c>
      <c r="AL195" s="126">
        <f t="shared" si="2284"/>
        <v>2362</v>
      </c>
      <c r="AM195" s="166">
        <f t="shared" si="2284"/>
        <v>2325</v>
      </c>
      <c r="AN195" s="125">
        <f t="shared" si="2284"/>
        <v>145</v>
      </c>
      <c r="AO195" s="127">
        <f t="shared" si="2284"/>
        <v>467</v>
      </c>
      <c r="AP195" s="126">
        <f t="shared" si="2284"/>
        <v>905</v>
      </c>
      <c r="AQ195" s="125">
        <f t="shared" si="2284"/>
        <v>1459</v>
      </c>
      <c r="AR195" s="165">
        <f t="shared" si="2284"/>
        <v>2142</v>
      </c>
      <c r="AS195" s="167">
        <f t="shared" si="2284"/>
        <v>2160</v>
      </c>
      <c r="AT195" s="125">
        <f t="shared" si="2284"/>
        <v>1192</v>
      </c>
      <c r="AU195" s="127">
        <f t="shared" si="2284"/>
        <v>1135</v>
      </c>
      <c r="AV195" s="126">
        <f t="shared" si="2284"/>
        <v>1791</v>
      </c>
      <c r="AW195" s="166">
        <f t="shared" ref="AW195:BE196" si="2285">SUMIF($A$9:$A$32,$AE195,S$195:S$218)</f>
        <v>1456</v>
      </c>
      <c r="AX195" s="125">
        <f t="shared" si="2285"/>
        <v>332</v>
      </c>
      <c r="AY195" s="127">
        <f t="shared" si="2285"/>
        <v>577</v>
      </c>
      <c r="AZ195" s="126">
        <f t="shared" si="2285"/>
        <v>939</v>
      </c>
      <c r="BA195" s="166">
        <f t="shared" si="2285"/>
        <v>1767</v>
      </c>
      <c r="BB195" s="125">
        <f t="shared" si="2285"/>
        <v>1057</v>
      </c>
      <c r="BC195" s="127">
        <f t="shared" si="2285"/>
        <v>766</v>
      </c>
      <c r="BD195" s="170">
        <f t="shared" si="2285"/>
        <v>2100</v>
      </c>
      <c r="BE195" s="171">
        <f t="shared" si="2285"/>
        <v>2058</v>
      </c>
      <c r="BF195" s="156">
        <f>AF195+AH195+AJ195+AL195+AN195+AP195+AR195+AT195+AV195+AX195+AZ195+BB195+BD195</f>
        <v>16969</v>
      </c>
      <c r="BG195" s="157">
        <f>AG195+AI195+AK195+AM195+AO195+AQ195+AS195+AU195+AW195+AY195+BA195+BC195+BE195</f>
        <v>17870</v>
      </c>
      <c r="BI195" s="124" t="s">
        <v>16</v>
      </c>
      <c r="BJ195" s="128">
        <f>B195/B219</f>
        <v>0</v>
      </c>
      <c r="BK195" s="129">
        <f t="shared" ref="BK195" si="2286">C195/C219</f>
        <v>0</v>
      </c>
      <c r="BL195" s="130">
        <f t="shared" ref="BL195" si="2287">D195/D219</f>
        <v>0</v>
      </c>
      <c r="BM195" s="131">
        <f t="shared" ref="BM195" si="2288">E195/E219</f>
        <v>0</v>
      </c>
      <c r="BN195" s="128">
        <f t="shared" ref="BN195" si="2289">F195/F219</f>
        <v>0</v>
      </c>
      <c r="BO195" s="129">
        <f t="shared" ref="BO195" si="2290">G195/G219</f>
        <v>0</v>
      </c>
      <c r="BP195" s="130">
        <f t="shared" ref="BP195" si="2291">H195/H219</f>
        <v>0</v>
      </c>
      <c r="BQ195" s="131">
        <f t="shared" ref="BQ195" si="2292">I195/I219</f>
        <v>0</v>
      </c>
      <c r="BR195" s="128">
        <f t="shared" ref="BR195" si="2293">J195/J219</f>
        <v>0</v>
      </c>
      <c r="BS195" s="129">
        <f t="shared" ref="BS195" si="2294">K195/K219</f>
        <v>0</v>
      </c>
      <c r="BT195" s="130">
        <f t="shared" ref="BT195" si="2295">L195/L219</f>
        <v>0</v>
      </c>
      <c r="BU195" s="128">
        <f t="shared" ref="BU195" si="2296">M195/M219</f>
        <v>0</v>
      </c>
      <c r="BV195" s="132">
        <f t="shared" ref="BV195" si="2297">N195/N219</f>
        <v>0</v>
      </c>
      <c r="BW195" s="133">
        <f t="shared" ref="BW195" si="2298">O195/O219</f>
        <v>0</v>
      </c>
      <c r="BX195" s="128">
        <f t="shared" ref="BX195" si="2299">P195/P219</f>
        <v>0</v>
      </c>
      <c r="BY195" s="129">
        <f t="shared" ref="BY195" si="2300">Q195/Q219</f>
        <v>0</v>
      </c>
      <c r="BZ195" s="130">
        <f t="shared" ref="BZ195" si="2301">R195/R219</f>
        <v>0</v>
      </c>
      <c r="CA195" s="131">
        <f t="shared" ref="CA195" si="2302">S195/S219</f>
        <v>0</v>
      </c>
      <c r="CB195" s="128">
        <f t="shared" ref="CB195" si="2303">T195/T219</f>
        <v>0</v>
      </c>
      <c r="CC195" s="129">
        <f t="shared" ref="CC195" si="2304">U195/U219</f>
        <v>0</v>
      </c>
      <c r="CD195" s="130">
        <f t="shared" ref="CD195" si="2305">V195/V219</f>
        <v>0</v>
      </c>
      <c r="CE195" s="131">
        <f t="shared" ref="CE195" si="2306">W195/W219</f>
        <v>0</v>
      </c>
      <c r="CF195" s="128">
        <f t="shared" ref="CF195" si="2307">X195/X219</f>
        <v>0</v>
      </c>
      <c r="CG195" s="129">
        <f t="shared" ref="CG195" si="2308">Y195/Y219</f>
        <v>0</v>
      </c>
      <c r="CH195" s="130">
        <f t="shared" ref="CH195" si="2309">Z195/Z219</f>
        <v>0</v>
      </c>
      <c r="CI195" s="128">
        <f t="shared" ref="CI195" si="2310">AA195/AA219</f>
        <v>0</v>
      </c>
      <c r="CJ195" s="134">
        <f t="shared" ref="CJ195" si="2311">AB195/AB219</f>
        <v>0</v>
      </c>
      <c r="CK195" s="135">
        <f t="shared" ref="CK195" si="2312">AC195/AC219</f>
        <v>0</v>
      </c>
    </row>
    <row r="196" spans="1:89" x14ac:dyDescent="0.2">
      <c r="A196" s="136" t="s">
        <v>17</v>
      </c>
      <c r="B196" s="175">
        <v>255</v>
      </c>
      <c r="C196" s="176">
        <v>0</v>
      </c>
      <c r="D196" s="177">
        <v>112</v>
      </c>
      <c r="E196" s="178">
        <v>1</v>
      </c>
      <c r="F196" s="175">
        <v>473</v>
      </c>
      <c r="G196" s="179">
        <v>2</v>
      </c>
      <c r="H196" s="177">
        <v>326</v>
      </c>
      <c r="I196" s="178">
        <v>36</v>
      </c>
      <c r="J196" s="175">
        <v>7</v>
      </c>
      <c r="K196" s="179">
        <v>10</v>
      </c>
      <c r="L196" s="177">
        <v>81</v>
      </c>
      <c r="M196" s="175">
        <v>44</v>
      </c>
      <c r="N196" s="180">
        <v>202</v>
      </c>
      <c r="O196" s="181">
        <v>112</v>
      </c>
      <c r="P196" s="175">
        <v>69</v>
      </c>
      <c r="Q196" s="179">
        <v>75</v>
      </c>
      <c r="R196" s="177">
        <v>23</v>
      </c>
      <c r="S196" s="178">
        <v>92</v>
      </c>
      <c r="T196" s="175">
        <v>1</v>
      </c>
      <c r="U196" s="179">
        <v>0</v>
      </c>
      <c r="V196" s="177">
        <v>7</v>
      </c>
      <c r="W196" s="178">
        <v>0</v>
      </c>
      <c r="X196" s="175">
        <v>2</v>
      </c>
      <c r="Y196" s="179">
        <v>0</v>
      </c>
      <c r="Z196" s="177">
        <v>0</v>
      </c>
      <c r="AA196" s="175">
        <v>0</v>
      </c>
      <c r="AB196" s="156">
        <f t="shared" ref="AB196:AB215" si="2313">B196+D196+F196+H196+J196+L196+N196+P196+R196+T196+V196+X196+Z196</f>
        <v>1558</v>
      </c>
      <c r="AC196" s="157">
        <f t="shared" ref="AC196:AC215" si="2314">C196+E196+G196+I196+K196+M196+O196+Q196+S196+U196+W196+Y196+AA196</f>
        <v>372</v>
      </c>
      <c r="AE196" s="237" t="str">
        <f>$AE$10</f>
        <v>08:00 - 08:59</v>
      </c>
      <c r="AF196" s="125">
        <f>SUMIF($A$9:$A$32,$AE196,B$195:B$218)</f>
        <v>1621</v>
      </c>
      <c r="AG196" s="176">
        <f t="shared" si="2284"/>
        <v>1136</v>
      </c>
      <c r="AH196" s="177">
        <f t="shared" si="2284"/>
        <v>587</v>
      </c>
      <c r="AI196" s="178">
        <f t="shared" si="2284"/>
        <v>531</v>
      </c>
      <c r="AJ196" s="238">
        <f t="shared" si="2284"/>
        <v>1780</v>
      </c>
      <c r="AK196" s="179">
        <f t="shared" si="2284"/>
        <v>909</v>
      </c>
      <c r="AL196" s="177">
        <f t="shared" si="2284"/>
        <v>2313</v>
      </c>
      <c r="AM196" s="178">
        <f t="shared" si="2284"/>
        <v>2171</v>
      </c>
      <c r="AN196" s="238">
        <f t="shared" si="2284"/>
        <v>176</v>
      </c>
      <c r="AO196" s="179">
        <f t="shared" si="2284"/>
        <v>364</v>
      </c>
      <c r="AP196" s="177">
        <f t="shared" si="2284"/>
        <v>804</v>
      </c>
      <c r="AQ196" s="238">
        <f t="shared" si="2284"/>
        <v>1351</v>
      </c>
      <c r="AR196" s="180">
        <f t="shared" si="2284"/>
        <v>1946</v>
      </c>
      <c r="AS196" s="181">
        <f t="shared" si="2284"/>
        <v>2096</v>
      </c>
      <c r="AT196" s="238">
        <f t="shared" si="2284"/>
        <v>1045</v>
      </c>
      <c r="AU196" s="179">
        <f t="shared" si="2284"/>
        <v>857</v>
      </c>
      <c r="AV196" s="177">
        <f t="shared" si="2284"/>
        <v>1550</v>
      </c>
      <c r="AW196" s="178">
        <f t="shared" si="2285"/>
        <v>1233</v>
      </c>
      <c r="AX196" s="238">
        <f t="shared" si="2285"/>
        <v>234</v>
      </c>
      <c r="AY196" s="179">
        <f t="shared" si="2285"/>
        <v>406</v>
      </c>
      <c r="AZ196" s="177">
        <f t="shared" si="2285"/>
        <v>846</v>
      </c>
      <c r="BA196" s="178">
        <f t="shared" si="2285"/>
        <v>2180</v>
      </c>
      <c r="BB196" s="238">
        <f t="shared" si="2285"/>
        <v>1020</v>
      </c>
      <c r="BC196" s="179">
        <f t="shared" si="2285"/>
        <v>699</v>
      </c>
      <c r="BD196" s="177">
        <f t="shared" si="2285"/>
        <v>2214</v>
      </c>
      <c r="BE196" s="238">
        <f t="shared" si="2285"/>
        <v>2252</v>
      </c>
      <c r="BF196" s="158">
        <f>SUM(AF196,AH196,AJ196,AL196,AN196,AP196,AR196,AT196,AV196,AX196,AZ196,BB196,BD196)</f>
        <v>16136</v>
      </c>
      <c r="BG196" s="159">
        <f>SUM(AG196,AI196,AK196,AM196,AO196,AQ196,AS196,AU196,AW196,AY196,BA196,BC196,BE196)</f>
        <v>16185</v>
      </c>
      <c r="BI196" s="136" t="s">
        <v>17</v>
      </c>
      <c r="BJ196" s="128">
        <f>B196/B219</f>
        <v>7.6890604269690029E-3</v>
      </c>
      <c r="BK196" s="129">
        <f t="shared" ref="BK196" si="2315">C196/C219</f>
        <v>0</v>
      </c>
      <c r="BL196" s="130">
        <f t="shared" ref="BL196" si="2316">D196/D219</f>
        <v>9.5767421975203083E-3</v>
      </c>
      <c r="BM196" s="131">
        <f t="shared" ref="BM196" si="2317">E196/E219</f>
        <v>8.844078889183692E-5</v>
      </c>
      <c r="BN196" s="128">
        <f t="shared" ref="BN196" si="2318">F196/F219</f>
        <v>1.7590836401502472E-2</v>
      </c>
      <c r="BO196" s="129">
        <f t="shared" ref="BO196" si="2319">G196/G219</f>
        <v>7.3621438562909518E-5</v>
      </c>
      <c r="BP196" s="130">
        <f t="shared" ref="BP196" si="2320">H196/H219</f>
        <v>7.0685169124024283E-3</v>
      </c>
      <c r="BQ196" s="131">
        <f t="shared" ref="BQ196" si="2321">I196/I219</f>
        <v>7.8138565723215835E-4</v>
      </c>
      <c r="BR196" s="128">
        <f t="shared" ref="BR196" si="2322">J196/J219</f>
        <v>1.4190147982971822E-3</v>
      </c>
      <c r="BS196" s="129">
        <f t="shared" ref="BS196" si="2323">K196/K219</f>
        <v>2.3747328425552127E-3</v>
      </c>
      <c r="BT196" s="130">
        <f t="shared" ref="BT196" si="2324">L196/L219</f>
        <v>4.2437260962959085E-3</v>
      </c>
      <c r="BU196" s="128">
        <f t="shared" ref="BU196" si="2325">M196/M219</f>
        <v>2.7582748244734203E-3</v>
      </c>
      <c r="BV196" s="132">
        <f t="shared" ref="BV196" si="2326">N196/N219</f>
        <v>4.9237069175644714E-3</v>
      </c>
      <c r="BW196" s="133">
        <f t="shared" ref="BW196" si="2327">O196/O219</f>
        <v>3.3301617507136062E-3</v>
      </c>
      <c r="BX196" s="128">
        <f t="shared" ref="BX196" si="2328">P196/P219</f>
        <v>3.3267441299840894E-3</v>
      </c>
      <c r="BY196" s="129">
        <f t="shared" ref="BY196" si="2329">Q196/Q219</f>
        <v>4.5186167008073258E-3</v>
      </c>
      <c r="BZ196" s="130">
        <f t="shared" ref="BZ196" si="2330">R196/R219</f>
        <v>7.655948338992078E-4</v>
      </c>
      <c r="CA196" s="131">
        <f t="shared" ref="CA196" si="2331">S196/S219</f>
        <v>3.827432707908641E-3</v>
      </c>
      <c r="CB196" s="128">
        <f t="shared" ref="CB196" si="2332">T196/T219</f>
        <v>1.0511931041732366E-4</v>
      </c>
      <c r="CC196" s="129">
        <f t="shared" ref="CC196" si="2333">U196/U219</f>
        <v>0</v>
      </c>
      <c r="CD196" s="130">
        <f t="shared" ref="CD196" si="2334">V196/V219</f>
        <v>2.2896768284704958E-4</v>
      </c>
      <c r="CE196" s="131">
        <f t="shared" ref="CE196" si="2335">W196/W219</f>
        <v>0</v>
      </c>
      <c r="CF196" s="128">
        <f t="shared" ref="CF196" si="2336">X196/X219</f>
        <v>9.6941495807280302E-5</v>
      </c>
      <c r="CG196" s="129">
        <f t="shared" ref="CG196" si="2337">Y196/Y219</f>
        <v>0</v>
      </c>
      <c r="CH196" s="130">
        <f t="shared" ref="CH196" si="2338">Z196/Z219</f>
        <v>0</v>
      </c>
      <c r="CI196" s="128">
        <f t="shared" ref="CI196" si="2339">AA196/AA219</f>
        <v>0</v>
      </c>
      <c r="CJ196" s="134">
        <f t="shared" ref="CJ196" si="2340">AB196/AB219</f>
        <v>4.5288064647404222E-3</v>
      </c>
      <c r="CK196" s="135">
        <f t="shared" ref="CK196" si="2341">AC196/AC219</f>
        <v>1.1191672432985349E-3</v>
      </c>
    </row>
    <row r="197" spans="1:89" ht="13.5" thickBot="1" x14ac:dyDescent="0.25">
      <c r="A197" s="145" t="s">
        <v>18</v>
      </c>
      <c r="B197" s="182">
        <v>1047</v>
      </c>
      <c r="C197" s="183">
        <v>0</v>
      </c>
      <c r="D197" s="184">
        <v>551</v>
      </c>
      <c r="E197" s="185">
        <v>113</v>
      </c>
      <c r="F197" s="182">
        <v>1963</v>
      </c>
      <c r="G197" s="186">
        <v>479</v>
      </c>
      <c r="H197" s="184">
        <v>1695</v>
      </c>
      <c r="I197" s="185">
        <v>828</v>
      </c>
      <c r="J197" s="182">
        <v>72</v>
      </c>
      <c r="K197" s="186">
        <v>189</v>
      </c>
      <c r="L197" s="184">
        <v>554</v>
      </c>
      <c r="M197" s="182">
        <v>562</v>
      </c>
      <c r="N197" s="187">
        <v>1450</v>
      </c>
      <c r="O197" s="188">
        <v>1521</v>
      </c>
      <c r="P197" s="182">
        <v>818</v>
      </c>
      <c r="Q197" s="186">
        <v>746</v>
      </c>
      <c r="R197" s="184">
        <v>954</v>
      </c>
      <c r="S197" s="185">
        <v>826</v>
      </c>
      <c r="T197" s="182">
        <v>153</v>
      </c>
      <c r="U197" s="186">
        <v>437</v>
      </c>
      <c r="V197" s="184">
        <v>523</v>
      </c>
      <c r="W197" s="185">
        <v>1060</v>
      </c>
      <c r="X197" s="182">
        <v>660</v>
      </c>
      <c r="Y197" s="186">
        <v>360</v>
      </c>
      <c r="Z197" s="184">
        <v>1466</v>
      </c>
      <c r="AA197" s="182">
        <v>1069</v>
      </c>
      <c r="AB197" s="156">
        <f t="shared" si="2313"/>
        <v>11906</v>
      </c>
      <c r="AC197" s="157">
        <f t="shared" si="2314"/>
        <v>8190</v>
      </c>
      <c r="AE197" s="235"/>
      <c r="AF197" s="125"/>
      <c r="AG197" s="183"/>
      <c r="AH197" s="184"/>
      <c r="AI197" s="185"/>
      <c r="AJ197" s="182"/>
      <c r="AK197" s="186"/>
      <c r="AL197" s="184"/>
      <c r="AM197" s="185"/>
      <c r="AN197" s="182"/>
      <c r="AO197" s="186"/>
      <c r="AP197" s="184"/>
      <c r="AQ197" s="182"/>
      <c r="AR197" s="187"/>
      <c r="AS197" s="188"/>
      <c r="AT197" s="182"/>
      <c r="AU197" s="186"/>
      <c r="AV197" s="184"/>
      <c r="AW197" s="185"/>
      <c r="AX197" s="182"/>
      <c r="AY197" s="186"/>
      <c r="AZ197" s="184"/>
      <c r="BA197" s="185"/>
      <c r="BB197" s="182"/>
      <c r="BC197" s="186"/>
      <c r="BD197" s="184"/>
      <c r="BE197" s="182"/>
      <c r="BF197" s="158"/>
      <c r="BG197" s="159"/>
      <c r="BI197" s="145" t="s">
        <v>18</v>
      </c>
      <c r="BJ197" s="128">
        <f>B197/B219</f>
        <v>3.1570377517790377E-2</v>
      </c>
      <c r="BK197" s="129">
        <f t="shared" ref="BK197" si="2342">C197/C219</f>
        <v>0</v>
      </c>
      <c r="BL197" s="130">
        <f t="shared" ref="BL197" si="2343">D197/D219</f>
        <v>4.7114151346729374E-2</v>
      </c>
      <c r="BM197" s="131">
        <f t="shared" ref="BM197" si="2344">E197/E219</f>
        <v>9.9938091447775712E-3</v>
      </c>
      <c r="BN197" s="128">
        <f t="shared" ref="BN197" si="2345">F197/F219</f>
        <v>7.3003830562683628E-2</v>
      </c>
      <c r="BO197" s="129">
        <f t="shared" ref="BO197" si="2346">G197/G219</f>
        <v>1.7632334535816831E-2</v>
      </c>
      <c r="BP197" s="130">
        <f t="shared" ref="BP197" si="2347">H197/H219</f>
        <v>3.6751951431049437E-2</v>
      </c>
      <c r="BQ197" s="131">
        <f t="shared" ref="BQ197" si="2348">I197/I219</f>
        <v>1.7971870116339644E-2</v>
      </c>
      <c r="BR197" s="128">
        <f t="shared" ref="BR197" si="2349">J197/J219</f>
        <v>1.4595580782485303E-2</v>
      </c>
      <c r="BS197" s="129">
        <f t="shared" ref="BS197" si="2350">K197/K219</f>
        <v>4.4882450724293518E-2</v>
      </c>
      <c r="BT197" s="130">
        <f t="shared" ref="BT197" si="2351">L197/L219</f>
        <v>2.9024990831455964E-2</v>
      </c>
      <c r="BU197" s="128">
        <f t="shared" ref="BU197" si="2352">M197/M219</f>
        <v>3.5230692076228684E-2</v>
      </c>
      <c r="BV197" s="132">
        <f t="shared" ref="BV197" si="2353">N197/N219</f>
        <v>3.5343440744893484E-2</v>
      </c>
      <c r="BW197" s="133">
        <f t="shared" ref="BW197" si="2354">O197/O219</f>
        <v>4.5224785918173166E-2</v>
      </c>
      <c r="BX197" s="128">
        <f t="shared" ref="BX197" si="2355">P197/P219</f>
        <v>3.9438792729376594E-2</v>
      </c>
      <c r="BY197" s="129">
        <f t="shared" ref="BY197" si="2356">Q197/Q219</f>
        <v>4.494517411736354E-2</v>
      </c>
      <c r="BZ197" s="130">
        <f t="shared" ref="BZ197" si="2357">R197/R219</f>
        <v>3.1755542240862793E-2</v>
      </c>
      <c r="CA197" s="131">
        <f t="shared" ref="CA197" si="2358">S197/S219</f>
        <v>3.4363689312310187E-2</v>
      </c>
      <c r="CB197" s="128">
        <f t="shared" ref="CB197" si="2359">T197/T219</f>
        <v>1.6083254493850521E-2</v>
      </c>
      <c r="CC197" s="129">
        <f t="shared" ref="CC197" si="2360">U197/U219</f>
        <v>6.7605198019801985E-2</v>
      </c>
      <c r="CD197" s="130">
        <f t="shared" ref="CD197" si="2361">V197/V219</f>
        <v>1.7107156875572418E-2</v>
      </c>
      <c r="CE197" s="131">
        <f t="shared" ref="CE197" si="2362">W197/W219</f>
        <v>1.6854289893786172E-2</v>
      </c>
      <c r="CF197" s="128">
        <f t="shared" ref="CF197" si="2363">X197/X219</f>
        <v>3.1990693616402499E-2</v>
      </c>
      <c r="CG197" s="129">
        <f t="shared" ref="CG197" si="2364">Y197/Y219</f>
        <v>4.4307692307692305E-2</v>
      </c>
      <c r="CH197" s="130">
        <f t="shared" ref="CH197" si="2365">Z197/Z219</f>
        <v>2.9552280928094827E-2</v>
      </c>
      <c r="CI197" s="128">
        <f t="shared" ref="CI197" si="2366">AA197/AA219</f>
        <v>2.3814297489362649E-2</v>
      </c>
      <c r="CJ197" s="134">
        <f t="shared" ref="CJ197" si="2367">AB197/AB219</f>
        <v>3.4608452996918782E-2</v>
      </c>
      <c r="CK197" s="135">
        <f t="shared" ref="CK197" si="2368">AC197/AC219</f>
        <v>2.4639730437137099E-2</v>
      </c>
    </row>
    <row r="198" spans="1:89" ht="14.25" thickTop="1" thickBot="1" x14ac:dyDescent="0.25">
      <c r="A198" s="136" t="s">
        <v>19</v>
      </c>
      <c r="B198" s="175">
        <v>1437</v>
      </c>
      <c r="C198" s="176">
        <v>1318</v>
      </c>
      <c r="D198" s="177">
        <v>628</v>
      </c>
      <c r="E198" s="178">
        <v>584</v>
      </c>
      <c r="F198" s="175">
        <v>2297</v>
      </c>
      <c r="G198" s="179">
        <v>1083</v>
      </c>
      <c r="H198" s="177">
        <v>2241</v>
      </c>
      <c r="I198" s="178">
        <v>1895</v>
      </c>
      <c r="J198" s="175">
        <v>163</v>
      </c>
      <c r="K198" s="179">
        <v>371</v>
      </c>
      <c r="L198" s="177">
        <v>892</v>
      </c>
      <c r="M198" s="175">
        <v>1084</v>
      </c>
      <c r="N198" s="180">
        <v>2279</v>
      </c>
      <c r="O198" s="181">
        <v>2138</v>
      </c>
      <c r="P198" s="175">
        <v>1182</v>
      </c>
      <c r="Q198" s="179">
        <v>1300</v>
      </c>
      <c r="R198" s="177">
        <v>1768</v>
      </c>
      <c r="S198" s="178">
        <v>1474</v>
      </c>
      <c r="T198" s="175">
        <v>338</v>
      </c>
      <c r="U198" s="179">
        <v>664</v>
      </c>
      <c r="V198" s="177">
        <v>1043</v>
      </c>
      <c r="W198" s="178">
        <v>1677</v>
      </c>
      <c r="X198" s="175">
        <v>1222</v>
      </c>
      <c r="Y198" s="179">
        <v>752</v>
      </c>
      <c r="Z198" s="177">
        <v>2140</v>
      </c>
      <c r="AA198" s="175">
        <v>2052</v>
      </c>
      <c r="AB198" s="156">
        <f t="shared" si="2313"/>
        <v>17630</v>
      </c>
      <c r="AC198" s="157">
        <f t="shared" si="2314"/>
        <v>16392</v>
      </c>
      <c r="AE198" s="229" t="s">
        <v>13</v>
      </c>
      <c r="AF198" s="20">
        <f t="shared" ref="AF198:BG198" si="2369">SUM(AF195:AF197)</f>
        <v>3118</v>
      </c>
      <c r="AG198" s="21">
        <f t="shared" si="2369"/>
        <v>2878</v>
      </c>
      <c r="AH198" s="20">
        <f t="shared" si="2369"/>
        <v>1144</v>
      </c>
      <c r="AI198" s="21">
        <f t="shared" si="2369"/>
        <v>1141</v>
      </c>
      <c r="AJ198" s="20">
        <f t="shared" si="2369"/>
        <v>3730</v>
      </c>
      <c r="AK198" s="21">
        <f t="shared" si="2369"/>
        <v>2257</v>
      </c>
      <c r="AL198" s="20">
        <f t="shared" si="2369"/>
        <v>4675</v>
      </c>
      <c r="AM198" s="21">
        <f t="shared" si="2369"/>
        <v>4496</v>
      </c>
      <c r="AN198" s="20">
        <f t="shared" si="2369"/>
        <v>321</v>
      </c>
      <c r="AO198" s="21">
        <f t="shared" si="2369"/>
        <v>831</v>
      </c>
      <c r="AP198" s="20">
        <f t="shared" si="2369"/>
        <v>1709</v>
      </c>
      <c r="AQ198" s="21">
        <f t="shared" si="2369"/>
        <v>2810</v>
      </c>
      <c r="AR198" s="20">
        <f t="shared" si="2369"/>
        <v>4088</v>
      </c>
      <c r="AS198" s="21">
        <f t="shared" si="2369"/>
        <v>4256</v>
      </c>
      <c r="AT198" s="20">
        <f t="shared" si="2369"/>
        <v>2237</v>
      </c>
      <c r="AU198" s="21">
        <f t="shared" si="2369"/>
        <v>1992</v>
      </c>
      <c r="AV198" s="20">
        <f t="shared" si="2369"/>
        <v>3341</v>
      </c>
      <c r="AW198" s="21">
        <f t="shared" si="2369"/>
        <v>2689</v>
      </c>
      <c r="AX198" s="20">
        <f t="shared" si="2369"/>
        <v>566</v>
      </c>
      <c r="AY198" s="21">
        <f t="shared" si="2369"/>
        <v>983</v>
      </c>
      <c r="AZ198" s="20">
        <f t="shared" si="2369"/>
        <v>1785</v>
      </c>
      <c r="BA198" s="21">
        <f t="shared" si="2369"/>
        <v>3947</v>
      </c>
      <c r="BB198" s="20">
        <f t="shared" si="2369"/>
        <v>2077</v>
      </c>
      <c r="BC198" s="21">
        <f t="shared" si="2369"/>
        <v>1465</v>
      </c>
      <c r="BD198" s="20">
        <f t="shared" si="2369"/>
        <v>4314</v>
      </c>
      <c r="BE198" s="21">
        <f t="shared" si="2369"/>
        <v>4310</v>
      </c>
      <c r="BF198" s="160">
        <f t="shared" si="2369"/>
        <v>33105</v>
      </c>
      <c r="BG198" s="161">
        <f t="shared" si="2369"/>
        <v>34055</v>
      </c>
      <c r="BI198" s="136" t="s">
        <v>19</v>
      </c>
      <c r="BJ198" s="128">
        <f>B198/B219</f>
        <v>4.3330116994331203E-2</v>
      </c>
      <c r="BK198" s="129">
        <f t="shared" ref="BK198" si="2370">C198/C219</f>
        <v>4.2454501530037041E-2</v>
      </c>
      <c r="BL198" s="130">
        <f t="shared" ref="BL198" si="2371">D198/D219</f>
        <v>5.369816160752458E-2</v>
      </c>
      <c r="BM198" s="131">
        <f t="shared" ref="BM198" si="2372">E198/E219</f>
        <v>5.164942071283276E-2</v>
      </c>
      <c r="BN198" s="128">
        <f t="shared" ref="BN198" si="2373">F198/F219</f>
        <v>8.5425266837740335E-2</v>
      </c>
      <c r="BO198" s="129">
        <f t="shared" ref="BO198" si="2374">G198/G219</f>
        <v>3.9866008981815505E-2</v>
      </c>
      <c r="BP198" s="130">
        <f t="shared" ref="BP198" si="2375">H198/H219</f>
        <v>4.8590633130962707E-2</v>
      </c>
      <c r="BQ198" s="131">
        <f t="shared" ref="BQ198" si="2376">I198/I219</f>
        <v>4.1131272790415001E-2</v>
      </c>
      <c r="BR198" s="128">
        <f t="shared" ref="BR198" si="2377">J198/J219</f>
        <v>3.3042773160348669E-2</v>
      </c>
      <c r="BS198" s="129">
        <f t="shared" ref="BS198" si="2378">K198/K219</f>
        <v>8.8102588458798384E-2</v>
      </c>
      <c r="BT198" s="130">
        <f t="shared" ref="BT198" si="2379">L198/L219</f>
        <v>4.6733378739456176E-2</v>
      </c>
      <c r="BU198" s="128">
        <f t="shared" ref="BU198" si="2380">M198/M219</f>
        <v>6.7953861584754263E-2</v>
      </c>
      <c r="BV198" s="132">
        <f t="shared" ref="BV198" si="2381">N198/N219</f>
        <v>5.5550138936284306E-2</v>
      </c>
      <c r="BW198" s="133">
        <f t="shared" ref="BW198" si="2382">O198/O219</f>
        <v>6.3570409134157943E-2</v>
      </c>
      <c r="BX198" s="128">
        <f t="shared" ref="BX198" si="2383">P198/P219</f>
        <v>5.6988573357118752E-2</v>
      </c>
      <c r="BY198" s="129">
        <f t="shared" ref="BY198" si="2384">Q198/Q219</f>
        <v>7.8322689480660318E-2</v>
      </c>
      <c r="BZ198" s="130">
        <f t="shared" ref="BZ198" si="2385">R198/R219</f>
        <v>5.8850942014513012E-2</v>
      </c>
      <c r="CA198" s="131">
        <f t="shared" ref="CA198" si="2386">S198/S219</f>
        <v>6.1322128385405836E-2</v>
      </c>
      <c r="CB198" s="128">
        <f t="shared" ref="CB198" si="2387">T198/T219</f>
        <v>3.55303269210554E-2</v>
      </c>
      <c r="CC198" s="129">
        <f t="shared" ref="CC198" si="2388">U198/U219</f>
        <v>0.10272277227722772</v>
      </c>
      <c r="CD198" s="130">
        <f t="shared" ref="CD198" si="2389">V198/V219</f>
        <v>3.4116184744210389E-2</v>
      </c>
      <c r="CE198" s="131">
        <f t="shared" ref="CE198" si="2390">W198/W219</f>
        <v>2.6664758633848502E-2</v>
      </c>
      <c r="CF198" s="128">
        <f t="shared" ref="CF198" si="2391">X198/X219</f>
        <v>5.9231253938248268E-2</v>
      </c>
      <c r="CG198" s="129">
        <f t="shared" ref="CG198" si="2392">Y198/Y219</f>
        <v>9.2553846153846153E-2</v>
      </c>
      <c r="CH198" s="130">
        <f t="shared" ref="CH198" si="2393">Z198/Z219</f>
        <v>4.3139073114681396E-2</v>
      </c>
      <c r="CI198" s="128">
        <f t="shared" ref="CI198" si="2394">AA198/AA219</f>
        <v>4.5712758136737287E-2</v>
      </c>
      <c r="CJ198" s="134">
        <f t="shared" ref="CJ198" si="2395">AB198/AB219</f>
        <v>5.1247020522062668E-2</v>
      </c>
      <c r="CK198" s="135">
        <f t="shared" ref="CK198" si="2396">AC198/AC219</f>
        <v>4.9315563043412856E-2</v>
      </c>
    </row>
    <row r="199" spans="1:89" ht="13.5" thickTop="1" x14ac:dyDescent="0.2">
      <c r="A199" s="145" t="s">
        <v>20</v>
      </c>
      <c r="B199" s="182">
        <v>1497</v>
      </c>
      <c r="C199" s="183">
        <v>1742</v>
      </c>
      <c r="D199" s="184">
        <v>557</v>
      </c>
      <c r="E199" s="185">
        <v>610</v>
      </c>
      <c r="F199" s="182">
        <v>1950</v>
      </c>
      <c r="G199" s="186">
        <v>1348</v>
      </c>
      <c r="H199" s="184">
        <v>2362</v>
      </c>
      <c r="I199" s="185">
        <v>2325</v>
      </c>
      <c r="J199" s="182">
        <v>145</v>
      </c>
      <c r="K199" s="186">
        <v>467</v>
      </c>
      <c r="L199" s="184">
        <v>905</v>
      </c>
      <c r="M199" s="182">
        <v>1459</v>
      </c>
      <c r="N199" s="187">
        <v>2142</v>
      </c>
      <c r="O199" s="188">
        <v>2160</v>
      </c>
      <c r="P199" s="182">
        <v>1192</v>
      </c>
      <c r="Q199" s="186">
        <v>1135</v>
      </c>
      <c r="R199" s="184">
        <v>1791</v>
      </c>
      <c r="S199" s="185">
        <v>1456</v>
      </c>
      <c r="T199" s="182">
        <v>332</v>
      </c>
      <c r="U199" s="186">
        <v>577</v>
      </c>
      <c r="V199" s="184">
        <v>939</v>
      </c>
      <c r="W199" s="185">
        <v>1767</v>
      </c>
      <c r="X199" s="182">
        <v>1057</v>
      </c>
      <c r="Y199" s="186">
        <v>766</v>
      </c>
      <c r="Z199" s="184">
        <v>2100</v>
      </c>
      <c r="AA199" s="182">
        <v>2058</v>
      </c>
      <c r="AB199" s="156">
        <f t="shared" si="2313"/>
        <v>16969</v>
      </c>
      <c r="AC199" s="157">
        <f t="shared" si="2314"/>
        <v>17870</v>
      </c>
      <c r="BI199" s="145" t="s">
        <v>20</v>
      </c>
      <c r="BJ199" s="128">
        <f>B199/B219</f>
        <v>4.5139307683029789E-2</v>
      </c>
      <c r="BK199" s="129">
        <f t="shared" ref="BK199" si="2397">C199/C219</f>
        <v>5.611209534546626E-2</v>
      </c>
      <c r="BL199" s="130">
        <f t="shared" ref="BL199" si="2398">D199/D219</f>
        <v>4.7627191107310819E-2</v>
      </c>
      <c r="BM199" s="131">
        <f t="shared" ref="BM199" si="2399">E199/E219</f>
        <v>5.3948881224020521E-2</v>
      </c>
      <c r="BN199" s="128">
        <f t="shared" ref="BN199" si="2400">F199/F219</f>
        <v>7.2520361486109561E-2</v>
      </c>
      <c r="BO199" s="129">
        <f t="shared" ref="BO199" si="2401">G199/G219</f>
        <v>4.9620849591401013E-2</v>
      </c>
      <c r="BP199" s="130">
        <f t="shared" ref="BP199" si="2402">H199/H219</f>
        <v>5.1214223764093667E-2</v>
      </c>
      <c r="BQ199" s="131">
        <f t="shared" ref="BQ199" si="2403">I199/I219</f>
        <v>5.046449036291023E-2</v>
      </c>
      <c r="BR199" s="128">
        <f t="shared" ref="BR199" si="2404">J199/J219</f>
        <v>2.9393877964727345E-2</v>
      </c>
      <c r="BS199" s="129">
        <f t="shared" ref="BS199" si="2405">K199/K219</f>
        <v>0.11090002374732842</v>
      </c>
      <c r="BT199" s="130">
        <f t="shared" ref="BT199" si="2406">L199/L219</f>
        <v>4.7414470582071565E-2</v>
      </c>
      <c r="BU199" s="128">
        <f t="shared" ref="BU199" si="2407">M199/M219</f>
        <v>9.1461885656970915E-2</v>
      </c>
      <c r="BV199" s="132">
        <f t="shared" ref="BV199" si="2408">N199/N219</f>
        <v>5.221079315555989E-2</v>
      </c>
      <c r="BW199" s="133">
        <f t="shared" ref="BW199" si="2409">O199/O219</f>
        <v>6.4224548049476693E-2</v>
      </c>
      <c r="BX199" s="128">
        <f t="shared" ref="BX199" si="2410">P199/P219</f>
        <v>5.7470710187551226E-2</v>
      </c>
      <c r="BY199" s="129">
        <f t="shared" ref="BY199" si="2411">Q199/Q219</f>
        <v>6.8381732738884204E-2</v>
      </c>
      <c r="BZ199" s="130">
        <f t="shared" ref="BZ199" si="2412">R199/R219</f>
        <v>5.961653684841222E-2</v>
      </c>
      <c r="CA199" s="131">
        <f t="shared" ref="CA199" si="2413">S199/S219</f>
        <v>6.057328285559762E-2</v>
      </c>
      <c r="CB199" s="128">
        <f t="shared" ref="CB199" si="2414">T199/T219</f>
        <v>3.4899611058551459E-2</v>
      </c>
      <c r="CC199" s="129">
        <f t="shared" ref="CC199" si="2415">U199/U219</f>
        <v>8.9263613861386135E-2</v>
      </c>
      <c r="CD199" s="130">
        <f t="shared" ref="CD199" si="2416">V199/V219</f>
        <v>3.0714379170482795E-2</v>
      </c>
      <c r="CE199" s="131">
        <f t="shared" ref="CE199" si="2417">W199/W219</f>
        <v>2.8095783247471858E-2</v>
      </c>
      <c r="CF199" s="128">
        <f t="shared" ref="CF199" si="2418">X199/X219</f>
        <v>5.1233580534147644E-2</v>
      </c>
      <c r="CG199" s="129">
        <f t="shared" ref="CG199" si="2419">Y199/Y219</f>
        <v>9.4276923076923078E-2</v>
      </c>
      <c r="CH199" s="130">
        <f t="shared" ref="CH199" si="2420">Z199/Z219</f>
        <v>4.2332735299453708E-2</v>
      </c>
      <c r="CI199" s="128">
        <f t="shared" ref="CI199" si="2421">AA199/AA219</f>
        <v>4.5846421172224823E-2</v>
      </c>
      <c r="CJ199" s="134">
        <f t="shared" ref="CJ199" si="2422">AB199/AB219</f>
        <v>4.9325620603453288E-2</v>
      </c>
      <c r="CK199" s="135">
        <f t="shared" ref="CK199" si="2423">AC199/AC219</f>
        <v>5.3762146875658112E-2</v>
      </c>
    </row>
    <row r="200" spans="1:89" ht="13.5" thickBot="1" x14ac:dyDescent="0.25">
      <c r="A200" s="136" t="s">
        <v>21</v>
      </c>
      <c r="B200" s="175">
        <v>1621</v>
      </c>
      <c r="C200" s="176">
        <v>1136</v>
      </c>
      <c r="D200" s="177">
        <v>587</v>
      </c>
      <c r="E200" s="178">
        <v>531</v>
      </c>
      <c r="F200" s="175">
        <v>1780</v>
      </c>
      <c r="G200" s="179">
        <v>909</v>
      </c>
      <c r="H200" s="177">
        <v>2313</v>
      </c>
      <c r="I200" s="178">
        <v>2171</v>
      </c>
      <c r="J200" s="175">
        <v>176</v>
      </c>
      <c r="K200" s="179">
        <v>364</v>
      </c>
      <c r="L200" s="177">
        <v>804</v>
      </c>
      <c r="M200" s="175">
        <v>1351</v>
      </c>
      <c r="N200" s="180">
        <v>1946</v>
      </c>
      <c r="O200" s="181">
        <v>2096</v>
      </c>
      <c r="P200" s="175">
        <v>1045</v>
      </c>
      <c r="Q200" s="179">
        <v>857</v>
      </c>
      <c r="R200" s="177">
        <v>1550</v>
      </c>
      <c r="S200" s="178">
        <v>1233</v>
      </c>
      <c r="T200" s="175">
        <v>234</v>
      </c>
      <c r="U200" s="179">
        <v>406</v>
      </c>
      <c r="V200" s="177">
        <v>846</v>
      </c>
      <c r="W200" s="178">
        <v>2180</v>
      </c>
      <c r="X200" s="175">
        <v>1020</v>
      </c>
      <c r="Y200" s="179">
        <v>699</v>
      </c>
      <c r="Z200" s="177">
        <v>2214</v>
      </c>
      <c r="AA200" s="175">
        <v>2252</v>
      </c>
      <c r="AB200" s="156">
        <f t="shared" si="2313"/>
        <v>16136</v>
      </c>
      <c r="AC200" s="157">
        <f t="shared" si="2314"/>
        <v>16185</v>
      </c>
      <c r="AE200" s="232" t="s">
        <v>85</v>
      </c>
      <c r="BI200" s="136" t="s">
        <v>21</v>
      </c>
      <c r="BJ200" s="128">
        <f>B200/B219</f>
        <v>4.8878301773006873E-2</v>
      </c>
      <c r="BK200" s="129">
        <f t="shared" ref="BK200" si="2424">C200/C219</f>
        <v>3.6592043807376386E-2</v>
      </c>
      <c r="BL200" s="130">
        <f t="shared" ref="BL200" si="2425">D200/D219</f>
        <v>5.0192389910218044E-2</v>
      </c>
      <c r="BM200" s="131">
        <f t="shared" ref="BM200" si="2426">E200/E219</f>
        <v>4.69620589015654E-2</v>
      </c>
      <c r="BN200" s="128">
        <f t="shared" ref="BN200" si="2427">F200/F219</f>
        <v>6.6198073561679491E-2</v>
      </c>
      <c r="BO200" s="129">
        <f t="shared" ref="BO200" si="2428">G200/G219</f>
        <v>3.3460943826842379E-2</v>
      </c>
      <c r="BP200" s="130">
        <f t="shared" ref="BP200" si="2429">H200/H219</f>
        <v>5.0151777970511707E-2</v>
      </c>
      <c r="BQ200" s="131">
        <f t="shared" ref="BQ200" si="2430">I200/I219</f>
        <v>4.7121896162528217E-2</v>
      </c>
      <c r="BR200" s="128">
        <f t="shared" ref="BR200" si="2431">J200/J219</f>
        <v>3.5678086357186299E-2</v>
      </c>
      <c r="BS200" s="129">
        <f t="shared" ref="BS200" si="2432">K200/K219</f>
        <v>8.6440275469009731E-2</v>
      </c>
      <c r="BT200" s="130">
        <f t="shared" ref="BT200" si="2433">L200/L219</f>
        <v>4.2122910881751977E-2</v>
      </c>
      <c r="BU200" s="128">
        <f t="shared" ref="BU200" si="2434">M200/M219</f>
        <v>8.4691574724172519E-2</v>
      </c>
      <c r="BV200" s="132">
        <f t="shared" ref="BV200" si="2435">N200/N219</f>
        <v>4.7433334958319112E-2</v>
      </c>
      <c r="BW200" s="133">
        <f t="shared" ref="BW200" si="2436">O200/O219</f>
        <v>6.2321598477640343E-2</v>
      </c>
      <c r="BX200" s="128">
        <f t="shared" ref="BX200" si="2437">P200/P219</f>
        <v>5.0383298780193819E-2</v>
      </c>
      <c r="BY200" s="129">
        <f t="shared" ref="BY200" si="2438">Q200/Q219</f>
        <v>5.1632726834558378E-2</v>
      </c>
      <c r="BZ200" s="130">
        <f t="shared" ref="BZ200" si="2439">R200/R219</f>
        <v>5.1594434458424869E-2</v>
      </c>
      <c r="CA200" s="131">
        <f t="shared" ref="CA200" si="2440">S200/S219</f>
        <v>5.1295918791862544E-2</v>
      </c>
      <c r="CB200" s="128">
        <f t="shared" ref="CB200" si="2441">T200/T219</f>
        <v>2.4597918637653739E-2</v>
      </c>
      <c r="CC200" s="129">
        <f t="shared" ref="CC200" si="2442">U200/U219</f>
        <v>6.280940594059406E-2</v>
      </c>
      <c r="CD200" s="130">
        <f t="shared" ref="CD200" si="2443">V200/V219</f>
        <v>2.7672379955514852E-2</v>
      </c>
      <c r="CE200" s="131">
        <f t="shared" ref="CE200" si="2444">W200/W219</f>
        <v>3.4662596196654585E-2</v>
      </c>
      <c r="CF200" s="128">
        <f t="shared" ref="CF200" si="2445">X200/X219</f>
        <v>4.9440162861712954E-2</v>
      </c>
      <c r="CG200" s="129">
        <f t="shared" ref="CG200" si="2446">Y200/Y219</f>
        <v>8.603076923076923E-2</v>
      </c>
      <c r="CH200" s="130">
        <f t="shared" ref="CH200" si="2447">Z200/Z219</f>
        <v>4.4630798072852619E-2</v>
      </c>
      <c r="CI200" s="128">
        <f t="shared" ref="CI200" si="2448">AA200/AA219</f>
        <v>5.0168192652988483E-2</v>
      </c>
      <c r="CJ200" s="134">
        <f t="shared" ref="CJ200" si="2449">AB200/AB219</f>
        <v>4.6904249752921338E-2</v>
      </c>
      <c r="CK200" s="135">
        <f t="shared" ref="CK200" si="2450">AC200/AC219</f>
        <v>4.8692800625770929E-2</v>
      </c>
    </row>
    <row r="201" spans="1:89" ht="14.25" thickTop="1" thickBot="1" x14ac:dyDescent="0.25">
      <c r="A201" s="145" t="s">
        <v>22</v>
      </c>
      <c r="B201" s="182">
        <v>1607</v>
      </c>
      <c r="C201" s="183">
        <v>1322</v>
      </c>
      <c r="D201" s="184">
        <v>575</v>
      </c>
      <c r="E201" s="185">
        <v>463</v>
      </c>
      <c r="F201" s="182">
        <v>1733</v>
      </c>
      <c r="G201" s="186">
        <v>760</v>
      </c>
      <c r="H201" s="184">
        <v>2580</v>
      </c>
      <c r="I201" s="185">
        <v>1865</v>
      </c>
      <c r="J201" s="182">
        <v>177</v>
      </c>
      <c r="K201" s="186">
        <v>472</v>
      </c>
      <c r="L201" s="184">
        <v>625</v>
      </c>
      <c r="M201" s="182">
        <v>1355</v>
      </c>
      <c r="N201" s="187">
        <v>1781</v>
      </c>
      <c r="O201" s="188">
        <v>2373</v>
      </c>
      <c r="P201" s="182">
        <v>1121</v>
      </c>
      <c r="Q201" s="186">
        <v>761</v>
      </c>
      <c r="R201" s="184">
        <v>1761</v>
      </c>
      <c r="S201" s="185">
        <v>1141</v>
      </c>
      <c r="T201" s="182">
        <v>204</v>
      </c>
      <c r="U201" s="186">
        <v>273</v>
      </c>
      <c r="V201" s="184">
        <v>659</v>
      </c>
      <c r="W201" s="185">
        <v>2468</v>
      </c>
      <c r="X201" s="182">
        <v>986</v>
      </c>
      <c r="Y201" s="186">
        <v>452</v>
      </c>
      <c r="Z201" s="184">
        <v>2331</v>
      </c>
      <c r="AA201" s="182">
        <v>2180</v>
      </c>
      <c r="AB201" s="156">
        <f t="shared" si="2313"/>
        <v>16140</v>
      </c>
      <c r="AC201" s="157">
        <f t="shared" si="2314"/>
        <v>15885</v>
      </c>
      <c r="AE201" s="300" t="s">
        <v>0</v>
      </c>
      <c r="AF201" s="302" t="s">
        <v>1</v>
      </c>
      <c r="AG201" s="303"/>
      <c r="AH201" s="302" t="s">
        <v>2</v>
      </c>
      <c r="AI201" s="303"/>
      <c r="AJ201" s="302" t="s">
        <v>3</v>
      </c>
      <c r="AK201" s="303"/>
      <c r="AL201" s="302" t="s">
        <v>4</v>
      </c>
      <c r="AM201" s="303"/>
      <c r="AN201" s="302" t="s">
        <v>5</v>
      </c>
      <c r="AO201" s="303"/>
      <c r="AP201" s="302" t="s">
        <v>6</v>
      </c>
      <c r="AQ201" s="303"/>
      <c r="AR201" s="302" t="s">
        <v>7</v>
      </c>
      <c r="AS201" s="303"/>
      <c r="AT201" s="302" t="s">
        <v>8</v>
      </c>
      <c r="AU201" s="303"/>
      <c r="AV201" s="302" t="s">
        <v>9</v>
      </c>
      <c r="AW201" s="303"/>
      <c r="AX201" s="302" t="s">
        <v>10</v>
      </c>
      <c r="AY201" s="303"/>
      <c r="AZ201" s="302" t="s">
        <v>11</v>
      </c>
      <c r="BA201" s="303"/>
      <c r="BB201" s="302" t="s">
        <v>12</v>
      </c>
      <c r="BC201" s="303"/>
      <c r="BD201" s="305" t="s">
        <v>40</v>
      </c>
      <c r="BE201" s="306"/>
      <c r="BF201" s="307" t="s">
        <v>41</v>
      </c>
      <c r="BG201" s="308"/>
      <c r="BI201" s="145" t="s">
        <v>22</v>
      </c>
      <c r="BJ201" s="128">
        <f>B201/B219</f>
        <v>4.8456157278977202E-2</v>
      </c>
      <c r="BK201" s="129">
        <f t="shared" ref="BK201" si="2451">C201/C219</f>
        <v>4.2583346754710906E-2</v>
      </c>
      <c r="BL201" s="130">
        <f t="shared" ref="BL201" si="2452">D201/D219</f>
        <v>4.9166310389055154E-2</v>
      </c>
      <c r="BM201" s="131">
        <f t="shared" ref="BM201" si="2453">E201/E219</f>
        <v>4.0948085256920494E-2</v>
      </c>
      <c r="BN201" s="128">
        <f t="shared" ref="BN201" si="2454">F201/F219</f>
        <v>6.4450146900219427E-2</v>
      </c>
      <c r="BO201" s="129">
        <f t="shared" ref="BO201" si="2455">G201/G219</f>
        <v>2.7976146653905618E-2</v>
      </c>
      <c r="BP201" s="130">
        <f t="shared" ref="BP201" si="2456">H201/H219</f>
        <v>5.5941023417172595E-2</v>
      </c>
      <c r="BQ201" s="131">
        <f t="shared" ref="BQ201" si="2457">I201/I219</f>
        <v>4.0480118076054873E-2</v>
      </c>
      <c r="BR201" s="128">
        <f t="shared" ref="BR201" si="2458">J201/J219</f>
        <v>3.5880802756943039E-2</v>
      </c>
      <c r="BS201" s="129">
        <f t="shared" ref="BS201" si="2459">K201/K219</f>
        <v>0.11208739016860603</v>
      </c>
      <c r="BT201" s="130">
        <f t="shared" ref="BT201" si="2460">L201/L219</f>
        <v>3.2744800125740034E-2</v>
      </c>
      <c r="BU201" s="128">
        <f t="shared" ref="BU201" si="2461">M201/M219</f>
        <v>8.4942326980942826E-2</v>
      </c>
      <c r="BV201" s="132">
        <f t="shared" ref="BV201" si="2462">N201/N219</f>
        <v>4.3411495149417445E-2</v>
      </c>
      <c r="BW201" s="133">
        <f t="shared" ref="BW201" si="2463">O201/O219</f>
        <v>7.0557802093244526E-2</v>
      </c>
      <c r="BX201" s="128">
        <f t="shared" ref="BX201" si="2464">P201/P219</f>
        <v>5.4047538691480643E-2</v>
      </c>
      <c r="BY201" s="129">
        <f t="shared" ref="BY201" si="2465">Q201/Q219</f>
        <v>4.5848897457525004E-2</v>
      </c>
      <c r="BZ201" s="130">
        <f t="shared" ref="BZ201" si="2466">R201/R219</f>
        <v>5.8617934891152385E-2</v>
      </c>
      <c r="CA201" s="131">
        <f t="shared" ref="CA201" si="2467">S201/S219</f>
        <v>4.7468486083953904E-2</v>
      </c>
      <c r="CB201" s="128">
        <f t="shared" ref="CB201" si="2468">T201/T219</f>
        <v>2.1444339325134027E-2</v>
      </c>
      <c r="CC201" s="129">
        <f t="shared" ref="CC201" si="2469">U201/U219</f>
        <v>4.2233910891089112E-2</v>
      </c>
      <c r="CD201" s="130">
        <f t="shared" ref="CD201" si="2470">V201/V219</f>
        <v>2.155567185660081E-2</v>
      </c>
      <c r="CE201" s="131">
        <f t="shared" ref="CE201" si="2471">W201/W219</f>
        <v>3.9241874960249314E-2</v>
      </c>
      <c r="CF201" s="128">
        <f t="shared" ref="CF201" si="2472">X201/X219</f>
        <v>4.7792157432989188E-2</v>
      </c>
      <c r="CG201" s="129">
        <f t="shared" ref="CG201" si="2473">Y201/Y219</f>
        <v>5.5630769230769234E-2</v>
      </c>
      <c r="CH201" s="130">
        <f t="shared" ref="CH201" si="2474">Z201/Z219</f>
        <v>4.6989336182393614E-2</v>
      </c>
      <c r="CI201" s="128">
        <f t="shared" ref="CI201" si="2475">AA201/AA219</f>
        <v>4.8564236227138055E-2</v>
      </c>
      <c r="CJ201" s="134">
        <f t="shared" ref="CJ201" si="2476">AB201/AB219</f>
        <v>4.6915876983896286E-2</v>
      </c>
      <c r="CK201" s="135">
        <f t="shared" ref="CK201" si="2477">AC201/AC219</f>
        <v>4.7790246397304371E-2</v>
      </c>
    </row>
    <row r="202" spans="1:89" ht="15" thickTop="1" thickBot="1" x14ac:dyDescent="0.3">
      <c r="A202" s="136" t="s">
        <v>23</v>
      </c>
      <c r="B202" s="175">
        <v>1853</v>
      </c>
      <c r="C202" s="176">
        <v>1597</v>
      </c>
      <c r="D202" s="177">
        <v>673</v>
      </c>
      <c r="E202" s="178">
        <v>426</v>
      </c>
      <c r="F202" s="175">
        <v>1576</v>
      </c>
      <c r="G202" s="179">
        <v>806</v>
      </c>
      <c r="H202" s="177">
        <v>2670</v>
      </c>
      <c r="I202" s="178">
        <v>1836</v>
      </c>
      <c r="J202" s="175">
        <v>162</v>
      </c>
      <c r="K202" s="179">
        <v>328</v>
      </c>
      <c r="L202" s="177">
        <v>564</v>
      </c>
      <c r="M202" s="175">
        <v>1122</v>
      </c>
      <c r="N202" s="180">
        <v>1773</v>
      </c>
      <c r="O202" s="181">
        <v>1717</v>
      </c>
      <c r="P202" s="175">
        <v>1185</v>
      </c>
      <c r="Q202" s="179">
        <v>598</v>
      </c>
      <c r="R202" s="177">
        <v>1501</v>
      </c>
      <c r="S202" s="178">
        <v>995</v>
      </c>
      <c r="T202" s="175">
        <v>241</v>
      </c>
      <c r="U202" s="179">
        <v>264</v>
      </c>
      <c r="V202" s="177">
        <v>680</v>
      </c>
      <c r="W202" s="178">
        <v>3533</v>
      </c>
      <c r="X202" s="175">
        <v>911</v>
      </c>
      <c r="Y202" s="179">
        <v>323</v>
      </c>
      <c r="Z202" s="177">
        <v>2392</v>
      </c>
      <c r="AA202" s="175">
        <v>1905</v>
      </c>
      <c r="AB202" s="156">
        <f t="shared" si="2313"/>
        <v>16181</v>
      </c>
      <c r="AC202" s="157">
        <f t="shared" si="2314"/>
        <v>15450</v>
      </c>
      <c r="AE202" s="301"/>
      <c r="AF202" s="115" t="s">
        <v>14</v>
      </c>
      <c r="AG202" s="116" t="s">
        <v>15</v>
      </c>
      <c r="AH202" s="117" t="s">
        <v>14</v>
      </c>
      <c r="AI202" s="118" t="s">
        <v>15</v>
      </c>
      <c r="AJ202" s="115" t="s">
        <v>14</v>
      </c>
      <c r="AK202" s="116" t="s">
        <v>15</v>
      </c>
      <c r="AL202" s="117" t="s">
        <v>14</v>
      </c>
      <c r="AM202" s="118" t="s">
        <v>15</v>
      </c>
      <c r="AN202" s="115" t="s">
        <v>14</v>
      </c>
      <c r="AO202" s="116" t="s">
        <v>15</v>
      </c>
      <c r="AP202" s="117" t="s">
        <v>14</v>
      </c>
      <c r="AQ202" s="115" t="s">
        <v>15</v>
      </c>
      <c r="AR202" s="119" t="s">
        <v>14</v>
      </c>
      <c r="AS202" s="120" t="s">
        <v>15</v>
      </c>
      <c r="AT202" s="115" t="s">
        <v>14</v>
      </c>
      <c r="AU202" s="116" t="s">
        <v>15</v>
      </c>
      <c r="AV202" s="117" t="s">
        <v>14</v>
      </c>
      <c r="AW202" s="118" t="s">
        <v>15</v>
      </c>
      <c r="AX202" s="115" t="s">
        <v>14</v>
      </c>
      <c r="AY202" s="116" t="s">
        <v>15</v>
      </c>
      <c r="AZ202" s="117" t="s">
        <v>14</v>
      </c>
      <c r="BA202" s="118" t="s">
        <v>15</v>
      </c>
      <c r="BB202" s="115" t="s">
        <v>14</v>
      </c>
      <c r="BC202" s="116" t="s">
        <v>15</v>
      </c>
      <c r="BD202" s="28" t="s">
        <v>14</v>
      </c>
      <c r="BE202" s="121" t="s">
        <v>15</v>
      </c>
      <c r="BF202" s="162" t="s">
        <v>14</v>
      </c>
      <c r="BG202" s="163" t="s">
        <v>15</v>
      </c>
      <c r="BI202" s="136" t="s">
        <v>23</v>
      </c>
      <c r="BJ202" s="128">
        <f>B202/B219</f>
        <v>5.5873839102641418E-2</v>
      </c>
      <c r="BK202" s="129">
        <f t="shared" ref="BK202" si="2478">C202/C219</f>
        <v>5.1441455951038814E-2</v>
      </c>
      <c r="BL202" s="130">
        <f t="shared" ref="BL202" si="2479">D202/D219</f>
        <v>5.7545959811885421E-2</v>
      </c>
      <c r="BM202" s="131">
        <f t="shared" ref="BM202" si="2480">E202/E219</f>
        <v>3.7675776067922523E-2</v>
      </c>
      <c r="BN202" s="128">
        <f t="shared" ref="BN202" si="2481">F202/F219</f>
        <v>5.8611328052363423E-2</v>
      </c>
      <c r="BO202" s="129">
        <f t="shared" ref="BO202" si="2482">G202/G219</f>
        <v>2.9669439740852538E-2</v>
      </c>
      <c r="BP202" s="130">
        <f t="shared" ref="BP202" si="2483">H202/H219</f>
        <v>5.7892454466608845E-2</v>
      </c>
      <c r="BQ202" s="131">
        <f t="shared" ref="BQ202" si="2484">I202/I219</f>
        <v>3.9850668518840074E-2</v>
      </c>
      <c r="BR202" s="128">
        <f t="shared" ref="BR202" si="2485">J202/J219</f>
        <v>3.2840056760591929E-2</v>
      </c>
      <c r="BS202" s="129">
        <f t="shared" ref="BS202" si="2486">K202/K219</f>
        <v>7.789123723581097E-2</v>
      </c>
      <c r="BT202" s="130">
        <f t="shared" ref="BT202" si="2487">L202/L219</f>
        <v>2.9548907633467805E-2</v>
      </c>
      <c r="BU202" s="128">
        <f t="shared" ref="BU202" si="2488">M202/M219</f>
        <v>7.0336008024072222E-2</v>
      </c>
      <c r="BV202" s="132">
        <f t="shared" ref="BV202" si="2489">N202/N219</f>
        <v>4.3216496855652514E-2</v>
      </c>
      <c r="BW202" s="133">
        <f t="shared" ref="BW202" si="2490">O202/O219</f>
        <v>5.1052568981921981E-2</v>
      </c>
      <c r="BX202" s="128">
        <f t="shared" ref="BX202" si="2491">P202/P219</f>
        <v>5.7133214406248495E-2</v>
      </c>
      <c r="BY202" s="129">
        <f t="shared" ref="BY202" si="2492">Q202/Q219</f>
        <v>3.6028437161103745E-2</v>
      </c>
      <c r="BZ202" s="130">
        <f t="shared" ref="BZ202" si="2493">R202/R219</f>
        <v>4.9963384594900476E-2</v>
      </c>
      <c r="CA202" s="131">
        <f t="shared" ref="CA202" si="2494">S202/S219</f>
        <v>4.1394516786620629E-2</v>
      </c>
      <c r="CB202" s="128">
        <f t="shared" ref="CB202" si="2495">T202/T219</f>
        <v>2.5333753810575003E-2</v>
      </c>
      <c r="CC202" s="129">
        <f t="shared" ref="CC202" si="2496">U202/U219</f>
        <v>4.0841584158415843E-2</v>
      </c>
      <c r="CD202" s="130">
        <f t="shared" ref="CD202" si="2497">V202/V219</f>
        <v>2.2242574905141959E-2</v>
      </c>
      <c r="CE202" s="131">
        <f t="shared" ref="CE202" si="2498">W202/W219</f>
        <v>5.617566622145901E-2</v>
      </c>
      <c r="CF202" s="128">
        <f t="shared" ref="CF202" si="2499">X202/X219</f>
        <v>4.4156851340216179E-2</v>
      </c>
      <c r="CG202" s="129">
        <f t="shared" ref="CG202" si="2500">Y202/Y219</f>
        <v>3.9753846153846153E-2</v>
      </c>
      <c r="CH202" s="130">
        <f t="shared" ref="CH202" si="2501">Z202/Z219</f>
        <v>4.8219001350615839E-2</v>
      </c>
      <c r="CI202" s="128">
        <f t="shared" ref="CI202" si="2502">AA202/AA219</f>
        <v>4.2438013767292657E-2</v>
      </c>
      <c r="CJ202" s="134">
        <f t="shared" ref="CJ202" si="2503">AB202/AB219</f>
        <v>4.7035056101389451E-2</v>
      </c>
      <c r="CK202" s="135">
        <f t="shared" ref="CK202" si="2504">AC202/AC219</f>
        <v>4.648154276602786E-2</v>
      </c>
    </row>
    <row r="203" spans="1:89" ht="13.5" thickTop="1" x14ac:dyDescent="0.2">
      <c r="A203" s="145" t="s">
        <v>24</v>
      </c>
      <c r="B203" s="189">
        <v>2153</v>
      </c>
      <c r="C203" s="183">
        <v>1568</v>
      </c>
      <c r="D203" s="184">
        <v>727</v>
      </c>
      <c r="E203" s="185">
        <v>400</v>
      </c>
      <c r="F203" s="182">
        <v>1732</v>
      </c>
      <c r="G203" s="186">
        <v>742</v>
      </c>
      <c r="H203" s="184">
        <v>2974</v>
      </c>
      <c r="I203" s="185">
        <v>1941</v>
      </c>
      <c r="J203" s="182">
        <v>224</v>
      </c>
      <c r="K203" s="186">
        <v>216</v>
      </c>
      <c r="L203" s="184">
        <v>643</v>
      </c>
      <c r="M203" s="182">
        <v>1132</v>
      </c>
      <c r="N203" s="187">
        <v>1976</v>
      </c>
      <c r="O203" s="190">
        <v>1995</v>
      </c>
      <c r="P203" s="182">
        <v>1215</v>
      </c>
      <c r="Q203" s="186">
        <v>602</v>
      </c>
      <c r="R203" s="184">
        <v>1762</v>
      </c>
      <c r="S203" s="185">
        <v>997</v>
      </c>
      <c r="T203" s="182">
        <v>283</v>
      </c>
      <c r="U203" s="186">
        <v>303</v>
      </c>
      <c r="V203" s="184">
        <v>821</v>
      </c>
      <c r="W203" s="191">
        <v>3833</v>
      </c>
      <c r="X203" s="182">
        <v>936</v>
      </c>
      <c r="Y203" s="186">
        <v>296</v>
      </c>
      <c r="Z203" s="184">
        <v>2497</v>
      </c>
      <c r="AA203" s="182">
        <v>2206</v>
      </c>
      <c r="AB203" s="156">
        <f t="shared" si="2313"/>
        <v>17943</v>
      </c>
      <c r="AC203" s="157">
        <f t="shared" si="2314"/>
        <v>16231</v>
      </c>
      <c r="AE203" s="235" t="str">
        <f>$AE$17</f>
        <v>17:00 - 17:59</v>
      </c>
      <c r="AF203" s="125">
        <f t="shared" ref="AF203:AU204" si="2505">SUMIF($A$9:$A$32,$AE203,B$195:B$218)</f>
        <v>2548</v>
      </c>
      <c r="AG203" s="172">
        <f t="shared" si="2505"/>
        <v>2399</v>
      </c>
      <c r="AH203" s="126">
        <f t="shared" si="2505"/>
        <v>971</v>
      </c>
      <c r="AI203" s="166">
        <f t="shared" si="2505"/>
        <v>874</v>
      </c>
      <c r="AJ203" s="125">
        <f t="shared" si="2505"/>
        <v>1749</v>
      </c>
      <c r="AK203" s="127">
        <f t="shared" si="2505"/>
        <v>3092</v>
      </c>
      <c r="AL203" s="126">
        <f t="shared" si="2505"/>
        <v>3427</v>
      </c>
      <c r="AM203" s="166">
        <f t="shared" si="2505"/>
        <v>3783</v>
      </c>
      <c r="AN203" s="125">
        <f t="shared" si="2505"/>
        <v>679</v>
      </c>
      <c r="AO203" s="127">
        <f t="shared" si="2505"/>
        <v>205</v>
      </c>
      <c r="AP203" s="126">
        <f t="shared" si="2505"/>
        <v>2117</v>
      </c>
      <c r="AQ203" s="125">
        <f t="shared" si="2505"/>
        <v>755</v>
      </c>
      <c r="AR203" s="165">
        <f t="shared" si="2505"/>
        <v>3581</v>
      </c>
      <c r="AS203" s="167">
        <f t="shared" si="2505"/>
        <v>1891</v>
      </c>
      <c r="AT203" s="125">
        <f t="shared" si="2505"/>
        <v>1518</v>
      </c>
      <c r="AU203" s="127">
        <f t="shared" si="2505"/>
        <v>1145</v>
      </c>
      <c r="AV203" s="126">
        <f t="shared" ref="AP203:BE204" si="2506">SUMIF($A$9:$A$32,$AE203,R$195:R$218)</f>
        <v>2592</v>
      </c>
      <c r="AW203" s="166">
        <f t="shared" si="2506"/>
        <v>1819</v>
      </c>
      <c r="AX203" s="125">
        <f t="shared" si="2506"/>
        <v>761</v>
      </c>
      <c r="AY203" s="127">
        <f t="shared" si="2506"/>
        <v>327</v>
      </c>
      <c r="AZ203" s="126">
        <f t="shared" si="2506"/>
        <v>2429</v>
      </c>
      <c r="BA203" s="166">
        <f t="shared" si="2506"/>
        <v>4142</v>
      </c>
      <c r="BB203" s="125">
        <f t="shared" si="2506"/>
        <v>1873</v>
      </c>
      <c r="BC203" s="127">
        <f t="shared" si="2506"/>
        <v>569</v>
      </c>
      <c r="BD203" s="170">
        <f t="shared" si="2506"/>
        <v>4269</v>
      </c>
      <c r="BE203" s="171">
        <f t="shared" si="2506"/>
        <v>4105</v>
      </c>
      <c r="BF203" s="156">
        <f>AF203+AH203+AJ203+AL203+AN203+AP203+AR203+AT203+AV203+AX203+AZ203+BB203+BD203</f>
        <v>28514</v>
      </c>
      <c r="BG203" s="157">
        <f>AG203+AI203+AK203+AM203+AO203+AQ203+AS203+AU203+AW203+AY203+BA203+BC203+BE203</f>
        <v>25106</v>
      </c>
      <c r="BI203" s="145" t="s">
        <v>24</v>
      </c>
      <c r="BJ203" s="128">
        <f>B203/B219</f>
        <v>6.4919792546134364E-2</v>
      </c>
      <c r="BK203" s="129">
        <f t="shared" ref="BK203" si="2507">C203/C219</f>
        <v>5.0507328072153329E-2</v>
      </c>
      <c r="BL203" s="130">
        <f t="shared" ref="BL203" si="2508">D203/D219</f>
        <v>6.2163317657118425E-2</v>
      </c>
      <c r="BM203" s="131">
        <f t="shared" ref="BM203" si="2509">E203/E219</f>
        <v>3.5376315556734768E-2</v>
      </c>
      <c r="BN203" s="128">
        <f t="shared" ref="BN203" si="2510">F203/F219</f>
        <v>6.4412956971252183E-2</v>
      </c>
      <c r="BO203" s="129">
        <f t="shared" ref="BO203" si="2511">G203/G219</f>
        <v>2.7313553706839432E-2</v>
      </c>
      <c r="BP203" s="130">
        <f t="shared" ref="BP203" si="2512">H203/H219</f>
        <v>6.4483954900260196E-2</v>
      </c>
      <c r="BQ203" s="131">
        <f t="shared" ref="BQ203" si="2513">I203/I219</f>
        <v>4.2129710019100541E-2</v>
      </c>
      <c r="BR203" s="128">
        <f t="shared" ref="BR203" si="2514">J203/J219</f>
        <v>4.540847354550983E-2</v>
      </c>
      <c r="BS203" s="129">
        <f t="shared" ref="BS203" si="2515">K203/K219</f>
        <v>5.1294229399192592E-2</v>
      </c>
      <c r="BT203" s="130">
        <f t="shared" ref="BT203" si="2516">L203/L219</f>
        <v>3.3687850369361345E-2</v>
      </c>
      <c r="BU203" s="128">
        <f t="shared" ref="BU203" si="2517">M203/M219</f>
        <v>7.0962888665997995E-2</v>
      </c>
      <c r="BV203" s="132">
        <f t="shared" ref="BV203" si="2518">N203/N219</f>
        <v>4.8164578559937603E-2</v>
      </c>
      <c r="BW203" s="133">
        <f t="shared" ref="BW203" si="2519">O203/O219</f>
        <v>5.931850618458611E-2</v>
      </c>
      <c r="BX203" s="128">
        <f t="shared" ref="BX203" si="2520">P203/P219</f>
        <v>5.8579624897545923E-2</v>
      </c>
      <c r="BY203" s="129">
        <f t="shared" ref="BY203" si="2521">Q203/Q219</f>
        <v>3.6269430051813469E-2</v>
      </c>
      <c r="BZ203" s="130">
        <f t="shared" ref="BZ203" si="2522">R203/R219</f>
        <v>5.8651221623061051E-2</v>
      </c>
      <c r="CA203" s="131">
        <f t="shared" ref="CA203" si="2523">S203/S219</f>
        <v>4.1477721845488202E-2</v>
      </c>
      <c r="CB203" s="128">
        <f t="shared" ref="CB203" si="2524">T203/T219</f>
        <v>2.9748764848102596E-2</v>
      </c>
      <c r="CC203" s="129">
        <f t="shared" ref="CC203" si="2525">U203/U219</f>
        <v>4.6875E-2</v>
      </c>
      <c r="CD203" s="130">
        <f t="shared" ref="CD203" si="2526">V203/V219</f>
        <v>2.6854638231061101E-2</v>
      </c>
      <c r="CE203" s="131">
        <f t="shared" ref="CE203" si="2527">W203/W219</f>
        <v>6.0945748266870194E-2</v>
      </c>
      <c r="CF203" s="128">
        <f t="shared" ref="CF203" si="2528">X203/X219</f>
        <v>4.5368620037807186E-2</v>
      </c>
      <c r="CG203" s="129">
        <f t="shared" ref="CG203" si="2529">Y203/Y219</f>
        <v>3.6430769230769232E-2</v>
      </c>
      <c r="CH203" s="130">
        <f t="shared" ref="CH203" si="2530">Z203/Z219</f>
        <v>5.0335638115588527E-2</v>
      </c>
      <c r="CI203" s="128">
        <f t="shared" ref="CI203" si="2531">AA203/AA219</f>
        <v>4.914344271425071E-2</v>
      </c>
      <c r="CJ203" s="134">
        <f t="shared" ref="CJ203" si="2532">AB203/AB219</f>
        <v>5.2156851345851983E-2</v>
      </c>
      <c r="CK203" s="135">
        <f t="shared" ref="CK203" si="2533">AC203/AC219</f>
        <v>4.8831192274135807E-2</v>
      </c>
    </row>
    <row r="204" spans="1:89" x14ac:dyDescent="0.2">
      <c r="A204" s="136" t="s">
        <v>25</v>
      </c>
      <c r="B204" s="192">
        <v>2198</v>
      </c>
      <c r="C204" s="176">
        <v>1614</v>
      </c>
      <c r="D204" s="177">
        <v>811</v>
      </c>
      <c r="E204" s="178">
        <v>446</v>
      </c>
      <c r="F204" s="175">
        <v>1704</v>
      </c>
      <c r="G204" s="179">
        <v>1042</v>
      </c>
      <c r="H204" s="177">
        <v>3196</v>
      </c>
      <c r="I204" s="178">
        <v>2275</v>
      </c>
      <c r="J204" s="175">
        <v>237</v>
      </c>
      <c r="K204" s="176">
        <v>191</v>
      </c>
      <c r="L204" s="177">
        <v>817</v>
      </c>
      <c r="M204" s="175">
        <v>1202</v>
      </c>
      <c r="N204" s="180">
        <v>2227</v>
      </c>
      <c r="O204" s="193">
        <v>1845</v>
      </c>
      <c r="P204" s="175">
        <v>1329</v>
      </c>
      <c r="Q204" s="176">
        <v>658</v>
      </c>
      <c r="R204" s="177">
        <v>1835</v>
      </c>
      <c r="S204" s="178">
        <v>1084</v>
      </c>
      <c r="T204" s="184">
        <v>324</v>
      </c>
      <c r="U204" s="175">
        <v>424</v>
      </c>
      <c r="V204" s="177">
        <v>997</v>
      </c>
      <c r="W204" s="194">
        <v>4436</v>
      </c>
      <c r="X204" s="175">
        <v>1051</v>
      </c>
      <c r="Y204" s="179">
        <v>395</v>
      </c>
      <c r="Z204" s="177">
        <v>2860</v>
      </c>
      <c r="AA204" s="175">
        <v>2340</v>
      </c>
      <c r="AB204" s="156">
        <f t="shared" si="2313"/>
        <v>19586</v>
      </c>
      <c r="AC204" s="157">
        <f t="shared" si="2314"/>
        <v>17952</v>
      </c>
      <c r="AE204" s="237" t="str">
        <f>$AE$18</f>
        <v>18:00 - 18:59</v>
      </c>
      <c r="AF204" s="125">
        <f t="shared" si="2505"/>
        <v>2262</v>
      </c>
      <c r="AG204" s="176">
        <f t="shared" si="2505"/>
        <v>2696</v>
      </c>
      <c r="AH204" s="177">
        <f t="shared" si="2505"/>
        <v>659</v>
      </c>
      <c r="AI204" s="178">
        <f t="shared" si="2505"/>
        <v>850</v>
      </c>
      <c r="AJ204" s="238">
        <f t="shared" si="2505"/>
        <v>1247</v>
      </c>
      <c r="AK204" s="179">
        <f t="shared" si="2505"/>
        <v>2401</v>
      </c>
      <c r="AL204" s="177">
        <f t="shared" si="2505"/>
        <v>3198</v>
      </c>
      <c r="AM204" s="178">
        <f t="shared" si="2505"/>
        <v>3466</v>
      </c>
      <c r="AN204" s="238">
        <f t="shared" si="2505"/>
        <v>459</v>
      </c>
      <c r="AO204" s="179">
        <f t="shared" si="2505"/>
        <v>183</v>
      </c>
      <c r="AP204" s="177">
        <f t="shared" si="2506"/>
        <v>1651</v>
      </c>
      <c r="AQ204" s="238">
        <f t="shared" si="2506"/>
        <v>790</v>
      </c>
      <c r="AR204" s="180">
        <f t="shared" si="2506"/>
        <v>3170</v>
      </c>
      <c r="AS204" s="181">
        <f t="shared" si="2506"/>
        <v>2442</v>
      </c>
      <c r="AT204" s="238">
        <f t="shared" si="2506"/>
        <v>1556</v>
      </c>
      <c r="AU204" s="179">
        <f t="shared" si="2506"/>
        <v>1516</v>
      </c>
      <c r="AV204" s="177">
        <f t="shared" si="2506"/>
        <v>2107</v>
      </c>
      <c r="AW204" s="178">
        <f t="shared" si="2506"/>
        <v>2240</v>
      </c>
      <c r="AX204" s="238">
        <f t="shared" si="2506"/>
        <v>680</v>
      </c>
      <c r="AY204" s="179">
        <f t="shared" si="2506"/>
        <v>397</v>
      </c>
      <c r="AZ204" s="177">
        <f t="shared" si="2506"/>
        <v>2832</v>
      </c>
      <c r="BA204" s="178">
        <f t="shared" si="2506"/>
        <v>5095</v>
      </c>
      <c r="BB204" s="238">
        <f t="shared" si="2506"/>
        <v>1904</v>
      </c>
      <c r="BC204" s="179">
        <f t="shared" si="2506"/>
        <v>572</v>
      </c>
      <c r="BD204" s="177">
        <f t="shared" si="2506"/>
        <v>3568</v>
      </c>
      <c r="BE204" s="238">
        <f t="shared" si="2506"/>
        <v>4314</v>
      </c>
      <c r="BF204" s="158">
        <f>SUM(AF204,AH204,AJ204,AL204,AN204,AP204,AR204,AT204,AV204,AX204,AZ204,BB204,BD204)</f>
        <v>25293</v>
      </c>
      <c r="BG204" s="159">
        <f>SUM(AG204,AI204,AK204,AM204,AO204,AQ204,AS204,AU204,AW204,AY204,BA204,BC204,BE204)</f>
        <v>26962</v>
      </c>
      <c r="BI204" s="136" t="s">
        <v>25</v>
      </c>
      <c r="BJ204" s="128">
        <f>B204/B219</f>
        <v>6.6276685562658311E-2</v>
      </c>
      <c r="BK204" s="129">
        <f t="shared" ref="BK204" si="2534">C204/C219</f>
        <v>5.1989048155902724E-2</v>
      </c>
      <c r="BL204" s="130">
        <f t="shared" ref="BL204" si="2535">D204/D219</f>
        <v>6.9345874305258653E-2</v>
      </c>
      <c r="BM204" s="131">
        <f t="shared" ref="BM204" si="2536">E204/E219</f>
        <v>3.9444591845759262E-2</v>
      </c>
      <c r="BN204" s="128">
        <f t="shared" ref="BN204" si="2537">F204/F219</f>
        <v>6.3371638960169591E-2</v>
      </c>
      <c r="BO204" s="129">
        <f t="shared" ref="BO204" si="2538">G204/G219</f>
        <v>3.8356769491275859E-2</v>
      </c>
      <c r="BP204" s="130">
        <f t="shared" ref="BP204" si="2539">H204/H219</f>
        <v>6.9297484822202951E-2</v>
      </c>
      <c r="BQ204" s="131">
        <f t="shared" ref="BQ204" si="2540">I204/I219</f>
        <v>4.9379232505643342E-2</v>
      </c>
      <c r="BR204" s="128">
        <f t="shared" ref="BR204" si="2541">J204/J219</f>
        <v>4.8043786742347459E-2</v>
      </c>
      <c r="BS204" s="129">
        <f t="shared" ref="BS204" si="2542">K204/K219</f>
        <v>4.5357397292804559E-2</v>
      </c>
      <c r="BT204" s="130">
        <f t="shared" ref="BT204" si="2543">L204/L219</f>
        <v>4.2804002724367372E-2</v>
      </c>
      <c r="BU204" s="128">
        <f t="shared" ref="BU204" si="2544">M204/M219</f>
        <v>7.5351053159478432E-2</v>
      </c>
      <c r="BV204" s="132">
        <f t="shared" ref="BV204" si="2545">N204/N219</f>
        <v>5.4282650026812262E-2</v>
      </c>
      <c r="BW204" s="133">
        <f t="shared" ref="BW204" si="2546">O204/O219</f>
        <v>5.4858468125594674E-2</v>
      </c>
      <c r="BX204" s="128">
        <f t="shared" ref="BX204" si="2547">P204/P219</f>
        <v>6.4075984764476152E-2</v>
      </c>
      <c r="BY204" s="129">
        <f t="shared" ref="BY204" si="2548">Q204/Q219</f>
        <v>3.9643330521749606E-2</v>
      </c>
      <c r="BZ204" s="130">
        <f t="shared" ref="BZ204" si="2549">R204/R219</f>
        <v>6.1081153052393318E-2</v>
      </c>
      <c r="CA204" s="131">
        <f t="shared" ref="CA204" si="2550">S204/S219</f>
        <v>4.5097141906227899E-2</v>
      </c>
      <c r="CB204" s="128">
        <f t="shared" ref="CB204" si="2551">T204/T219</f>
        <v>3.405865657521287E-2</v>
      </c>
      <c r="CC204" s="129">
        <f t="shared" ref="CC204" si="2552">U204/U219</f>
        <v>6.5594059405940597E-2</v>
      </c>
      <c r="CD204" s="130">
        <f t="shared" ref="CD204" si="2553">V204/V219</f>
        <v>3.2611539971215492E-2</v>
      </c>
      <c r="CE204" s="131">
        <f t="shared" ref="CE204" si="2554">W204/W219</f>
        <v>7.0533613178146659E-2</v>
      </c>
      <c r="CF204" s="128">
        <f t="shared" ref="CF204" si="2555">X204/X219</f>
        <v>5.0942756046725803E-2</v>
      </c>
      <c r="CG204" s="129">
        <f t="shared" ref="CG204" si="2556">Y204/Y219</f>
        <v>4.8615384615384616E-2</v>
      </c>
      <c r="CH204" s="130">
        <f t="shared" ref="CH204" si="2557">Z204/Z219</f>
        <v>5.7653153788779811E-2</v>
      </c>
      <c r="CI204" s="128">
        <f t="shared" ref="CI204" si="2558">AA204/AA219</f>
        <v>5.2128583840139006E-2</v>
      </c>
      <c r="CJ204" s="134">
        <f t="shared" ref="CJ204" si="2559">AB204/AB219</f>
        <v>5.6932736468809954E-2</v>
      </c>
      <c r="CK204" s="135">
        <f t="shared" ref="CK204" si="2560">AC204/AC219</f>
        <v>5.4008845031438969E-2</v>
      </c>
    </row>
    <row r="205" spans="1:89" ht="13.5" thickBot="1" x14ac:dyDescent="0.25">
      <c r="A205" s="145" t="s">
        <v>26</v>
      </c>
      <c r="B205" s="189">
        <v>2894</v>
      </c>
      <c r="C205" s="183">
        <v>1596</v>
      </c>
      <c r="D205" s="184">
        <v>782</v>
      </c>
      <c r="E205" s="185">
        <v>463</v>
      </c>
      <c r="F205" s="182">
        <v>1449</v>
      </c>
      <c r="G205" s="186">
        <v>1078</v>
      </c>
      <c r="H205" s="184">
        <v>3181</v>
      </c>
      <c r="I205" s="185">
        <v>2159</v>
      </c>
      <c r="J205" s="182">
        <v>237</v>
      </c>
      <c r="K205" s="183">
        <v>149</v>
      </c>
      <c r="L205" s="184">
        <v>837</v>
      </c>
      <c r="M205" s="182">
        <v>942</v>
      </c>
      <c r="N205" s="187">
        <v>2294</v>
      </c>
      <c r="O205" s="190">
        <v>1610</v>
      </c>
      <c r="P205" s="182">
        <v>1374</v>
      </c>
      <c r="Q205" s="183">
        <v>637</v>
      </c>
      <c r="R205" s="184">
        <v>1924</v>
      </c>
      <c r="S205" s="185">
        <v>1025</v>
      </c>
      <c r="T205" s="182">
        <v>268</v>
      </c>
      <c r="U205" s="186">
        <v>413</v>
      </c>
      <c r="V205" s="184">
        <v>867</v>
      </c>
      <c r="W205" s="191">
        <v>3483</v>
      </c>
      <c r="X205" s="182">
        <v>1040</v>
      </c>
      <c r="Y205" s="186">
        <v>355</v>
      </c>
      <c r="Z205" s="184">
        <v>3082</v>
      </c>
      <c r="AA205" s="182">
        <v>2489</v>
      </c>
      <c r="AB205" s="156">
        <f t="shared" si="2313"/>
        <v>20229</v>
      </c>
      <c r="AC205" s="157">
        <f t="shared" si="2314"/>
        <v>16399</v>
      </c>
      <c r="AE205" s="235"/>
      <c r="AF205" s="125"/>
      <c r="AG205" s="183"/>
      <c r="AH205" s="184"/>
      <c r="AI205" s="185"/>
      <c r="AJ205" s="182"/>
      <c r="AK205" s="186"/>
      <c r="AL205" s="184"/>
      <c r="AM205" s="185"/>
      <c r="AN205" s="182"/>
      <c r="AO205" s="186"/>
      <c r="AP205" s="184"/>
      <c r="AQ205" s="182"/>
      <c r="AR205" s="187"/>
      <c r="AS205" s="188"/>
      <c r="AT205" s="182"/>
      <c r="AU205" s="186"/>
      <c r="AV205" s="184"/>
      <c r="AW205" s="185"/>
      <c r="AX205" s="182"/>
      <c r="AY205" s="186"/>
      <c r="AZ205" s="184"/>
      <c r="BA205" s="185"/>
      <c r="BB205" s="182"/>
      <c r="BC205" s="186"/>
      <c r="BD205" s="184"/>
      <c r="BE205" s="182"/>
      <c r="BF205" s="158"/>
      <c r="BG205" s="159"/>
      <c r="BI205" s="145" t="s">
        <v>26</v>
      </c>
      <c r="BJ205" s="128">
        <f>B205/B219</f>
        <v>8.7263297551561939E-2</v>
      </c>
      <c r="BK205" s="129">
        <f t="shared" ref="BK205" si="2561">C205/C219</f>
        <v>5.1409244644870351E-2</v>
      </c>
      <c r="BL205" s="130">
        <f t="shared" ref="BL205" si="2562">D205/D219</f>
        <v>6.6866182129115007E-2</v>
      </c>
      <c r="BM205" s="131">
        <f t="shared" ref="BM205" si="2563">E205/E219</f>
        <v>4.0948085256920494E-2</v>
      </c>
      <c r="BN205" s="128">
        <f t="shared" ref="BN205" si="2564">F205/F219</f>
        <v>5.3888207073524493E-2</v>
      </c>
      <c r="BO205" s="129">
        <f t="shared" ref="BO205" si="2565">G205/G219</f>
        <v>3.9681955385408231E-2</v>
      </c>
      <c r="BP205" s="130">
        <f t="shared" ref="BP205" si="2566">H205/H219</f>
        <v>6.8972246313963578E-2</v>
      </c>
      <c r="BQ205" s="131">
        <f t="shared" ref="BQ205" si="2567">I205/I219</f>
        <v>4.6861434276784165E-2</v>
      </c>
      <c r="BR205" s="128">
        <f t="shared" ref="BR205" si="2568">J205/J219</f>
        <v>4.8043786742347459E-2</v>
      </c>
      <c r="BS205" s="129">
        <f t="shared" ref="BS205" si="2569">K205/K219</f>
        <v>3.5383519354072669E-2</v>
      </c>
      <c r="BT205" s="130">
        <f t="shared" ref="BT205" si="2570">L205/L219</f>
        <v>4.3851836328391049E-2</v>
      </c>
      <c r="BU205" s="128">
        <f t="shared" ref="BU205" si="2571">M205/M219</f>
        <v>5.9052156469408222E-2</v>
      </c>
      <c r="BV205" s="132">
        <f t="shared" ref="BV205" si="2572">N205/N219</f>
        <v>5.5915760737093548E-2</v>
      </c>
      <c r="BW205" s="133">
        <f t="shared" ref="BW205" si="2573">O205/O219</f>
        <v>4.7871075166508084E-2</v>
      </c>
      <c r="BX205" s="128">
        <f t="shared" ref="BX205" si="2574">P205/P219</f>
        <v>6.6245600501422308E-2</v>
      </c>
      <c r="BY205" s="129">
        <f t="shared" ref="BY205" si="2575">Q205/Q219</f>
        <v>3.8378117845523557E-2</v>
      </c>
      <c r="BZ205" s="130">
        <f t="shared" ref="BZ205" si="2576">R205/R219</f>
        <v>6.4043672192264159E-2</v>
      </c>
      <c r="CA205" s="131">
        <f t="shared" ref="CA205" si="2577">S205/S219</f>
        <v>4.2642592669634313E-2</v>
      </c>
      <c r="CB205" s="128">
        <f t="shared" ref="CB205" si="2578">T205/T219</f>
        <v>2.8171975191842741E-2</v>
      </c>
      <c r="CC205" s="129">
        <f t="shared" ref="CC205" si="2579">U205/U219</f>
        <v>6.3892326732673269E-2</v>
      </c>
      <c r="CD205" s="130">
        <f t="shared" ref="CD205" si="2580">V205/V219</f>
        <v>2.8359283004055998E-2</v>
      </c>
      <c r="CE205" s="131">
        <f t="shared" ref="CE205" si="2581">W205/W219</f>
        <v>5.538065254722381E-2</v>
      </c>
      <c r="CF205" s="128">
        <f t="shared" ref="CF205" si="2582">X205/X219</f>
        <v>5.0409577819785757E-2</v>
      </c>
      <c r="CG205" s="129">
        <f t="shared" ref="CG205" si="2583">Y205/Y219</f>
        <v>4.369230769230769E-2</v>
      </c>
      <c r="CH205" s="130">
        <f t="shared" ref="CH205" si="2584">Z205/Z219</f>
        <v>6.2128328663293486E-2</v>
      </c>
      <c r="CI205" s="128">
        <f t="shared" ref="CI205" si="2585">AA205/AA219</f>
        <v>5.5447882554746149E-2</v>
      </c>
      <c r="CJ205" s="134">
        <f t="shared" ref="CJ205" si="2586">AB205/AB219</f>
        <v>5.880181384803209E-2</v>
      </c>
      <c r="CK205" s="135">
        <f t="shared" ref="CK205" si="2587">AC205/AC219</f>
        <v>4.9336622642077076E-2</v>
      </c>
    </row>
    <row r="206" spans="1:89" ht="14.25" thickTop="1" thickBot="1" x14ac:dyDescent="0.25">
      <c r="A206" s="136" t="s">
        <v>27</v>
      </c>
      <c r="B206" s="192">
        <v>2628</v>
      </c>
      <c r="C206" s="176">
        <v>1604</v>
      </c>
      <c r="D206" s="177">
        <v>870</v>
      </c>
      <c r="E206" s="178">
        <v>426</v>
      </c>
      <c r="F206" s="175">
        <v>1624</v>
      </c>
      <c r="G206" s="179">
        <v>1108</v>
      </c>
      <c r="H206" s="177">
        <v>3496</v>
      </c>
      <c r="I206" s="178">
        <v>2177</v>
      </c>
      <c r="J206" s="175">
        <v>258</v>
      </c>
      <c r="K206" s="176">
        <v>196</v>
      </c>
      <c r="L206" s="177">
        <v>1007</v>
      </c>
      <c r="M206" s="175">
        <v>782</v>
      </c>
      <c r="N206" s="180">
        <v>2469</v>
      </c>
      <c r="O206" s="193">
        <v>1558</v>
      </c>
      <c r="P206" s="175">
        <v>1406</v>
      </c>
      <c r="Q206" s="176">
        <v>708</v>
      </c>
      <c r="R206" s="177">
        <v>1873</v>
      </c>
      <c r="S206" s="178">
        <v>1069</v>
      </c>
      <c r="T206" s="175">
        <v>541</v>
      </c>
      <c r="U206" s="179">
        <v>357</v>
      </c>
      <c r="V206" s="177">
        <v>1191</v>
      </c>
      <c r="W206" s="194">
        <v>4508</v>
      </c>
      <c r="X206" s="175">
        <v>1314</v>
      </c>
      <c r="Y206" s="179">
        <v>426</v>
      </c>
      <c r="Z206" s="177">
        <v>3586</v>
      </c>
      <c r="AA206" s="175">
        <v>2553</v>
      </c>
      <c r="AB206" s="156">
        <f t="shared" si="2313"/>
        <v>22263</v>
      </c>
      <c r="AC206" s="157">
        <f t="shared" si="2314"/>
        <v>17472</v>
      </c>
      <c r="AE206" s="229" t="s">
        <v>13</v>
      </c>
      <c r="AF206" s="20">
        <f t="shared" ref="AF206:BG206" si="2588">SUM(AF203:AF205)</f>
        <v>4810</v>
      </c>
      <c r="AG206" s="21">
        <f t="shared" si="2588"/>
        <v>5095</v>
      </c>
      <c r="AH206" s="20">
        <f t="shared" si="2588"/>
        <v>1630</v>
      </c>
      <c r="AI206" s="21">
        <f t="shared" si="2588"/>
        <v>1724</v>
      </c>
      <c r="AJ206" s="20">
        <f t="shared" si="2588"/>
        <v>2996</v>
      </c>
      <c r="AK206" s="21">
        <f t="shared" si="2588"/>
        <v>5493</v>
      </c>
      <c r="AL206" s="20">
        <f t="shared" si="2588"/>
        <v>6625</v>
      </c>
      <c r="AM206" s="21">
        <f t="shared" si="2588"/>
        <v>7249</v>
      </c>
      <c r="AN206" s="20">
        <f t="shared" si="2588"/>
        <v>1138</v>
      </c>
      <c r="AO206" s="21">
        <f t="shared" si="2588"/>
        <v>388</v>
      </c>
      <c r="AP206" s="20">
        <f t="shared" si="2588"/>
        <v>3768</v>
      </c>
      <c r="AQ206" s="21">
        <f t="shared" si="2588"/>
        <v>1545</v>
      </c>
      <c r="AR206" s="20">
        <f t="shared" si="2588"/>
        <v>6751</v>
      </c>
      <c r="AS206" s="21">
        <f t="shared" si="2588"/>
        <v>4333</v>
      </c>
      <c r="AT206" s="20">
        <f t="shared" si="2588"/>
        <v>3074</v>
      </c>
      <c r="AU206" s="21">
        <f t="shared" si="2588"/>
        <v>2661</v>
      </c>
      <c r="AV206" s="20">
        <f t="shared" si="2588"/>
        <v>4699</v>
      </c>
      <c r="AW206" s="21">
        <f t="shared" si="2588"/>
        <v>4059</v>
      </c>
      <c r="AX206" s="20">
        <f t="shared" si="2588"/>
        <v>1441</v>
      </c>
      <c r="AY206" s="21">
        <f t="shared" si="2588"/>
        <v>724</v>
      </c>
      <c r="AZ206" s="20">
        <f t="shared" si="2588"/>
        <v>5261</v>
      </c>
      <c r="BA206" s="21">
        <f t="shared" si="2588"/>
        <v>9237</v>
      </c>
      <c r="BB206" s="20">
        <f t="shared" si="2588"/>
        <v>3777</v>
      </c>
      <c r="BC206" s="21">
        <f t="shared" si="2588"/>
        <v>1141</v>
      </c>
      <c r="BD206" s="20">
        <f t="shared" si="2588"/>
        <v>7837</v>
      </c>
      <c r="BE206" s="21">
        <f t="shared" si="2588"/>
        <v>8419</v>
      </c>
      <c r="BF206" s="160">
        <f t="shared" si="2588"/>
        <v>53807</v>
      </c>
      <c r="BG206" s="161">
        <f t="shared" si="2588"/>
        <v>52068</v>
      </c>
      <c r="BI206" s="136" t="s">
        <v>27</v>
      </c>
      <c r="BJ206" s="128">
        <f>B206/B219</f>
        <v>7.924255216499819E-2</v>
      </c>
      <c r="BK206" s="129">
        <f t="shared" ref="BK206" si="2589">C206/C219</f>
        <v>5.1666935094218068E-2</v>
      </c>
      <c r="BL206" s="130">
        <f t="shared" ref="BL206" si="2590">D206/D219</f>
        <v>7.4390765284309532E-2</v>
      </c>
      <c r="BM206" s="131">
        <f t="shared" ref="BM206" si="2591">E206/E219</f>
        <v>3.7675776067922523E-2</v>
      </c>
      <c r="BN206" s="128">
        <f t="shared" ref="BN206" si="2592">F206/F219</f>
        <v>6.0396444642790731E-2</v>
      </c>
      <c r="BO206" s="129">
        <f t="shared" ref="BO206" si="2593">G206/G219</f>
        <v>4.0786276963851877E-2</v>
      </c>
      <c r="BP206" s="130">
        <f t="shared" ref="BP206" si="2594">H206/H219</f>
        <v>7.5802254986990461E-2</v>
      </c>
      <c r="BQ206" s="131">
        <f t="shared" ref="BQ206" si="2595">I206/I219</f>
        <v>4.7252127105400242E-2</v>
      </c>
      <c r="BR206" s="128">
        <f t="shared" ref="BR206" si="2596">J206/J219</f>
        <v>5.2300831137239004E-2</v>
      </c>
      <c r="BS206" s="129">
        <f t="shared" ref="BS206" si="2597">K206/K219</f>
        <v>4.6544763714082164E-2</v>
      </c>
      <c r="BT206" s="130">
        <f t="shared" ref="BT206" si="2598">L206/L219</f>
        <v>5.2758421962592339E-2</v>
      </c>
      <c r="BU206" s="128">
        <f t="shared" ref="BU206" si="2599">M206/M219</f>
        <v>4.9022066198595789E-2</v>
      </c>
      <c r="BV206" s="132">
        <f t="shared" ref="BV206" si="2600">N206/N219</f>
        <v>6.0181348413201385E-2</v>
      </c>
      <c r="BW206" s="133">
        <f t="shared" ref="BW206" si="2601">O206/O219</f>
        <v>4.6324928639391055E-2</v>
      </c>
      <c r="BX206" s="128">
        <f t="shared" ref="BX206" si="2602">P206/P219</f>
        <v>6.7788438358806227E-2</v>
      </c>
      <c r="BY206" s="129">
        <f t="shared" ref="BY206" si="2603">Q206/Q219</f>
        <v>4.2655741655621159E-2</v>
      </c>
      <c r="BZ206" s="130">
        <f t="shared" ref="BZ206" si="2604">R206/R219</f>
        <v>6.234604886492244E-2</v>
      </c>
      <c r="CA206" s="131">
        <f t="shared" ref="CA206" si="2605">S206/S219</f>
        <v>4.4473103964721053E-2</v>
      </c>
      <c r="CB206" s="128">
        <f t="shared" ref="CB206" si="2606">T206/T219</f>
        <v>5.6869546935772099E-2</v>
      </c>
      <c r="CC206" s="129">
        <f t="shared" ref="CC206" si="2607">U206/U219</f>
        <v>5.5228960396039604E-2</v>
      </c>
      <c r="CD206" s="130">
        <f t="shared" ref="CD206" si="2608">V206/V219</f>
        <v>3.895721575297658E-2</v>
      </c>
      <c r="CE206" s="131">
        <f t="shared" ref="CE206" si="2609">W206/W219</f>
        <v>7.167843286904535E-2</v>
      </c>
      <c r="CF206" s="128">
        <f t="shared" ref="CF206" si="2610">X206/X219</f>
        <v>6.3690562745383164E-2</v>
      </c>
      <c r="CG206" s="129">
        <f t="shared" ref="CG206" si="2611">Y206/Y219</f>
        <v>5.2430769230769232E-2</v>
      </c>
      <c r="CH206" s="130">
        <f t="shared" ref="CH206" si="2612">Z206/Z219</f>
        <v>7.2288185135162372E-2</v>
      </c>
      <c r="CI206" s="128">
        <f t="shared" ref="CI206" si="2613">AA206/AA219</f>
        <v>5.6873621599946536E-2</v>
      </c>
      <c r="CJ206" s="134">
        <f t="shared" ref="CJ206" si="2614">AB206/AB219</f>
        <v>6.4714260798790765E-2</v>
      </c>
      <c r="CK206" s="135">
        <f t="shared" ref="CK206" si="2615">AC206/AC219</f>
        <v>5.2564758265892478E-2</v>
      </c>
    </row>
    <row r="207" spans="1:89" ht="13.5" thickTop="1" x14ac:dyDescent="0.2">
      <c r="A207" s="145" t="s">
        <v>28</v>
      </c>
      <c r="B207" s="189">
        <v>2579</v>
      </c>
      <c r="C207" s="183">
        <v>1884</v>
      </c>
      <c r="D207" s="184">
        <v>1034</v>
      </c>
      <c r="E207" s="185">
        <v>610</v>
      </c>
      <c r="F207" s="182">
        <v>1444</v>
      </c>
      <c r="G207" s="186">
        <v>1734</v>
      </c>
      <c r="H207" s="184">
        <v>3742</v>
      </c>
      <c r="I207" s="185">
        <v>2524</v>
      </c>
      <c r="J207" s="182">
        <v>357</v>
      </c>
      <c r="K207" s="183">
        <v>165</v>
      </c>
      <c r="L207" s="184">
        <v>1491</v>
      </c>
      <c r="M207" s="182">
        <v>678</v>
      </c>
      <c r="N207" s="187">
        <v>3372</v>
      </c>
      <c r="O207" s="190">
        <v>1675</v>
      </c>
      <c r="P207" s="182">
        <v>1825</v>
      </c>
      <c r="Q207" s="183">
        <v>870</v>
      </c>
      <c r="R207" s="184">
        <v>2188</v>
      </c>
      <c r="S207" s="185">
        <v>1425</v>
      </c>
      <c r="T207" s="182">
        <v>579</v>
      </c>
      <c r="U207" s="186">
        <v>451</v>
      </c>
      <c r="V207" s="184">
        <v>1785</v>
      </c>
      <c r="W207" s="191">
        <v>4080</v>
      </c>
      <c r="X207" s="182">
        <v>1603</v>
      </c>
      <c r="Y207" s="186">
        <v>424</v>
      </c>
      <c r="Z207" s="184">
        <v>4167</v>
      </c>
      <c r="AA207" s="182">
        <v>3167</v>
      </c>
      <c r="AB207" s="156">
        <f t="shared" si="2313"/>
        <v>26166</v>
      </c>
      <c r="AC207" s="157">
        <f t="shared" si="2314"/>
        <v>19687</v>
      </c>
      <c r="BI207" s="145" t="s">
        <v>28</v>
      </c>
      <c r="BJ207" s="128">
        <f>B207/B219</f>
        <v>7.7765046435894339E-2</v>
      </c>
      <c r="BK207" s="129">
        <f t="shared" ref="BK207" si="2616">C207/C219</f>
        <v>6.0686100821388304E-2</v>
      </c>
      <c r="BL207" s="130">
        <f t="shared" ref="BL207" si="2617">D207/D219</f>
        <v>8.8413852073535693E-2</v>
      </c>
      <c r="BM207" s="131">
        <f t="shared" ref="BM207" si="2618">E207/E219</f>
        <v>5.3948881224020521E-2</v>
      </c>
      <c r="BN207" s="128">
        <f t="shared" ref="BN207" si="2619">F207/F219</f>
        <v>5.370225742868831E-2</v>
      </c>
      <c r="BO207" s="129">
        <f t="shared" ref="BO207" si="2620">G207/G219</f>
        <v>6.3829787234042548E-2</v>
      </c>
      <c r="BP207" s="130">
        <f t="shared" ref="BP207" si="2621">H207/H219</f>
        <v>8.1136166522116221E-2</v>
      </c>
      <c r="BQ207" s="131">
        <f t="shared" ref="BQ207" si="2622">I207/I219</f>
        <v>5.4783816634832436E-2</v>
      </c>
      <c r="BR207" s="128">
        <f t="shared" ref="BR207" si="2623">J207/J219</f>
        <v>7.2369754713156292E-2</v>
      </c>
      <c r="BS207" s="129">
        <f t="shared" ref="BS207" si="2624">K207/K219</f>
        <v>3.9183091902161009E-2</v>
      </c>
      <c r="BT207" s="130">
        <f t="shared" ref="BT207" si="2625">L207/L219</f>
        <v>7.8115995179965425E-2</v>
      </c>
      <c r="BU207" s="128">
        <f t="shared" ref="BU207" si="2626">M207/M219</f>
        <v>4.2502507522567706E-2</v>
      </c>
      <c r="BV207" s="132">
        <f t="shared" ref="BV207" si="2627">N207/N219</f>
        <v>8.2191780821917804E-2</v>
      </c>
      <c r="BW207" s="133">
        <f t="shared" ref="BW207" si="2628">O207/O219</f>
        <v>4.9803758325404374E-2</v>
      </c>
      <c r="BX207" s="128">
        <f t="shared" ref="BX207" si="2629">P207/P219</f>
        <v>8.7989971553927002E-2</v>
      </c>
      <c r="BY207" s="129">
        <f t="shared" ref="BY207" si="2630">Q207/Q219</f>
        <v>5.2415953729364986E-2</v>
      </c>
      <c r="BZ207" s="130">
        <f t="shared" ref="BZ207" si="2631">R207/R219</f>
        <v>7.2831369416150718E-2</v>
      </c>
      <c r="CA207" s="131">
        <f t="shared" ref="CA207" si="2632">S207/S219</f>
        <v>5.9283604443150145E-2</v>
      </c>
      <c r="CB207" s="128">
        <f t="shared" ref="CB207" si="2633">T207/T219</f>
        <v>6.0864080731630403E-2</v>
      </c>
      <c r="CC207" s="129">
        <f t="shared" ref="CC207" si="2634">U207/U219</f>
        <v>6.9771039603960402E-2</v>
      </c>
      <c r="CD207" s="130">
        <f t="shared" ref="CD207" si="2635">V207/V219</f>
        <v>5.8386759125997646E-2</v>
      </c>
      <c r="CE207" s="131">
        <f t="shared" ref="CE207" si="2636">W207/W219</f>
        <v>6.4873115817592059E-2</v>
      </c>
      <c r="CF207" s="128">
        <f t="shared" ref="CF207" si="2637">X207/X219</f>
        <v>7.769860888953517E-2</v>
      </c>
      <c r="CG207" s="129">
        <f t="shared" ref="CG207" si="2638">Y207/Y219</f>
        <v>5.2184615384615385E-2</v>
      </c>
      <c r="CH207" s="130">
        <f t="shared" ref="CH207" si="2639">Z207/Z219</f>
        <v>8.4000241901344572E-2</v>
      </c>
      <c r="CI207" s="128">
        <f t="shared" ref="CI207" si="2640">AA207/AA219</f>
        <v>7.0551805564837713E-2</v>
      </c>
      <c r="CJ207" s="134">
        <f t="shared" ref="CJ207" si="2641">AB207/AB219</f>
        <v>7.6059531422591711E-2</v>
      </c>
      <c r="CK207" s="135">
        <f t="shared" ref="CK207" si="2642">AC207/AC219</f>
        <v>5.9228616986070577E-2</v>
      </c>
    </row>
    <row r="208" spans="1:89" x14ac:dyDescent="0.2">
      <c r="A208" s="136" t="s">
        <v>29</v>
      </c>
      <c r="B208" s="192">
        <v>2871</v>
      </c>
      <c r="C208" s="176">
        <v>2136</v>
      </c>
      <c r="D208" s="177">
        <v>1092</v>
      </c>
      <c r="E208" s="178">
        <v>674</v>
      </c>
      <c r="F208" s="175">
        <v>2059</v>
      </c>
      <c r="G208" s="179">
        <v>2508</v>
      </c>
      <c r="H208" s="177">
        <v>3471</v>
      </c>
      <c r="I208" s="178">
        <v>3836</v>
      </c>
      <c r="J208" s="175">
        <v>605</v>
      </c>
      <c r="K208" s="176">
        <v>184</v>
      </c>
      <c r="L208" s="177">
        <v>2022</v>
      </c>
      <c r="M208" s="175">
        <v>793</v>
      </c>
      <c r="N208" s="180">
        <v>3916</v>
      </c>
      <c r="O208" s="193">
        <v>1996</v>
      </c>
      <c r="P208" s="175">
        <v>1774</v>
      </c>
      <c r="Q208" s="176">
        <v>1100</v>
      </c>
      <c r="R208" s="177">
        <v>2540</v>
      </c>
      <c r="S208" s="178">
        <v>1873</v>
      </c>
      <c r="T208" s="175">
        <v>930</v>
      </c>
      <c r="U208" s="179">
        <v>475</v>
      </c>
      <c r="V208" s="177">
        <v>2032</v>
      </c>
      <c r="W208" s="194">
        <v>4381</v>
      </c>
      <c r="X208" s="175">
        <v>2165</v>
      </c>
      <c r="Y208" s="179">
        <v>458</v>
      </c>
      <c r="Z208" s="177">
        <v>4202</v>
      </c>
      <c r="AA208" s="175">
        <v>3701</v>
      </c>
      <c r="AB208" s="156">
        <f t="shared" si="2313"/>
        <v>29679</v>
      </c>
      <c r="AC208" s="157">
        <f t="shared" si="2314"/>
        <v>24115</v>
      </c>
      <c r="BI208" s="136" t="s">
        <v>29</v>
      </c>
      <c r="BJ208" s="128">
        <f>B208/B219</f>
        <v>8.6569774454227477E-2</v>
      </c>
      <c r="BK208" s="129">
        <f t="shared" ref="BK208" si="2643">C208/C219</f>
        <v>6.8803349975841518E-2</v>
      </c>
      <c r="BL208" s="130">
        <f t="shared" ref="BL208" si="2644">D208/D219</f>
        <v>9.3373236425823E-2</v>
      </c>
      <c r="BM208" s="131">
        <f t="shared" ref="BM208" si="2645">E208/E219</f>
        <v>5.9609091713098084E-2</v>
      </c>
      <c r="BN208" s="128">
        <f t="shared" ref="BN208" si="2646">F208/F219</f>
        <v>7.6574063743538257E-2</v>
      </c>
      <c r="BO208" s="129">
        <f t="shared" ref="BO208" si="2647">G208/G219</f>
        <v>9.2321283957888536E-2</v>
      </c>
      <c r="BP208" s="130">
        <f t="shared" ref="BP208" si="2648">H208/H219</f>
        <v>7.5260190806591507E-2</v>
      </c>
      <c r="BQ208" s="131">
        <f t="shared" ref="BQ208" si="2649">I208/I219</f>
        <v>8.3260982809515535E-2</v>
      </c>
      <c r="BR208" s="128">
        <f t="shared" ref="BR208" si="2650">J208/J219</f>
        <v>0.12264342185282789</v>
      </c>
      <c r="BS208" s="129">
        <f t="shared" ref="BS208" si="2651">K208/K219</f>
        <v>4.3695084303015913E-2</v>
      </c>
      <c r="BT208" s="130">
        <f t="shared" ref="BT208" si="2652">L208/L219</f>
        <v>0.10593597736679415</v>
      </c>
      <c r="BU208" s="128">
        <f t="shared" ref="BU208" si="2653">M208/M219</f>
        <v>4.9711634904714141E-2</v>
      </c>
      <c r="BV208" s="132">
        <f t="shared" ref="BV208" si="2654">N208/N219</f>
        <v>9.5451664797933017E-2</v>
      </c>
      <c r="BW208" s="133">
        <f t="shared" ref="BW208" si="2655">O208/O219</f>
        <v>5.934823977164605E-2</v>
      </c>
      <c r="BX208" s="128">
        <f t="shared" ref="BX208" si="2656">P208/P219</f>
        <v>8.5531073718721373E-2</v>
      </c>
      <c r="BY208" s="129">
        <f t="shared" ref="BY208" si="2657">Q208/Q219</f>
        <v>6.6273044945174123E-2</v>
      </c>
      <c r="BZ208" s="130">
        <f t="shared" ref="BZ208" si="2658">R208/R219</f>
        <v>8.4548299047999473E-2</v>
      </c>
      <c r="CA208" s="131">
        <f t="shared" ref="CA208" si="2659">S208/S219</f>
        <v>7.7921537629487878E-2</v>
      </c>
      <c r="CB208" s="128">
        <f t="shared" ref="CB208" si="2660">T208/T219</f>
        <v>9.7760958688111008E-2</v>
      </c>
      <c r="CC208" s="129">
        <f t="shared" ref="CC208" si="2661">U208/U219</f>
        <v>7.3483910891089105E-2</v>
      </c>
      <c r="CD208" s="130">
        <f t="shared" ref="CD208" si="2662">V208/V219</f>
        <v>6.6466047363600678E-2</v>
      </c>
      <c r="CE208" s="131">
        <f t="shared" ref="CE208" si="2663">W208/W219</f>
        <v>6.9659098136487949E-2</v>
      </c>
      <c r="CF208" s="128">
        <f t="shared" ref="CF208" si="2664">X208/X219</f>
        <v>0.10493916921138093</v>
      </c>
      <c r="CG208" s="129">
        <f t="shared" ref="CG208" si="2665">Y208/Y219</f>
        <v>5.6369230769230769E-2</v>
      </c>
      <c r="CH208" s="130">
        <f t="shared" ref="CH208" si="2666">Z208/Z219</f>
        <v>8.4705787489668796E-2</v>
      </c>
      <c r="CI208" s="128">
        <f t="shared" ref="CI208" si="2667">AA208/AA219</f>
        <v>8.2447815723228401E-2</v>
      </c>
      <c r="CJ208" s="134">
        <f t="shared" ref="CJ208" si="2668">AB208/AB219</f>
        <v>8.6271147026335676E-2</v>
      </c>
      <c r="CK208" s="135">
        <f t="shared" ref="CK208" si="2669">AC208/AC219</f>
        <v>7.2550317398237016E-2</v>
      </c>
    </row>
    <row r="209" spans="1:89" x14ac:dyDescent="0.2">
      <c r="A209" s="145" t="s">
        <v>30</v>
      </c>
      <c r="B209" s="189">
        <v>2548</v>
      </c>
      <c r="C209" s="183">
        <v>2399</v>
      </c>
      <c r="D209" s="184">
        <v>971</v>
      </c>
      <c r="E209" s="185">
        <v>874</v>
      </c>
      <c r="F209" s="182">
        <v>1749</v>
      </c>
      <c r="G209" s="186">
        <v>3092</v>
      </c>
      <c r="H209" s="184">
        <v>3427</v>
      </c>
      <c r="I209" s="185">
        <v>3783</v>
      </c>
      <c r="J209" s="182">
        <v>679</v>
      </c>
      <c r="K209" s="183">
        <v>205</v>
      </c>
      <c r="L209" s="184">
        <v>2117</v>
      </c>
      <c r="M209" s="182">
        <v>755</v>
      </c>
      <c r="N209" s="187">
        <v>3581</v>
      </c>
      <c r="O209" s="190">
        <v>1891</v>
      </c>
      <c r="P209" s="182">
        <v>1518</v>
      </c>
      <c r="Q209" s="183">
        <v>1145</v>
      </c>
      <c r="R209" s="184">
        <v>2592</v>
      </c>
      <c r="S209" s="185">
        <v>1819</v>
      </c>
      <c r="T209" s="182">
        <v>761</v>
      </c>
      <c r="U209" s="186">
        <v>327</v>
      </c>
      <c r="V209" s="184">
        <v>2429</v>
      </c>
      <c r="W209" s="191">
        <v>4142</v>
      </c>
      <c r="X209" s="182">
        <v>1873</v>
      </c>
      <c r="Y209" s="186">
        <v>569</v>
      </c>
      <c r="Z209" s="184">
        <v>4269</v>
      </c>
      <c r="AA209" s="182">
        <v>4105</v>
      </c>
      <c r="AB209" s="156">
        <f t="shared" si="2313"/>
        <v>28514</v>
      </c>
      <c r="AC209" s="157">
        <f t="shared" si="2314"/>
        <v>25106</v>
      </c>
      <c r="BI209" s="145" t="s">
        <v>30</v>
      </c>
      <c r="BJ209" s="128">
        <f>B209/B219</f>
        <v>7.683029791340007E-2</v>
      </c>
      <c r="BK209" s="129">
        <f t="shared" ref="BK209" si="2670">C209/C219</f>
        <v>7.7274923498147852E-2</v>
      </c>
      <c r="BL209" s="130">
        <f t="shared" ref="BL209" si="2671">D209/D219</f>
        <v>8.3026934587430531E-2</v>
      </c>
      <c r="BM209" s="131">
        <f t="shared" ref="BM209" si="2672">E209/E219</f>
        <v>7.7297249491465464E-2</v>
      </c>
      <c r="BN209" s="128">
        <f t="shared" ref="BN209" si="2673">F209/F219</f>
        <v>6.5045185763695196E-2</v>
      </c>
      <c r="BO209" s="129">
        <f t="shared" ref="BO209" si="2674">G209/G219</f>
        <v>0.11381874401825812</v>
      </c>
      <c r="BP209" s="130">
        <f t="shared" ref="BP209" si="2675">H209/H219</f>
        <v>7.4306157849089338E-2</v>
      </c>
      <c r="BQ209" s="131">
        <f t="shared" ref="BQ209" si="2676">I209/I219</f>
        <v>8.2110609480812641E-2</v>
      </c>
      <c r="BR209" s="128">
        <f t="shared" ref="BR209" si="2677">J209/J219</f>
        <v>0.13764443543482668</v>
      </c>
      <c r="BS209" s="129">
        <f t="shared" ref="BS209" si="2678">K209/K219</f>
        <v>4.8682023272381858E-2</v>
      </c>
      <c r="BT209" s="130">
        <f t="shared" ref="BT209" si="2679">L209/L219</f>
        <v>0.11091318698590664</v>
      </c>
      <c r="BU209" s="128">
        <f t="shared" ref="BU209" si="2680">M209/M219</f>
        <v>4.732948846539619E-2</v>
      </c>
      <c r="BV209" s="132">
        <f t="shared" ref="BV209" si="2681">N209/N219</f>
        <v>8.728611124652659E-2</v>
      </c>
      <c r="BW209" s="133">
        <f t="shared" ref="BW209" si="2682">O209/O219</f>
        <v>5.6226213130352046E-2</v>
      </c>
      <c r="BX209" s="128">
        <f t="shared" ref="BX209" si="2683">P209/P219</f>
        <v>7.3188370859649965E-2</v>
      </c>
      <c r="BY209" s="129">
        <f t="shared" ref="BY209" si="2684">Q209/Q219</f>
        <v>6.8984214965658514E-2</v>
      </c>
      <c r="BZ209" s="130">
        <f t="shared" ref="BZ209" si="2685">R209/R219</f>
        <v>8.6279209107249843E-2</v>
      </c>
      <c r="CA209" s="131">
        <f t="shared" ref="CA209" si="2686">S209/S219</f>
        <v>7.5675001040063236E-2</v>
      </c>
      <c r="CB209" s="128">
        <f t="shared" ref="CB209" si="2687">T209/T219</f>
        <v>7.9995795227583308E-2</v>
      </c>
      <c r="CC209" s="129">
        <f t="shared" ref="CC209" si="2688">U209/U219</f>
        <v>5.0587871287128716E-2</v>
      </c>
      <c r="CD209" s="130">
        <f t="shared" ref="CD209" si="2689">V209/V219</f>
        <v>7.9451785947926207E-2</v>
      </c>
      <c r="CE209" s="131">
        <f t="shared" ref="CE209" si="2690">W209/W219</f>
        <v>6.5858932773643714E-2</v>
      </c>
      <c r="CF209" s="128">
        <f t="shared" ref="CF209" si="2691">X209/X219</f>
        <v>9.0785710823518009E-2</v>
      </c>
      <c r="CG209" s="129">
        <f t="shared" ref="CG209" si="2692">Y209/Y219</f>
        <v>7.003076923076923E-2</v>
      </c>
      <c r="CH209" s="130">
        <f t="shared" ref="CH209" si="2693">Z209/Z219</f>
        <v>8.6056403330175182E-2</v>
      </c>
      <c r="CI209" s="128">
        <f t="shared" ref="CI209" si="2694">AA209/AA219</f>
        <v>9.1447793446055831E-2</v>
      </c>
      <c r="CJ209" s="134">
        <f t="shared" ref="CJ209" si="2695">AB209/AB219</f>
        <v>8.2884716004883438E-2</v>
      </c>
      <c r="CK209" s="135">
        <f t="shared" ref="CK209" si="2696">AC209/AC219</f>
        <v>7.5531754866271547E-2</v>
      </c>
    </row>
    <row r="210" spans="1:89" x14ac:dyDescent="0.2">
      <c r="A210" s="136" t="s">
        <v>31</v>
      </c>
      <c r="B210" s="192">
        <v>2262</v>
      </c>
      <c r="C210" s="176">
        <v>2696</v>
      </c>
      <c r="D210" s="177">
        <v>659</v>
      </c>
      <c r="E210" s="178">
        <v>850</v>
      </c>
      <c r="F210" s="175">
        <v>1247</v>
      </c>
      <c r="G210" s="179">
        <v>2401</v>
      </c>
      <c r="H210" s="177">
        <v>3198</v>
      </c>
      <c r="I210" s="178">
        <v>3466</v>
      </c>
      <c r="J210" s="175">
        <v>459</v>
      </c>
      <c r="K210" s="176">
        <v>183</v>
      </c>
      <c r="L210" s="177">
        <v>1651</v>
      </c>
      <c r="M210" s="175">
        <v>790</v>
      </c>
      <c r="N210" s="180">
        <v>3170</v>
      </c>
      <c r="O210" s="193">
        <v>2442</v>
      </c>
      <c r="P210" s="175">
        <v>1556</v>
      </c>
      <c r="Q210" s="176">
        <v>1516</v>
      </c>
      <c r="R210" s="177">
        <v>2107</v>
      </c>
      <c r="S210" s="178">
        <v>2240</v>
      </c>
      <c r="T210" s="175">
        <v>680</v>
      </c>
      <c r="U210" s="179">
        <v>397</v>
      </c>
      <c r="V210" s="177">
        <v>2832</v>
      </c>
      <c r="W210" s="194">
        <v>5095</v>
      </c>
      <c r="X210" s="175">
        <v>1904</v>
      </c>
      <c r="Y210" s="179">
        <v>572</v>
      </c>
      <c r="Z210" s="177">
        <v>3568</v>
      </c>
      <c r="AA210" s="175">
        <v>4314</v>
      </c>
      <c r="AB210" s="156">
        <f t="shared" si="2313"/>
        <v>25293</v>
      </c>
      <c r="AC210" s="157">
        <f t="shared" si="2314"/>
        <v>26962</v>
      </c>
      <c r="BI210" s="136" t="s">
        <v>31</v>
      </c>
      <c r="BJ210" s="128">
        <f>B210/B219</f>
        <v>6.8206488963936801E-2</v>
      </c>
      <c r="BK210" s="129">
        <f t="shared" ref="BK210" si="2697">C210/C219</f>
        <v>8.6841681430181991E-2</v>
      </c>
      <c r="BL210" s="130">
        <f t="shared" ref="BL210" si="2698">D210/D219</f>
        <v>5.6348867037195383E-2</v>
      </c>
      <c r="BM210" s="131">
        <f t="shared" ref="BM210" si="2699">E210/E219</f>
        <v>7.5174670558061374E-2</v>
      </c>
      <c r="BN210" s="128">
        <f t="shared" ref="BN210" si="2700">F210/F219</f>
        <v>4.6375841422142884E-2</v>
      </c>
      <c r="BO210" s="129">
        <f t="shared" ref="BO210" si="2701">G210/G219</f>
        <v>8.8382536994772873E-2</v>
      </c>
      <c r="BP210" s="130">
        <f t="shared" ref="BP210" si="2702">H210/H219</f>
        <v>6.9340849956634865E-2</v>
      </c>
      <c r="BQ210" s="131">
        <f t="shared" ref="BQ210" si="2703">I210/I219</f>
        <v>7.5230074665740582E-2</v>
      </c>
      <c r="BR210" s="128">
        <f t="shared" ref="BR210" si="2704">J210/J219</f>
        <v>9.3046827488343808E-2</v>
      </c>
      <c r="BS210" s="129">
        <f t="shared" ref="BS210" si="2705">K210/K219</f>
        <v>4.3457611018760389E-2</v>
      </c>
      <c r="BT210" s="130">
        <f t="shared" ref="BT210" si="2706">L210/L219</f>
        <v>8.6498664012154863E-2</v>
      </c>
      <c r="BU210" s="128">
        <f t="shared" ref="BU210" si="2707">M210/M219</f>
        <v>4.9523570712136408E-2</v>
      </c>
      <c r="BV210" s="132">
        <f t="shared" ref="BV210" si="2708">N210/N219</f>
        <v>7.7268073904353335E-2</v>
      </c>
      <c r="BW210" s="133">
        <f t="shared" ref="BW210" si="2709">O210/O219</f>
        <v>7.2609419600380587E-2</v>
      </c>
      <c r="BX210" s="128">
        <f t="shared" ref="BX210" si="2710">P210/P219</f>
        <v>7.5020490815293384E-2</v>
      </c>
      <c r="BY210" s="129">
        <f t="shared" ref="BY210" si="2711">Q210/Q219</f>
        <v>9.1336305578985422E-2</v>
      </c>
      <c r="BZ210" s="130">
        <f t="shared" ref="BZ210" si="2712">R210/R219</f>
        <v>7.0135144131549171E-2</v>
      </c>
      <c r="CA210" s="131">
        <f t="shared" ref="CA210" si="2713">S210/S219</f>
        <v>9.3189665931688648E-2</v>
      </c>
      <c r="CB210" s="128">
        <f t="shared" ref="CB210" si="2714">T210/T219</f>
        <v>7.1481131083780097E-2</v>
      </c>
      <c r="CC210" s="129">
        <f t="shared" ref="CC210" si="2715">U210/U219</f>
        <v>6.1417079207920791E-2</v>
      </c>
      <c r="CD210" s="130">
        <f t="shared" ref="CD210" si="2716">V210/V219</f>
        <v>9.2633782546120633E-2</v>
      </c>
      <c r="CE210" s="131">
        <f t="shared" ref="CE210" si="2717">W210/W219</f>
        <v>8.1011893404566562E-2</v>
      </c>
      <c r="CF210" s="128">
        <f t="shared" ref="CF210" si="2718">X210/X219</f>
        <v>9.2288304008530858E-2</v>
      </c>
      <c r="CG210" s="129">
        <f t="shared" ref="CG210" si="2719">Y210/Y219</f>
        <v>7.0400000000000004E-2</v>
      </c>
      <c r="CH210" s="130">
        <f t="shared" ref="CH210" si="2720">Z210/Z219</f>
        <v>7.1925333118309911E-2</v>
      </c>
      <c r="CI210" s="128">
        <f t="shared" ref="CI210" si="2721">AA210/AA219</f>
        <v>9.6103722515538323E-2</v>
      </c>
      <c r="CJ210" s="134">
        <f t="shared" ref="CJ210" si="2722">AB210/AB219</f>
        <v>7.3521888262310334E-2</v>
      </c>
      <c r="CK210" s="135">
        <f t="shared" ref="CK210" si="2723">AC210/AC219</f>
        <v>8.1115557026384663E-2</v>
      </c>
    </row>
    <row r="211" spans="1:89" x14ac:dyDescent="0.2">
      <c r="A211" s="145" t="s">
        <v>32</v>
      </c>
      <c r="B211" s="189">
        <v>1766</v>
      </c>
      <c r="C211" s="183">
        <v>2457</v>
      </c>
      <c r="D211" s="184">
        <v>528</v>
      </c>
      <c r="E211" s="185">
        <v>1002</v>
      </c>
      <c r="F211" s="182">
        <v>868</v>
      </c>
      <c r="G211" s="186">
        <v>2947</v>
      </c>
      <c r="H211" s="184">
        <v>2403</v>
      </c>
      <c r="I211" s="185">
        <v>4196</v>
      </c>
      <c r="J211" s="182">
        <v>379</v>
      </c>
      <c r="K211" s="183">
        <v>151</v>
      </c>
      <c r="L211" s="184">
        <v>1400</v>
      </c>
      <c r="M211" s="182">
        <v>613</v>
      </c>
      <c r="N211" s="187">
        <v>2399</v>
      </c>
      <c r="O211" s="190">
        <v>1966</v>
      </c>
      <c r="P211" s="182">
        <v>915</v>
      </c>
      <c r="Q211" s="183">
        <v>1316</v>
      </c>
      <c r="R211" s="184">
        <v>1523</v>
      </c>
      <c r="S211" s="185">
        <v>1721</v>
      </c>
      <c r="T211" s="182">
        <v>868</v>
      </c>
      <c r="U211" s="186">
        <v>268</v>
      </c>
      <c r="V211" s="184">
        <v>3195</v>
      </c>
      <c r="W211" s="191">
        <v>3312</v>
      </c>
      <c r="X211" s="182">
        <v>1234</v>
      </c>
      <c r="Y211" s="186">
        <v>437</v>
      </c>
      <c r="Z211" s="184">
        <v>3865</v>
      </c>
      <c r="AA211" s="182">
        <v>3007</v>
      </c>
      <c r="AB211" s="156">
        <f t="shared" si="2313"/>
        <v>21343</v>
      </c>
      <c r="AC211" s="157">
        <f t="shared" si="2314"/>
        <v>23393</v>
      </c>
      <c r="BI211" s="145" t="s">
        <v>32</v>
      </c>
      <c r="BJ211" s="128">
        <f>B211/B219</f>
        <v>5.3250512604028466E-2</v>
      </c>
      <c r="BK211" s="129">
        <f t="shared" ref="BK211" si="2724">C211/C219</f>
        <v>7.9143179255918822E-2</v>
      </c>
      <c r="BL211" s="130">
        <f t="shared" ref="BL211" si="2725">D211/D219</f>
        <v>4.5147498931167165E-2</v>
      </c>
      <c r="BM211" s="131">
        <f t="shared" ref="BM211" si="2726">E211/E219</f>
        <v>8.8617670469620588E-2</v>
      </c>
      <c r="BN211" s="128">
        <f t="shared" ref="BN211" si="2727">F211/F219</f>
        <v>3.2280858343560564E-2</v>
      </c>
      <c r="BO211" s="129">
        <f t="shared" ref="BO211" si="2728">G211/G219</f>
        <v>0.10848118972244718</v>
      </c>
      <c r="BP211" s="130">
        <f t="shared" ref="BP211" si="2729">H211/H219</f>
        <v>5.2103209019947964E-2</v>
      </c>
      <c r="BQ211" s="131">
        <f t="shared" ref="BQ211" si="2730">I211/I219</f>
        <v>9.1074839381837122E-2</v>
      </c>
      <c r="BR211" s="128">
        <f t="shared" ref="BR211" si="2731">J211/J219</f>
        <v>7.6829515507804577E-2</v>
      </c>
      <c r="BS211" s="129">
        <f t="shared" ref="BS211" si="2732">K211/K219</f>
        <v>3.585846592258371E-2</v>
      </c>
      <c r="BT211" s="130">
        <f t="shared" ref="BT211" si="2733">L211/L219</f>
        <v>7.3348352281657675E-2</v>
      </c>
      <c r="BU211" s="128">
        <f t="shared" ref="BU211" si="2734">M211/M219</f>
        <v>3.8427783350050149E-2</v>
      </c>
      <c r="BV211" s="132">
        <f t="shared" ref="BV211" si="2735">N211/N219</f>
        <v>5.8475113342758248E-2</v>
      </c>
      <c r="BW211" s="133">
        <f t="shared" ref="BW211" si="2736">O211/O219</f>
        <v>5.8456232159847764E-2</v>
      </c>
      <c r="BX211" s="128">
        <f t="shared" ref="BX211" si="2737">P211/P219</f>
        <v>4.4115519984571624E-2</v>
      </c>
      <c r="BY211" s="129">
        <f t="shared" ref="BY211" si="2738">Q211/Q219</f>
        <v>7.9286661043499213E-2</v>
      </c>
      <c r="BZ211" s="130">
        <f t="shared" ref="BZ211" si="2739">R211/R219</f>
        <v>5.0695692696891018E-2</v>
      </c>
      <c r="CA211" s="131">
        <f t="shared" ref="CA211" si="2740">S211/S219</f>
        <v>7.1597953155551855E-2</v>
      </c>
      <c r="CB211" s="128">
        <f t="shared" ref="CB211" si="2741">T211/T219</f>
        <v>9.1243561442236942E-2</v>
      </c>
      <c r="CC211" s="129">
        <f t="shared" ref="CC211" si="2742">U211/U219</f>
        <v>4.1460396039603963E-2</v>
      </c>
      <c r="CD211" s="130">
        <f t="shared" ref="CD211" si="2743">V211/V219</f>
        <v>0.10450739238518907</v>
      </c>
      <c r="CE211" s="131">
        <f t="shared" ref="CE211" si="2744">W211/W219</f>
        <v>5.2661705781339441E-2</v>
      </c>
      <c r="CF211" s="128">
        <f t="shared" ref="CF211" si="2745">X211/X219</f>
        <v>5.981290291309195E-2</v>
      </c>
      <c r="CG211" s="129">
        <f t="shared" ref="CG211" si="2746">Y211/Y219</f>
        <v>5.3784615384615382E-2</v>
      </c>
      <c r="CH211" s="130">
        <f t="shared" ref="CH211" si="2747">Z211/Z219</f>
        <v>7.7912391396375513E-2</v>
      </c>
      <c r="CI211" s="128">
        <f t="shared" ref="CI211" si="2748">AA211/AA219</f>
        <v>6.6987457951836749E-2</v>
      </c>
      <c r="CJ211" s="134">
        <f t="shared" ref="CJ211" si="2749">AB211/AB219</f>
        <v>6.2039997674553808E-2</v>
      </c>
      <c r="CK211" s="135">
        <f t="shared" ref="CK211" si="2750">AC211/AC219</f>
        <v>7.0378170221727487E-2</v>
      </c>
    </row>
    <row r="212" spans="1:89" x14ac:dyDescent="0.2">
      <c r="A212" s="136" t="s">
        <v>33</v>
      </c>
      <c r="B212" s="192">
        <v>1331</v>
      </c>
      <c r="C212" s="176">
        <v>2054</v>
      </c>
      <c r="D212" s="177">
        <v>347</v>
      </c>
      <c r="E212" s="178">
        <v>842</v>
      </c>
      <c r="F212" s="175">
        <v>850</v>
      </c>
      <c r="G212" s="179">
        <v>1836</v>
      </c>
      <c r="H212" s="177">
        <v>1660</v>
      </c>
      <c r="I212" s="178">
        <v>3325</v>
      </c>
      <c r="J212" s="175">
        <v>261</v>
      </c>
      <c r="K212" s="176">
        <v>144</v>
      </c>
      <c r="L212" s="177">
        <v>990</v>
      </c>
      <c r="M212" s="175">
        <v>647</v>
      </c>
      <c r="N212" s="180">
        <v>1819</v>
      </c>
      <c r="O212" s="193">
        <v>2093</v>
      </c>
      <c r="P212" s="175">
        <v>670</v>
      </c>
      <c r="Q212" s="176">
        <v>1219</v>
      </c>
      <c r="R212" s="177">
        <v>1189</v>
      </c>
      <c r="S212" s="178">
        <v>1763</v>
      </c>
      <c r="T212" s="175">
        <v>989</v>
      </c>
      <c r="U212" s="179">
        <v>255</v>
      </c>
      <c r="V212" s="177">
        <v>4049</v>
      </c>
      <c r="W212" s="194">
        <v>2898</v>
      </c>
      <c r="X212" s="175">
        <v>998</v>
      </c>
      <c r="Y212" s="179">
        <v>436</v>
      </c>
      <c r="Z212" s="177">
        <v>2922</v>
      </c>
      <c r="AA212" s="175">
        <v>2671</v>
      </c>
      <c r="AB212" s="156">
        <f t="shared" si="2313"/>
        <v>18075</v>
      </c>
      <c r="AC212" s="157">
        <f t="shared" si="2314"/>
        <v>20183</v>
      </c>
      <c r="BI212" s="136" t="s">
        <v>33</v>
      </c>
      <c r="BJ212" s="128">
        <f>B212/B219</f>
        <v>4.0133880110963693E-2</v>
      </c>
      <c r="BK212" s="129">
        <f t="shared" ref="BK212" si="2751">C212/C219</f>
        <v>6.6162022870027384E-2</v>
      </c>
      <c r="BL212" s="130">
        <f t="shared" ref="BL212" si="2752">D212/D219</f>
        <v>2.9670799486960241E-2</v>
      </c>
      <c r="BM212" s="131">
        <f t="shared" ref="BM212" si="2753">E212/E219</f>
        <v>7.4467144246926686E-2</v>
      </c>
      <c r="BN212" s="128">
        <f t="shared" ref="BN212" si="2754">F212/F219</f>
        <v>3.1611439622150322E-2</v>
      </c>
      <c r="BO212" s="129">
        <f t="shared" ref="BO212" si="2755">G212/G219</f>
        <v>6.7584480600750937E-2</v>
      </c>
      <c r="BP212" s="130">
        <f t="shared" ref="BP212" si="2756">H212/H219</f>
        <v>3.5993061578490894E-2</v>
      </c>
      <c r="BQ212" s="131">
        <f t="shared" ref="BQ212" si="2757">I212/I219</f>
        <v>7.2169647508247961E-2</v>
      </c>
      <c r="BR212" s="128">
        <f t="shared" ref="BR212" si="2758">J212/J219</f>
        <v>5.2908980336509225E-2</v>
      </c>
      <c r="BS212" s="129">
        <f t="shared" ref="BS212" si="2759">K212/K219</f>
        <v>3.4196152932795064E-2</v>
      </c>
      <c r="BT212" s="130">
        <f t="shared" ref="BT212" si="2760">L212/L219</f>
        <v>5.1867763399172213E-2</v>
      </c>
      <c r="BU212" s="128">
        <f t="shared" ref="BU212" si="2761">M212/M219</f>
        <v>4.0559177532597794E-2</v>
      </c>
      <c r="BV212" s="132">
        <f t="shared" ref="BV212" si="2762">N212/N219</f>
        <v>4.433773704480086E-2</v>
      </c>
      <c r="BW212" s="133">
        <f t="shared" ref="BW212" si="2763">O212/O219</f>
        <v>6.2232397716460511E-2</v>
      </c>
      <c r="BX212" s="128">
        <f t="shared" ref="BX212" si="2764">P212/P219</f>
        <v>3.2303167638975942E-2</v>
      </c>
      <c r="BY212" s="129">
        <f t="shared" ref="BY212" si="2765">Q212/Q219</f>
        <v>7.3442583443788415E-2</v>
      </c>
      <c r="BZ212" s="130">
        <f t="shared" ref="BZ212" si="2766">R212/R219</f>
        <v>3.9577924239398175E-2</v>
      </c>
      <c r="CA212" s="131">
        <f t="shared" ref="CA212" si="2767">S212/S219</f>
        <v>7.3345259391771014E-2</v>
      </c>
      <c r="CB212" s="128">
        <f t="shared" ref="CB212" si="2768">T212/T219</f>
        <v>0.10396299800273311</v>
      </c>
      <c r="CC212" s="129">
        <f t="shared" ref="CC212" si="2769">U212/U219</f>
        <v>3.9449257425742575E-2</v>
      </c>
      <c r="CD212" s="130">
        <f t="shared" ref="CD212" si="2770">V212/V219</f>
        <v>0.13244144969252911</v>
      </c>
      <c r="CE212" s="131">
        <f t="shared" ref="CE212" si="2771">W212/W219</f>
        <v>4.6078992558672011E-2</v>
      </c>
      <c r="CF212" s="128">
        <f t="shared" ref="CF212" si="2772">X212/X219</f>
        <v>4.837380640783287E-2</v>
      </c>
      <c r="CG212" s="129">
        <f t="shared" ref="CG212" si="2773">Y212/Y219</f>
        <v>5.3661538461538462E-2</v>
      </c>
      <c r="CH212" s="130">
        <f t="shared" ref="CH212" si="2774">Z212/Z219</f>
        <v>5.8902977402382727E-2</v>
      </c>
      <c r="CI212" s="128">
        <f t="shared" ref="CI212" si="2775">AA212/AA219</f>
        <v>5.9502327964534744E-2</v>
      </c>
      <c r="CJ212" s="134">
        <f t="shared" ref="CJ212" si="2776">AB212/AB219</f>
        <v>5.2540549968025117E-2</v>
      </c>
      <c r="CK212" s="135">
        <f t="shared" ref="CK212" si="2777">AC212/AC219</f>
        <v>6.0720839977135295E-2</v>
      </c>
    </row>
    <row r="213" spans="1:89" x14ac:dyDescent="0.2">
      <c r="A213" s="145" t="s">
        <v>34</v>
      </c>
      <c r="B213" s="189">
        <v>617</v>
      </c>
      <c r="C213" s="183">
        <v>1809</v>
      </c>
      <c r="D213" s="184">
        <v>174</v>
      </c>
      <c r="E213" s="185">
        <v>917</v>
      </c>
      <c r="F213" s="182">
        <v>352</v>
      </c>
      <c r="G213" s="186">
        <v>1802</v>
      </c>
      <c r="H213" s="184">
        <v>989</v>
      </c>
      <c r="I213" s="185">
        <v>3161</v>
      </c>
      <c r="J213" s="182">
        <v>257</v>
      </c>
      <c r="K213" s="183">
        <v>130</v>
      </c>
      <c r="L213" s="184">
        <v>1014</v>
      </c>
      <c r="M213" s="182">
        <v>409</v>
      </c>
      <c r="N213" s="187">
        <v>1711</v>
      </c>
      <c r="O213" s="190">
        <v>1676</v>
      </c>
      <c r="P213" s="182">
        <v>452</v>
      </c>
      <c r="Q213" s="183">
        <v>895</v>
      </c>
      <c r="R213" s="184">
        <v>858</v>
      </c>
      <c r="S213" s="185">
        <v>1426</v>
      </c>
      <c r="T213" s="182">
        <v>1119</v>
      </c>
      <c r="U213" s="186">
        <v>144</v>
      </c>
      <c r="V213" s="184">
        <v>4348</v>
      </c>
      <c r="W213" s="191">
        <v>2770</v>
      </c>
      <c r="X213" s="182">
        <v>527</v>
      </c>
      <c r="Y213" s="186">
        <v>358</v>
      </c>
      <c r="Z213" s="184">
        <v>1732</v>
      </c>
      <c r="AA213" s="182">
        <v>2344</v>
      </c>
      <c r="AB213" s="156">
        <f t="shared" si="2313"/>
        <v>14150</v>
      </c>
      <c r="AC213" s="157">
        <f t="shared" si="2314"/>
        <v>17841</v>
      </c>
      <c r="BI213" s="145" t="s">
        <v>34</v>
      </c>
      <c r="BJ213" s="128">
        <f>B213/B219</f>
        <v>1.8604510915450487E-2</v>
      </c>
      <c r="BK213" s="129">
        <f t="shared" ref="BK213" si="2778">C213/C219</f>
        <v>5.8270252858753424E-2</v>
      </c>
      <c r="BL213" s="130">
        <f t="shared" ref="BL213" si="2779">D213/D219</f>
        <v>1.4878153056861907E-2</v>
      </c>
      <c r="BM213" s="131">
        <f t="shared" ref="BM213" si="2780">E213/E219</f>
        <v>8.1100203413814451E-2</v>
      </c>
      <c r="BN213" s="128">
        <f t="shared" ref="BN213" si="2781">F213/F219</f>
        <v>1.3090854996466957E-2</v>
      </c>
      <c r="BO213" s="129">
        <f t="shared" ref="BO213" si="2782">G213/G219</f>
        <v>6.6332916145181484E-2</v>
      </c>
      <c r="BP213" s="130">
        <f t="shared" ref="BP213" si="2783">H213/H219</f>
        <v>2.1444058976582827E-2</v>
      </c>
      <c r="BQ213" s="131">
        <f t="shared" ref="BQ213" si="2784">I213/I219</f>
        <v>6.8610001736412574E-2</v>
      </c>
      <c r="BR213" s="128">
        <f t="shared" ref="BR213" si="2785">J213/J219</f>
        <v>5.2098114737482264E-2</v>
      </c>
      <c r="BS213" s="129">
        <f t="shared" ref="BS213" si="2786">K213/K219</f>
        <v>3.0871526953217761E-2</v>
      </c>
      <c r="BT213" s="130">
        <f t="shared" ref="BT213" si="2787">L213/L219</f>
        <v>5.3125163724000626E-2</v>
      </c>
      <c r="BU213" s="128">
        <f t="shared" ref="BU213" si="2788">M213/M219</f>
        <v>2.5639418254764294E-2</v>
      </c>
      <c r="BV213" s="132">
        <f t="shared" ref="BV213" si="2789">N213/N219</f>
        <v>4.1705260078974307E-2</v>
      </c>
      <c r="BW213" s="133">
        <f t="shared" ref="BW213" si="2790">O213/O219</f>
        <v>4.983349191246432E-2</v>
      </c>
      <c r="BX213" s="128">
        <f t="shared" ref="BX213" si="2791">P213/P219</f>
        <v>2.1792584735547949E-2</v>
      </c>
      <c r="BY213" s="129">
        <f t="shared" ref="BY213" si="2792">Q213/Q219</f>
        <v>5.3922159296300759E-2</v>
      </c>
      <c r="BZ213" s="130">
        <f t="shared" ref="BZ213" si="2793">R213/R219</f>
        <v>2.8560015977631317E-2</v>
      </c>
      <c r="CA213" s="131">
        <f t="shared" ref="CA213" si="2794">S213/S219</f>
        <v>5.9325206972583935E-2</v>
      </c>
      <c r="CB213" s="128">
        <f t="shared" ref="CB213" si="2795">T213/T219</f>
        <v>0.11762850835698518</v>
      </c>
      <c r="CC213" s="129">
        <f t="shared" ref="CC213" si="2796">U213/U219</f>
        <v>2.2277227722772276E-2</v>
      </c>
      <c r="CD213" s="130">
        <f t="shared" ref="CD213" si="2797">V213/V219</f>
        <v>0.14222164071699595</v>
      </c>
      <c r="CE213" s="131">
        <f t="shared" ref="CE213" si="2798">W213/W219</f>
        <v>4.4043757552629903E-2</v>
      </c>
      <c r="CF213" s="128">
        <f t="shared" ref="CF213" si="2799">X213/X219</f>
        <v>2.554408414521836E-2</v>
      </c>
      <c r="CG213" s="129">
        <f t="shared" ref="CG213" si="2800">Y213/Y219</f>
        <v>4.4061538461538464E-2</v>
      </c>
      <c r="CH213" s="130">
        <f t="shared" ref="CH213" si="2801">Z213/Z219</f>
        <v>3.491442739935896E-2</v>
      </c>
      <c r="CI213" s="128">
        <f t="shared" ref="CI213" si="2802">AA213/AA219</f>
        <v>5.2217692530464037E-2</v>
      </c>
      <c r="CJ213" s="134">
        <f t="shared" ref="CJ213" si="2803">AB213/AB219</f>
        <v>4.1131329573861987E-2</v>
      </c>
      <c r="CK213" s="135">
        <f t="shared" ref="CK213" si="2804">AC213/AC219</f>
        <v>5.3674899966906345E-2</v>
      </c>
    </row>
    <row r="214" spans="1:89" x14ac:dyDescent="0.2">
      <c r="A214" s="136" t="s">
        <v>35</v>
      </c>
      <c r="B214" s="192">
        <v>0</v>
      </c>
      <c r="C214" s="176">
        <v>1756</v>
      </c>
      <c r="D214" s="177">
        <v>15</v>
      </c>
      <c r="E214" s="178">
        <v>980</v>
      </c>
      <c r="F214" s="175">
        <v>39</v>
      </c>
      <c r="G214" s="179">
        <v>1485</v>
      </c>
      <c r="H214" s="177">
        <v>196</v>
      </c>
      <c r="I214" s="178">
        <v>2272</v>
      </c>
      <c r="J214" s="175">
        <v>78</v>
      </c>
      <c r="K214" s="176">
        <v>96</v>
      </c>
      <c r="L214" s="177">
        <v>673</v>
      </c>
      <c r="M214" s="175">
        <v>232</v>
      </c>
      <c r="N214" s="180">
        <v>519</v>
      </c>
      <c r="O214" s="193">
        <v>768</v>
      </c>
      <c r="P214" s="175">
        <v>95</v>
      </c>
      <c r="Q214" s="176">
        <v>460</v>
      </c>
      <c r="R214" s="177">
        <v>303</v>
      </c>
      <c r="S214" s="178">
        <v>378</v>
      </c>
      <c r="T214" s="175">
        <v>668</v>
      </c>
      <c r="U214" s="179">
        <v>29</v>
      </c>
      <c r="V214" s="177">
        <v>1329</v>
      </c>
      <c r="W214" s="194">
        <v>2023</v>
      </c>
      <c r="X214" s="175">
        <v>128</v>
      </c>
      <c r="Y214" s="179">
        <v>47</v>
      </c>
      <c r="Z214" s="177">
        <v>214</v>
      </c>
      <c r="AA214" s="175">
        <v>476</v>
      </c>
      <c r="AB214" s="156">
        <f t="shared" si="2313"/>
        <v>4257</v>
      </c>
      <c r="AC214" s="157">
        <f t="shared" si="2314"/>
        <v>11002</v>
      </c>
      <c r="BI214" s="136" t="s">
        <v>35</v>
      </c>
      <c r="BJ214" s="128">
        <f>B214/B219</f>
        <v>0</v>
      </c>
      <c r="BK214" s="129">
        <f t="shared" ref="BK214" si="2805">C214/C219</f>
        <v>5.6563053631824768E-2</v>
      </c>
      <c r="BL214" s="130">
        <f t="shared" ref="BL214" si="2806">D214/D219</f>
        <v>1.2825994014536127E-3</v>
      </c>
      <c r="BM214" s="131">
        <f t="shared" ref="BM214" si="2807">E214/E219</f>
        <v>8.6671973114000184E-2</v>
      </c>
      <c r="BN214" s="128">
        <f t="shared" ref="BN214" si="2808">F214/F219</f>
        <v>1.4504072297221913E-3</v>
      </c>
      <c r="BO214" s="129">
        <f t="shared" ref="BO214" si="2809">G214/G219</f>
        <v>5.4663918132960315E-2</v>
      </c>
      <c r="BP214" s="130">
        <f t="shared" ref="BP214" si="2810">H214/H219</f>
        <v>4.2497831743278404E-3</v>
      </c>
      <c r="BQ214" s="131">
        <f t="shared" ref="BQ214" si="2811">I214/I219</f>
        <v>4.9314117034207329E-2</v>
      </c>
      <c r="BR214" s="128">
        <f t="shared" ref="BR214" si="2812">J214/J219</f>
        <v>1.5811879181025744E-2</v>
      </c>
      <c r="BS214" s="129">
        <f t="shared" ref="BS214" si="2813">K214/K219</f>
        <v>2.2797435288530041E-2</v>
      </c>
      <c r="BT214" s="130">
        <f t="shared" ref="BT214" si="2814">L214/L219</f>
        <v>3.5259600775396867E-2</v>
      </c>
      <c r="BU214" s="128">
        <f t="shared" ref="BU214" si="2815">M214/M219</f>
        <v>1.4543630892678034E-2</v>
      </c>
      <c r="BV214" s="132">
        <f t="shared" ref="BV214" si="2816">N214/N219</f>
        <v>1.2650514307999804E-2</v>
      </c>
      <c r="BW214" s="133">
        <f t="shared" ref="BW214" si="2817">O214/O219</f>
        <v>2.2835394862036156E-2</v>
      </c>
      <c r="BX214" s="128">
        <f t="shared" ref="BX214" si="2818">P214/P219</f>
        <v>4.5802998891085293E-3</v>
      </c>
      <c r="BY214" s="129">
        <f t="shared" ref="BY214" si="2819">Q214/Q219</f>
        <v>2.7714182431618266E-2</v>
      </c>
      <c r="BZ214" s="130">
        <f t="shared" ref="BZ214" si="2820">R214/R219</f>
        <v>1.0085879768324346E-2</v>
      </c>
      <c r="CA214" s="131">
        <f t="shared" ref="CA214" si="2821">S214/S219</f>
        <v>1.5725756125972459E-2</v>
      </c>
      <c r="CB214" s="128">
        <f t="shared" ref="CB214" si="2822">T214/T219</f>
        <v>7.0219699358772203E-2</v>
      </c>
      <c r="CC214" s="129">
        <f t="shared" ref="CC214" si="2823">U214/U219</f>
        <v>4.486386138613861E-3</v>
      </c>
      <c r="CD214" s="130">
        <f t="shared" ref="CD214" si="2824">V214/V219</f>
        <v>4.347115007196127E-2</v>
      </c>
      <c r="CE214" s="131">
        <f t="shared" ref="CE214" si="2825">W214/W219</f>
        <v>3.2166253259556063E-2</v>
      </c>
      <c r="CF214" s="128">
        <f t="shared" ref="CF214" si="2826">X214/X219</f>
        <v>6.2042557316659393E-3</v>
      </c>
      <c r="CG214" s="129">
        <f t="shared" ref="CG214" si="2827">Y214/Y219</f>
        <v>5.7846153846153846E-3</v>
      </c>
      <c r="CH214" s="130">
        <f t="shared" ref="CH214" si="2828">Z214/Z219</f>
        <v>4.31390731146814E-3</v>
      </c>
      <c r="CI214" s="128">
        <f t="shared" ref="CI214" si="2829">AA214/AA219</f>
        <v>1.060393414867785E-2</v>
      </c>
      <c r="CJ214" s="134">
        <f t="shared" ref="CJ214" si="2830">AB214/AB219</f>
        <v>1.2374280565083426E-2</v>
      </c>
      <c r="CK214" s="135">
        <f t="shared" ref="CK214" si="2831">AC214/AC219</f>
        <v>3.3099672071963654E-2</v>
      </c>
    </row>
    <row r="215" spans="1:89" x14ac:dyDescent="0.2">
      <c r="A215" s="145" t="s">
        <v>36</v>
      </c>
      <c r="B215" s="189">
        <v>0</v>
      </c>
      <c r="C215" s="183">
        <v>357</v>
      </c>
      <c r="D215" s="184">
        <v>2</v>
      </c>
      <c r="E215" s="185">
        <v>95</v>
      </c>
      <c r="F215" s="182">
        <v>0</v>
      </c>
      <c r="G215" s="186">
        <v>4</v>
      </c>
      <c r="H215" s="184">
        <v>0</v>
      </c>
      <c r="I215" s="185">
        <v>1</v>
      </c>
      <c r="J215" s="182">
        <v>0</v>
      </c>
      <c r="K215" s="186">
        <v>0</v>
      </c>
      <c r="L215" s="184">
        <v>0</v>
      </c>
      <c r="M215" s="182">
        <v>0</v>
      </c>
      <c r="N215" s="187">
        <v>0</v>
      </c>
      <c r="O215" s="190">
        <v>0</v>
      </c>
      <c r="P215" s="182">
        <v>0</v>
      </c>
      <c r="Q215" s="186">
        <v>0</v>
      </c>
      <c r="R215" s="184">
        <v>0</v>
      </c>
      <c r="S215" s="185">
        <v>0</v>
      </c>
      <c r="T215" s="182">
        <v>0</v>
      </c>
      <c r="U215" s="186">
        <v>0</v>
      </c>
      <c r="V215" s="184">
        <v>0</v>
      </c>
      <c r="W215" s="185">
        <v>2976</v>
      </c>
      <c r="X215" s="182">
        <v>0</v>
      </c>
      <c r="Y215" s="186">
        <v>0</v>
      </c>
      <c r="Z215" s="184">
        <v>0</v>
      </c>
      <c r="AA215" s="182">
        <v>0</v>
      </c>
      <c r="AB215" s="156">
        <f t="shared" si="2313"/>
        <v>2</v>
      </c>
      <c r="AC215" s="157">
        <f t="shared" si="2314"/>
        <v>3433</v>
      </c>
      <c r="BI215" s="145" t="s">
        <v>36</v>
      </c>
      <c r="BJ215" s="128">
        <f>B215/B219</f>
        <v>0</v>
      </c>
      <c r="BK215" s="129">
        <f t="shared" ref="BK215" si="2832">C215/C219</f>
        <v>1.1499436302142051E-2</v>
      </c>
      <c r="BL215" s="130">
        <f t="shared" ref="BL215" si="2833">D215/D219</f>
        <v>1.7101325352714836E-4</v>
      </c>
      <c r="BM215" s="131">
        <f t="shared" ref="BM215" si="2834">E215/E219</f>
        <v>8.4018749447245071E-3</v>
      </c>
      <c r="BN215" s="128">
        <f t="shared" ref="BN215" si="2835">F215/F219</f>
        <v>0</v>
      </c>
      <c r="BO215" s="129">
        <f t="shared" ref="BO215" si="2836">G215/G219</f>
        <v>1.4724287712581904E-4</v>
      </c>
      <c r="BP215" s="130">
        <f t="shared" ref="BP215" si="2837">H215/H219</f>
        <v>0</v>
      </c>
      <c r="BQ215" s="131">
        <f t="shared" ref="BQ215" si="2838">I215/I219</f>
        <v>2.1705157145337731E-5</v>
      </c>
      <c r="BR215" s="128">
        <f t="shared" ref="BR215" si="2839">J215/J219</f>
        <v>0</v>
      </c>
      <c r="BS215" s="129">
        <f t="shared" ref="BS215" si="2840">K215/K219</f>
        <v>0</v>
      </c>
      <c r="BT215" s="130">
        <f t="shared" ref="BT215" si="2841">L215/L219</f>
        <v>0</v>
      </c>
      <c r="BU215" s="128">
        <f t="shared" ref="BU215" si="2842">M215/M219</f>
        <v>0</v>
      </c>
      <c r="BV215" s="132">
        <f t="shared" ref="BV215" si="2843">N215/N219</f>
        <v>0</v>
      </c>
      <c r="BW215" s="133">
        <f t="shared" ref="BW215" si="2844">O215/O219</f>
        <v>0</v>
      </c>
      <c r="BX215" s="128">
        <f t="shared" ref="BX215" si="2845">P215/P219</f>
        <v>0</v>
      </c>
      <c r="BY215" s="129">
        <f t="shared" ref="BY215" si="2846">Q215/Q219</f>
        <v>0</v>
      </c>
      <c r="BZ215" s="130">
        <f t="shared" ref="BZ215" si="2847">R215/R219</f>
        <v>0</v>
      </c>
      <c r="CA215" s="131">
        <f t="shared" ref="CA215" si="2848">S215/S219</f>
        <v>0</v>
      </c>
      <c r="CB215" s="128">
        <f t="shared" ref="CB215" si="2849">T215/T219</f>
        <v>0</v>
      </c>
      <c r="CC215" s="129">
        <f t="shared" ref="CC215" si="2850">U215/U219</f>
        <v>0</v>
      </c>
      <c r="CD215" s="130">
        <f t="shared" ref="CD215" si="2851">V215/V219</f>
        <v>0</v>
      </c>
      <c r="CE215" s="131">
        <f t="shared" ref="CE215" si="2852">W215/W219</f>
        <v>4.7319213890478919E-2</v>
      </c>
      <c r="CF215" s="128">
        <f t="shared" ref="CF215" si="2853">X215/X219</f>
        <v>0</v>
      </c>
      <c r="CG215" s="129">
        <f t="shared" ref="CG215" si="2854">Y215/Y219</f>
        <v>0</v>
      </c>
      <c r="CH215" s="130">
        <f t="shared" ref="CH215" si="2855">Z215/Z219</f>
        <v>0</v>
      </c>
      <c r="CI215" s="128">
        <f t="shared" ref="CI215" si="2856">AA215/AA219</f>
        <v>0</v>
      </c>
      <c r="CJ215" s="134">
        <f t="shared" ref="CJ215" si="2857">AB215/AB219</f>
        <v>5.8136154874716589E-6</v>
      </c>
      <c r="CK215" s="135">
        <f t="shared" ref="CK215" si="2858">AC215/AC219</f>
        <v>1.0328228887752339E-2</v>
      </c>
    </row>
    <row r="216" spans="1:89" x14ac:dyDescent="0.2">
      <c r="A216" s="136" t="s">
        <v>37</v>
      </c>
      <c r="B216" s="58">
        <v>0</v>
      </c>
      <c r="C216" s="59">
        <v>0</v>
      </c>
      <c r="D216" s="138">
        <v>0</v>
      </c>
      <c r="E216" s="139">
        <v>0</v>
      </c>
      <c r="F216" s="137">
        <v>0</v>
      </c>
      <c r="G216" s="140">
        <v>0</v>
      </c>
      <c r="H216" s="138">
        <v>0</v>
      </c>
      <c r="I216" s="139">
        <v>0</v>
      </c>
      <c r="J216" s="137">
        <v>0</v>
      </c>
      <c r="K216" s="140">
        <v>0</v>
      </c>
      <c r="L216" s="138"/>
      <c r="M216" s="137">
        <v>0</v>
      </c>
      <c r="N216" s="141">
        <v>0</v>
      </c>
      <c r="O216" s="142">
        <v>0</v>
      </c>
      <c r="P216" s="137">
        <v>0</v>
      </c>
      <c r="Q216" s="140">
        <v>0</v>
      </c>
      <c r="R216" s="138"/>
      <c r="S216" s="139">
        <v>0</v>
      </c>
      <c r="T216" s="137">
        <v>0</v>
      </c>
      <c r="U216" s="140">
        <v>0</v>
      </c>
      <c r="V216" s="138">
        <v>0</v>
      </c>
      <c r="W216" s="139">
        <v>2270</v>
      </c>
      <c r="X216" s="137">
        <v>0</v>
      </c>
      <c r="Y216" s="140">
        <v>0</v>
      </c>
      <c r="Z216" s="143">
        <v>0</v>
      </c>
      <c r="AA216" s="144">
        <v>0</v>
      </c>
      <c r="AB216" s="158">
        <f t="shared" ref="AB216:AB218" si="2859">SUM(B216,D216,F216,H216,J216,L216,N216,P216,R216,T216,V216,X216,Z216)</f>
        <v>0</v>
      </c>
      <c r="AC216" s="159">
        <f t="shared" ref="AC216:AC218" si="2860">SUM(C216,E216,G216,I216,K216,M216,O216,Q216,S216,U216,W216,Y216,AA216)</f>
        <v>2270</v>
      </c>
      <c r="BI216" s="136" t="s">
        <v>37</v>
      </c>
      <c r="BJ216" s="128">
        <f>B216/B219</f>
        <v>0</v>
      </c>
      <c r="BK216" s="129">
        <f t="shared" ref="BK216" si="2861">C216/C219</f>
        <v>0</v>
      </c>
      <c r="BL216" s="130">
        <f t="shared" ref="BL216" si="2862">D216/D219</f>
        <v>0</v>
      </c>
      <c r="BM216" s="131">
        <f t="shared" ref="BM216" si="2863">E216/E219</f>
        <v>0</v>
      </c>
      <c r="BN216" s="128">
        <f t="shared" ref="BN216" si="2864">F216/F219</f>
        <v>0</v>
      </c>
      <c r="BO216" s="129">
        <f t="shared" ref="BO216" si="2865">G216/G219</f>
        <v>0</v>
      </c>
      <c r="BP216" s="130">
        <f t="shared" ref="BP216" si="2866">H216/H219</f>
        <v>0</v>
      </c>
      <c r="BQ216" s="131">
        <f t="shared" ref="BQ216" si="2867">I216/I219</f>
        <v>0</v>
      </c>
      <c r="BR216" s="128">
        <f t="shared" ref="BR216" si="2868">J216/J219</f>
        <v>0</v>
      </c>
      <c r="BS216" s="129">
        <f t="shared" ref="BS216" si="2869">K216/K219</f>
        <v>0</v>
      </c>
      <c r="BT216" s="130">
        <f t="shared" ref="BT216" si="2870">L216/L219</f>
        <v>0</v>
      </c>
      <c r="BU216" s="128">
        <f t="shared" ref="BU216" si="2871">M216/M219</f>
        <v>0</v>
      </c>
      <c r="BV216" s="132">
        <f t="shared" ref="BV216" si="2872">N216/N219</f>
        <v>0</v>
      </c>
      <c r="BW216" s="133">
        <f t="shared" ref="BW216" si="2873">O216/O219</f>
        <v>0</v>
      </c>
      <c r="BX216" s="128">
        <f t="shared" ref="BX216" si="2874">P216/P219</f>
        <v>0</v>
      </c>
      <c r="BY216" s="129">
        <f t="shared" ref="BY216" si="2875">Q216/Q219</f>
        <v>0</v>
      </c>
      <c r="BZ216" s="130">
        <f t="shared" ref="BZ216" si="2876">R216/R219</f>
        <v>0</v>
      </c>
      <c r="CA216" s="131">
        <f t="shared" ref="CA216" si="2877">S216/S219</f>
        <v>0</v>
      </c>
      <c r="CB216" s="128">
        <f t="shared" ref="CB216" si="2878">T216/T219</f>
        <v>0</v>
      </c>
      <c r="CC216" s="129">
        <f t="shared" ref="CC216" si="2879">U216/U219</f>
        <v>0</v>
      </c>
      <c r="CD216" s="130">
        <f t="shared" ref="CD216" si="2880">V216/V219</f>
        <v>0</v>
      </c>
      <c r="CE216" s="131">
        <f t="shared" ref="CE216" si="2881">W216/W219</f>
        <v>3.6093620810277935E-2</v>
      </c>
      <c r="CF216" s="128">
        <f t="shared" ref="CF216" si="2882">X216/X219</f>
        <v>0</v>
      </c>
      <c r="CG216" s="129">
        <f t="shared" ref="CG216" si="2883">Y216/Y219</f>
        <v>0</v>
      </c>
      <c r="CH216" s="130">
        <f t="shared" ref="CH216" si="2884">Z216/Z219</f>
        <v>0</v>
      </c>
      <c r="CI216" s="128">
        <f t="shared" ref="CI216" si="2885">AA216/AA219</f>
        <v>0</v>
      </c>
      <c r="CJ216" s="134">
        <f t="shared" ref="CJ216" si="2886">AB216/AB219</f>
        <v>0</v>
      </c>
      <c r="CK216" s="135">
        <f t="shared" ref="CK216" si="2887">AC216/AC219</f>
        <v>6.8293269953969733E-3</v>
      </c>
    </row>
    <row r="217" spans="1:89" x14ac:dyDescent="0.2">
      <c r="A217" s="145" t="s">
        <v>38</v>
      </c>
      <c r="B217" s="56"/>
      <c r="C217" s="57"/>
      <c r="D217" s="151"/>
      <c r="E217" s="148"/>
      <c r="F217" s="149"/>
      <c r="G217" s="150"/>
      <c r="H217" s="151"/>
      <c r="I217" s="148"/>
      <c r="J217" s="149"/>
      <c r="K217" s="150"/>
      <c r="L217" s="151"/>
      <c r="M217" s="149"/>
      <c r="N217" s="153"/>
      <c r="O217" s="152"/>
      <c r="P217" s="149"/>
      <c r="Q217" s="150"/>
      <c r="R217" s="151"/>
      <c r="S217" s="148"/>
      <c r="T217" s="149"/>
      <c r="U217" s="150"/>
      <c r="V217" s="151"/>
      <c r="W217" s="148"/>
      <c r="X217" s="149"/>
      <c r="Y217" s="150"/>
      <c r="Z217" s="147"/>
      <c r="AA217" s="146"/>
      <c r="AB217" s="158">
        <f t="shared" si="2859"/>
        <v>0</v>
      </c>
      <c r="AC217" s="159">
        <f t="shared" si="2860"/>
        <v>0</v>
      </c>
      <c r="BI217" s="145" t="s">
        <v>38</v>
      </c>
      <c r="BJ217" s="128">
        <f>B217/B219</f>
        <v>0</v>
      </c>
      <c r="BK217" s="129">
        <f t="shared" ref="BK217" si="2888">C217/C219</f>
        <v>0</v>
      </c>
      <c r="BL217" s="130">
        <f t="shared" ref="BL217" si="2889">D217/D219</f>
        <v>0</v>
      </c>
      <c r="BM217" s="131">
        <f t="shared" ref="BM217" si="2890">E217/E219</f>
        <v>0</v>
      </c>
      <c r="BN217" s="128">
        <f t="shared" ref="BN217" si="2891">F217/F219</f>
        <v>0</v>
      </c>
      <c r="BO217" s="129">
        <f t="shared" ref="BO217" si="2892">G217/G219</f>
        <v>0</v>
      </c>
      <c r="BP217" s="130">
        <f t="shared" ref="BP217" si="2893">H217/H219</f>
        <v>0</v>
      </c>
      <c r="BQ217" s="131">
        <f t="shared" ref="BQ217" si="2894">I217/I219</f>
        <v>0</v>
      </c>
      <c r="BR217" s="128">
        <f t="shared" ref="BR217" si="2895">J217/J219</f>
        <v>0</v>
      </c>
      <c r="BS217" s="129">
        <f t="shared" ref="BS217" si="2896">K217/K219</f>
        <v>0</v>
      </c>
      <c r="BT217" s="130">
        <f t="shared" ref="BT217" si="2897">L217/L219</f>
        <v>0</v>
      </c>
      <c r="BU217" s="128">
        <f t="shared" ref="BU217" si="2898">M217/M219</f>
        <v>0</v>
      </c>
      <c r="BV217" s="132">
        <f t="shared" ref="BV217" si="2899">N217/N219</f>
        <v>0</v>
      </c>
      <c r="BW217" s="133">
        <f t="shared" ref="BW217" si="2900">O217/O219</f>
        <v>0</v>
      </c>
      <c r="BX217" s="128">
        <f t="shared" ref="BX217" si="2901">P217/P219</f>
        <v>0</v>
      </c>
      <c r="BY217" s="129">
        <f t="shared" ref="BY217" si="2902">Q217/Q219</f>
        <v>0</v>
      </c>
      <c r="BZ217" s="130">
        <f t="shared" ref="BZ217" si="2903">R217/R219</f>
        <v>0</v>
      </c>
      <c r="CA217" s="131">
        <f t="shared" ref="CA217" si="2904">S217/S219</f>
        <v>0</v>
      </c>
      <c r="CB217" s="128">
        <f t="shared" ref="CB217" si="2905">T217/T219</f>
        <v>0</v>
      </c>
      <c r="CC217" s="129">
        <f t="shared" ref="CC217" si="2906">U217/U219</f>
        <v>0</v>
      </c>
      <c r="CD217" s="130">
        <f t="shared" ref="CD217" si="2907">V217/V219</f>
        <v>0</v>
      </c>
      <c r="CE217" s="131">
        <f t="shared" ref="CE217" si="2908">W217/W219</f>
        <v>0</v>
      </c>
      <c r="CF217" s="128">
        <f t="shared" ref="CF217" si="2909">X217/X219</f>
        <v>0</v>
      </c>
      <c r="CG217" s="129">
        <f t="shared" ref="CG217" si="2910">Y217/Y219</f>
        <v>0</v>
      </c>
      <c r="CH217" s="130">
        <f t="shared" ref="CH217" si="2911">Z217/Z219</f>
        <v>0</v>
      </c>
      <c r="CI217" s="128">
        <f t="shared" ref="CI217" si="2912">AA217/AA219</f>
        <v>0</v>
      </c>
      <c r="CJ217" s="134">
        <f t="shared" ref="CJ217" si="2913">AB217/AB219</f>
        <v>0</v>
      </c>
      <c r="CK217" s="135">
        <f t="shared" ref="CK217" si="2914">AC217/AC219</f>
        <v>0</v>
      </c>
    </row>
    <row r="218" spans="1:89" ht="13.5" thickBot="1" x14ac:dyDescent="0.25">
      <c r="A218" s="136" t="s">
        <v>39</v>
      </c>
      <c r="B218" s="58"/>
      <c r="C218" s="59"/>
      <c r="D218" s="138"/>
      <c r="E218" s="139"/>
      <c r="F218" s="137"/>
      <c r="G218" s="140"/>
      <c r="H218" s="138"/>
      <c r="I218" s="139"/>
      <c r="J218" s="137"/>
      <c r="K218" s="140"/>
      <c r="L218" s="138"/>
      <c r="M218" s="137"/>
      <c r="N218" s="141"/>
      <c r="O218" s="142"/>
      <c r="P218" s="137"/>
      <c r="Q218" s="140"/>
      <c r="R218" s="138"/>
      <c r="S218" s="139"/>
      <c r="T218" s="137"/>
      <c r="U218" s="140"/>
      <c r="V218" s="138"/>
      <c r="W218" s="139"/>
      <c r="X218" s="137"/>
      <c r="Y218" s="140"/>
      <c r="Z218" s="143"/>
      <c r="AA218" s="144"/>
      <c r="AB218" s="158">
        <f t="shared" si="2859"/>
        <v>0</v>
      </c>
      <c r="AC218" s="159">
        <f t="shared" si="2860"/>
        <v>0</v>
      </c>
      <c r="BI218" s="136" t="s">
        <v>39</v>
      </c>
      <c r="BJ218" s="128">
        <f>B218/B219</f>
        <v>0</v>
      </c>
      <c r="BK218" s="129">
        <f t="shared" ref="BK218" si="2915">C218/C219</f>
        <v>0</v>
      </c>
      <c r="BL218" s="130">
        <f t="shared" ref="BL218" si="2916">D218/D219</f>
        <v>0</v>
      </c>
      <c r="BM218" s="131">
        <f t="shared" ref="BM218" si="2917">E218/E219</f>
        <v>0</v>
      </c>
      <c r="BN218" s="128">
        <f t="shared" ref="BN218" si="2918">F218/F219</f>
        <v>0</v>
      </c>
      <c r="BO218" s="129">
        <f t="shared" ref="BO218" si="2919">G218/G219</f>
        <v>0</v>
      </c>
      <c r="BP218" s="130">
        <f t="shared" ref="BP218" si="2920">H218/H219</f>
        <v>0</v>
      </c>
      <c r="BQ218" s="131">
        <f t="shared" ref="BQ218" si="2921">I218/I219</f>
        <v>0</v>
      </c>
      <c r="BR218" s="128">
        <f t="shared" ref="BR218" si="2922">J218/J219</f>
        <v>0</v>
      </c>
      <c r="BS218" s="129">
        <f t="shared" ref="BS218" si="2923">K218/K219</f>
        <v>0</v>
      </c>
      <c r="BT218" s="130">
        <f t="shared" ref="BT218" si="2924">L218/L219</f>
        <v>0</v>
      </c>
      <c r="BU218" s="128">
        <f t="shared" ref="BU218" si="2925">M218/M219</f>
        <v>0</v>
      </c>
      <c r="BV218" s="132">
        <f t="shared" ref="BV218" si="2926">N218/N219</f>
        <v>0</v>
      </c>
      <c r="BW218" s="133">
        <f t="shared" ref="BW218" si="2927">O218/O219</f>
        <v>0</v>
      </c>
      <c r="BX218" s="128">
        <f t="shared" ref="BX218" si="2928">P218/P219</f>
        <v>0</v>
      </c>
      <c r="BY218" s="129">
        <f t="shared" ref="BY218" si="2929">Q218/Q219</f>
        <v>0</v>
      </c>
      <c r="BZ218" s="130">
        <f t="shared" ref="BZ218" si="2930">R218/R219</f>
        <v>0</v>
      </c>
      <c r="CA218" s="131">
        <f t="shared" ref="CA218" si="2931">S218/S219</f>
        <v>0</v>
      </c>
      <c r="CB218" s="128">
        <f t="shared" ref="CB218" si="2932">T218/T219</f>
        <v>0</v>
      </c>
      <c r="CC218" s="129">
        <f t="shared" ref="CC218" si="2933">U218/U219</f>
        <v>0</v>
      </c>
      <c r="CD218" s="130">
        <f t="shared" ref="CD218" si="2934">V218/V219</f>
        <v>0</v>
      </c>
      <c r="CE218" s="131">
        <f t="shared" ref="CE218" si="2935">W218/W219</f>
        <v>0</v>
      </c>
      <c r="CF218" s="128">
        <f t="shared" ref="CF218" si="2936">X218/X219</f>
        <v>0</v>
      </c>
      <c r="CG218" s="129">
        <f t="shared" ref="CG218" si="2937">Y218/Y219</f>
        <v>0</v>
      </c>
      <c r="CH218" s="130">
        <f t="shared" ref="CH218" si="2938">Z218/Z219</f>
        <v>0</v>
      </c>
      <c r="CI218" s="128">
        <f t="shared" ref="CI218" si="2939">AA218/AA219</f>
        <v>0</v>
      </c>
      <c r="CJ218" s="134">
        <f t="shared" ref="CJ218" si="2940">AB218/AB219</f>
        <v>0</v>
      </c>
      <c r="CK218" s="135">
        <f t="shared" ref="CK218" si="2941">AC218/AC219</f>
        <v>0</v>
      </c>
    </row>
    <row r="219" spans="1:89" ht="14.25" customHeight="1" thickTop="1" thickBot="1" x14ac:dyDescent="0.25">
      <c r="A219" s="229" t="s">
        <v>13</v>
      </c>
      <c r="B219" s="20">
        <f t="shared" ref="B219" si="2942">SUM(B196:B218)</f>
        <v>33164</v>
      </c>
      <c r="C219" s="21">
        <f t="shared" ref="C219" si="2943">SUM(C196:C218)</f>
        <v>31045</v>
      </c>
      <c r="D219" s="20">
        <f t="shared" ref="D219" si="2944">SUM(D196:D218)</f>
        <v>11695</v>
      </c>
      <c r="E219" s="21">
        <f t="shared" ref="E219" si="2945">SUM(E196:E218)</f>
        <v>11307</v>
      </c>
      <c r="F219" s="20">
        <f t="shared" ref="F219" si="2946">SUM(F196:F218)</f>
        <v>26889</v>
      </c>
      <c r="G219" s="21">
        <f t="shared" ref="G219" si="2947">SUM(G196:G218)</f>
        <v>27166</v>
      </c>
      <c r="H219" s="20">
        <f t="shared" ref="H219" si="2948">SUM(H196:H218)</f>
        <v>46120</v>
      </c>
      <c r="I219" s="21">
        <f t="shared" ref="I219" si="2949">SUM(I196:I218)</f>
        <v>46072</v>
      </c>
      <c r="J219" s="20">
        <f t="shared" ref="J219" si="2950">SUM(J196:J218)</f>
        <v>4933</v>
      </c>
      <c r="K219" s="21">
        <f t="shared" ref="K219" si="2951">SUM(K196:K218)</f>
        <v>4211</v>
      </c>
      <c r="L219" s="20">
        <f t="shared" ref="L219" si="2952">SUM(L196:L218)</f>
        <v>19087</v>
      </c>
      <c r="M219" s="21">
        <f t="shared" ref="M219" si="2953">SUM(M196:M218)</f>
        <v>15952</v>
      </c>
      <c r="N219" s="20">
        <f t="shared" ref="N219" si="2954">SUM(N196:N218)</f>
        <v>41026</v>
      </c>
      <c r="O219" s="21">
        <f t="shared" ref="O219" si="2955">SUM(O196:O218)</f>
        <v>33632</v>
      </c>
      <c r="P219" s="20">
        <f t="shared" ref="P219" si="2956">SUM(P196:P218)</f>
        <v>20741</v>
      </c>
      <c r="Q219" s="21">
        <f t="shared" ref="Q219" si="2957">SUM(Q196:Q218)</f>
        <v>16598</v>
      </c>
      <c r="R219" s="20">
        <f t="shared" ref="R219" si="2958">SUM(R196:R218)</f>
        <v>30042</v>
      </c>
      <c r="S219" s="21">
        <f t="shared" ref="S219" si="2959">SUM(S196:S218)</f>
        <v>24037</v>
      </c>
      <c r="T219" s="20">
        <f t="shared" ref="T219" si="2960">SUM(T196:T218)</f>
        <v>9513</v>
      </c>
      <c r="U219" s="21">
        <f t="shared" ref="U219" si="2961">SUM(U196:U218)</f>
        <v>6464</v>
      </c>
      <c r="V219" s="20">
        <f t="shared" ref="V219" si="2962">SUM(V196:V218)</f>
        <v>30572</v>
      </c>
      <c r="W219" s="21">
        <f t="shared" ref="W219" si="2963">SUM(W196:W218)</f>
        <v>62892</v>
      </c>
      <c r="X219" s="20">
        <f t="shared" ref="X219" si="2964">SUM(X196:X218)</f>
        <v>20631</v>
      </c>
      <c r="Y219" s="21">
        <f t="shared" ref="Y219" si="2965">SUM(Y196:Y218)</f>
        <v>8125</v>
      </c>
      <c r="Z219" s="20">
        <f t="shared" ref="Z219" si="2966">SUM(Z196:Z218)</f>
        <v>49607</v>
      </c>
      <c r="AA219" s="21">
        <f t="shared" ref="AA219" si="2967">SUM(AA196:AA218)</f>
        <v>44889</v>
      </c>
      <c r="AB219" s="160">
        <f t="shared" ref="AB219:AC219" si="2968">SUM(AB195:AB218)</f>
        <v>344020</v>
      </c>
      <c r="AC219" s="161">
        <f t="shared" si="2968"/>
        <v>332390</v>
      </c>
      <c r="BI219" s="229" t="s">
        <v>13</v>
      </c>
      <c r="BJ219" s="154">
        <f>SUM(BJ195:BJ218)</f>
        <v>1</v>
      </c>
      <c r="BK219" s="155">
        <f t="shared" ref="BK219:CK219" si="2969">SUM(BK195:BK218)</f>
        <v>0.99999999999999989</v>
      </c>
      <c r="BL219" s="154">
        <f t="shared" si="2969"/>
        <v>1</v>
      </c>
      <c r="BM219" s="155">
        <f t="shared" si="2969"/>
        <v>1</v>
      </c>
      <c r="BN219" s="154">
        <f t="shared" si="2969"/>
        <v>1</v>
      </c>
      <c r="BO219" s="155">
        <f t="shared" si="2969"/>
        <v>1</v>
      </c>
      <c r="BP219" s="154">
        <f t="shared" si="2969"/>
        <v>1</v>
      </c>
      <c r="BQ219" s="155">
        <f t="shared" si="2969"/>
        <v>1</v>
      </c>
      <c r="BR219" s="154">
        <f t="shared" si="2969"/>
        <v>1.0000000000000002</v>
      </c>
      <c r="BS219" s="155">
        <f t="shared" si="2969"/>
        <v>0.99999999999999989</v>
      </c>
      <c r="BT219" s="154">
        <f t="shared" si="2969"/>
        <v>1</v>
      </c>
      <c r="BU219" s="155">
        <f t="shared" si="2969"/>
        <v>1</v>
      </c>
      <c r="BV219" s="154">
        <f t="shared" si="2969"/>
        <v>0.99999999999999989</v>
      </c>
      <c r="BW219" s="155">
        <f t="shared" si="2969"/>
        <v>1.0000000000000002</v>
      </c>
      <c r="BX219" s="154">
        <f t="shared" si="2969"/>
        <v>1</v>
      </c>
      <c r="BY219" s="155">
        <f t="shared" si="2969"/>
        <v>1</v>
      </c>
      <c r="BZ219" s="154">
        <f t="shared" si="2969"/>
        <v>1</v>
      </c>
      <c r="CA219" s="155">
        <f t="shared" si="2969"/>
        <v>1</v>
      </c>
      <c r="CB219" s="154">
        <f t="shared" si="2969"/>
        <v>1</v>
      </c>
      <c r="CC219" s="155">
        <f t="shared" si="2969"/>
        <v>1</v>
      </c>
      <c r="CD219" s="154">
        <f t="shared" si="2969"/>
        <v>1</v>
      </c>
      <c r="CE219" s="155">
        <f t="shared" si="2969"/>
        <v>0.99999999999999989</v>
      </c>
      <c r="CF219" s="154">
        <f t="shared" si="2969"/>
        <v>1</v>
      </c>
      <c r="CG219" s="155">
        <f t="shared" si="2969"/>
        <v>1</v>
      </c>
      <c r="CH219" s="154">
        <f t="shared" si="2969"/>
        <v>1</v>
      </c>
      <c r="CI219" s="155">
        <f t="shared" si="2969"/>
        <v>1</v>
      </c>
      <c r="CJ219" s="154">
        <f t="shared" si="2969"/>
        <v>0.99999999999999989</v>
      </c>
      <c r="CK219" s="155">
        <f t="shared" si="2969"/>
        <v>0.99999999999999989</v>
      </c>
    </row>
    <row r="220" spans="1:89" ht="13.5" thickTop="1" x14ac:dyDescent="0.2">
      <c r="A220" s="173"/>
    </row>
    <row r="222" spans="1:89" x14ac:dyDescent="0.2">
      <c r="A222" s="304">
        <f>+A191+1</f>
        <v>44689</v>
      </c>
      <c r="B222" s="304"/>
      <c r="C222" s="304"/>
      <c r="D222" s="304"/>
      <c r="BI222" s="309">
        <f>+BI191+1</f>
        <v>44689</v>
      </c>
      <c r="BJ222" s="309"/>
      <c r="BK222" s="309"/>
      <c r="BL222" s="309"/>
    </row>
    <row r="223" spans="1:89" ht="13.5" thickBot="1" x14ac:dyDescent="0.25">
      <c r="AE223" s="232" t="s">
        <v>84</v>
      </c>
    </row>
    <row r="224" spans="1:89" ht="14.25" thickTop="1" thickBot="1" x14ac:dyDescent="0.25">
      <c r="A224" s="300" t="s">
        <v>0</v>
      </c>
      <c r="B224" s="302" t="s">
        <v>1</v>
      </c>
      <c r="C224" s="303"/>
      <c r="D224" s="302" t="s">
        <v>2</v>
      </c>
      <c r="E224" s="303"/>
      <c r="F224" s="302" t="s">
        <v>3</v>
      </c>
      <c r="G224" s="303"/>
      <c r="H224" s="302" t="s">
        <v>4</v>
      </c>
      <c r="I224" s="303"/>
      <c r="J224" s="302" t="s">
        <v>5</v>
      </c>
      <c r="K224" s="303"/>
      <c r="L224" s="302" t="s">
        <v>6</v>
      </c>
      <c r="M224" s="303"/>
      <c r="N224" s="302" t="s">
        <v>7</v>
      </c>
      <c r="O224" s="303"/>
      <c r="P224" s="302" t="s">
        <v>8</v>
      </c>
      <c r="Q224" s="303"/>
      <c r="R224" s="302" t="s">
        <v>9</v>
      </c>
      <c r="S224" s="303"/>
      <c r="T224" s="302" t="s">
        <v>10</v>
      </c>
      <c r="U224" s="303"/>
      <c r="V224" s="302" t="s">
        <v>11</v>
      </c>
      <c r="W224" s="303"/>
      <c r="X224" s="302" t="s">
        <v>12</v>
      </c>
      <c r="Y224" s="303"/>
      <c r="Z224" s="305" t="s">
        <v>40</v>
      </c>
      <c r="AA224" s="306"/>
      <c r="AB224" s="307" t="s">
        <v>41</v>
      </c>
      <c r="AC224" s="308"/>
      <c r="AE224" s="300" t="s">
        <v>0</v>
      </c>
      <c r="AF224" s="302" t="s">
        <v>1</v>
      </c>
      <c r="AG224" s="303"/>
      <c r="AH224" s="302" t="s">
        <v>2</v>
      </c>
      <c r="AI224" s="303"/>
      <c r="AJ224" s="302" t="s">
        <v>3</v>
      </c>
      <c r="AK224" s="303"/>
      <c r="AL224" s="302" t="s">
        <v>4</v>
      </c>
      <c r="AM224" s="303"/>
      <c r="AN224" s="302" t="s">
        <v>5</v>
      </c>
      <c r="AO224" s="303"/>
      <c r="AP224" s="302" t="s">
        <v>6</v>
      </c>
      <c r="AQ224" s="303"/>
      <c r="AR224" s="302" t="s">
        <v>7</v>
      </c>
      <c r="AS224" s="303"/>
      <c r="AT224" s="302" t="s">
        <v>8</v>
      </c>
      <c r="AU224" s="303"/>
      <c r="AV224" s="302" t="s">
        <v>9</v>
      </c>
      <c r="AW224" s="303"/>
      <c r="AX224" s="302" t="s">
        <v>10</v>
      </c>
      <c r="AY224" s="303"/>
      <c r="AZ224" s="302" t="s">
        <v>11</v>
      </c>
      <c r="BA224" s="303"/>
      <c r="BB224" s="302" t="s">
        <v>12</v>
      </c>
      <c r="BC224" s="303"/>
      <c r="BD224" s="305" t="s">
        <v>40</v>
      </c>
      <c r="BE224" s="306"/>
      <c r="BF224" s="307" t="s">
        <v>41</v>
      </c>
      <c r="BG224" s="308"/>
      <c r="BI224" s="300" t="s">
        <v>0</v>
      </c>
      <c r="BJ224" s="302" t="s">
        <v>1</v>
      </c>
      <c r="BK224" s="303"/>
      <c r="BL224" s="302" t="s">
        <v>2</v>
      </c>
      <c r="BM224" s="303"/>
      <c r="BN224" s="302" t="s">
        <v>3</v>
      </c>
      <c r="BO224" s="303"/>
      <c r="BP224" s="302" t="s">
        <v>4</v>
      </c>
      <c r="BQ224" s="303"/>
      <c r="BR224" s="302" t="s">
        <v>5</v>
      </c>
      <c r="BS224" s="303"/>
      <c r="BT224" s="302" t="s">
        <v>6</v>
      </c>
      <c r="BU224" s="303"/>
      <c r="BV224" s="302" t="s">
        <v>7</v>
      </c>
      <c r="BW224" s="303"/>
      <c r="BX224" s="302" t="s">
        <v>8</v>
      </c>
      <c r="BY224" s="303"/>
      <c r="BZ224" s="302" t="s">
        <v>9</v>
      </c>
      <c r="CA224" s="303"/>
      <c r="CB224" s="302" t="s">
        <v>10</v>
      </c>
      <c r="CC224" s="303"/>
      <c r="CD224" s="302" t="s">
        <v>11</v>
      </c>
      <c r="CE224" s="303"/>
      <c r="CF224" s="302" t="s">
        <v>12</v>
      </c>
      <c r="CG224" s="303"/>
      <c r="CH224" s="305" t="s">
        <v>40</v>
      </c>
      <c r="CI224" s="306"/>
      <c r="CJ224" s="302" t="s">
        <v>41</v>
      </c>
      <c r="CK224" s="303"/>
    </row>
    <row r="225" spans="1:89" ht="15" thickTop="1" thickBot="1" x14ac:dyDescent="0.3">
      <c r="A225" s="301"/>
      <c r="B225" s="115" t="s">
        <v>14</v>
      </c>
      <c r="C225" s="116" t="s">
        <v>15</v>
      </c>
      <c r="D225" s="117" t="s">
        <v>14</v>
      </c>
      <c r="E225" s="118" t="s">
        <v>15</v>
      </c>
      <c r="F225" s="115" t="s">
        <v>14</v>
      </c>
      <c r="G225" s="116" t="s">
        <v>15</v>
      </c>
      <c r="H225" s="117" t="s">
        <v>14</v>
      </c>
      <c r="I225" s="118" t="s">
        <v>15</v>
      </c>
      <c r="J225" s="115" t="s">
        <v>14</v>
      </c>
      <c r="K225" s="116" t="s">
        <v>15</v>
      </c>
      <c r="L225" s="117" t="s">
        <v>14</v>
      </c>
      <c r="M225" s="115" t="s">
        <v>15</v>
      </c>
      <c r="N225" s="119" t="s">
        <v>14</v>
      </c>
      <c r="O225" s="120" t="s">
        <v>15</v>
      </c>
      <c r="P225" s="115" t="s">
        <v>14</v>
      </c>
      <c r="Q225" s="116" t="s">
        <v>15</v>
      </c>
      <c r="R225" s="117" t="s">
        <v>14</v>
      </c>
      <c r="S225" s="118" t="s">
        <v>15</v>
      </c>
      <c r="T225" s="115" t="s">
        <v>14</v>
      </c>
      <c r="U225" s="116" t="s">
        <v>15</v>
      </c>
      <c r="V225" s="117" t="s">
        <v>14</v>
      </c>
      <c r="W225" s="118" t="s">
        <v>15</v>
      </c>
      <c r="X225" s="115" t="s">
        <v>14</v>
      </c>
      <c r="Y225" s="116" t="s">
        <v>15</v>
      </c>
      <c r="Z225" s="28" t="s">
        <v>14</v>
      </c>
      <c r="AA225" s="121" t="s">
        <v>15</v>
      </c>
      <c r="AB225" s="162" t="s">
        <v>14</v>
      </c>
      <c r="AC225" s="163" t="s">
        <v>15</v>
      </c>
      <c r="AE225" s="301"/>
      <c r="AF225" s="115" t="s">
        <v>14</v>
      </c>
      <c r="AG225" s="116" t="s">
        <v>15</v>
      </c>
      <c r="AH225" s="117" t="s">
        <v>14</v>
      </c>
      <c r="AI225" s="118" t="s">
        <v>15</v>
      </c>
      <c r="AJ225" s="115" t="s">
        <v>14</v>
      </c>
      <c r="AK225" s="116" t="s">
        <v>15</v>
      </c>
      <c r="AL225" s="117" t="s">
        <v>14</v>
      </c>
      <c r="AM225" s="118" t="s">
        <v>15</v>
      </c>
      <c r="AN225" s="115" t="s">
        <v>14</v>
      </c>
      <c r="AO225" s="116" t="s">
        <v>15</v>
      </c>
      <c r="AP225" s="117" t="s">
        <v>14</v>
      </c>
      <c r="AQ225" s="115" t="s">
        <v>15</v>
      </c>
      <c r="AR225" s="119" t="s">
        <v>14</v>
      </c>
      <c r="AS225" s="120" t="s">
        <v>15</v>
      </c>
      <c r="AT225" s="115" t="s">
        <v>14</v>
      </c>
      <c r="AU225" s="116" t="s">
        <v>15</v>
      </c>
      <c r="AV225" s="117" t="s">
        <v>14</v>
      </c>
      <c r="AW225" s="118" t="s">
        <v>15</v>
      </c>
      <c r="AX225" s="115" t="s">
        <v>14</v>
      </c>
      <c r="AY225" s="116" t="s">
        <v>15</v>
      </c>
      <c r="AZ225" s="117" t="s">
        <v>14</v>
      </c>
      <c r="BA225" s="118" t="s">
        <v>15</v>
      </c>
      <c r="BB225" s="115" t="s">
        <v>14</v>
      </c>
      <c r="BC225" s="116" t="s">
        <v>15</v>
      </c>
      <c r="BD225" s="28" t="s">
        <v>14</v>
      </c>
      <c r="BE225" s="121" t="s">
        <v>15</v>
      </c>
      <c r="BF225" s="162" t="s">
        <v>14</v>
      </c>
      <c r="BG225" s="163" t="s">
        <v>15</v>
      </c>
      <c r="BI225" s="301"/>
      <c r="BJ225" s="115" t="s">
        <v>14</v>
      </c>
      <c r="BK225" s="116" t="s">
        <v>15</v>
      </c>
      <c r="BL225" s="117" t="s">
        <v>14</v>
      </c>
      <c r="BM225" s="118" t="s">
        <v>15</v>
      </c>
      <c r="BN225" s="115" t="s">
        <v>14</v>
      </c>
      <c r="BO225" s="116" t="s">
        <v>15</v>
      </c>
      <c r="BP225" s="117" t="s">
        <v>14</v>
      </c>
      <c r="BQ225" s="118" t="s">
        <v>15</v>
      </c>
      <c r="BR225" s="115" t="s">
        <v>14</v>
      </c>
      <c r="BS225" s="116" t="s">
        <v>15</v>
      </c>
      <c r="BT225" s="117" t="s">
        <v>14</v>
      </c>
      <c r="BU225" s="115" t="s">
        <v>15</v>
      </c>
      <c r="BV225" s="119" t="s">
        <v>14</v>
      </c>
      <c r="BW225" s="120" t="s">
        <v>15</v>
      </c>
      <c r="BX225" s="115" t="s">
        <v>14</v>
      </c>
      <c r="BY225" s="116" t="s">
        <v>15</v>
      </c>
      <c r="BZ225" s="117" t="s">
        <v>14</v>
      </c>
      <c r="CA225" s="118" t="s">
        <v>15</v>
      </c>
      <c r="CB225" s="115" t="s">
        <v>14</v>
      </c>
      <c r="CC225" s="116" t="s">
        <v>15</v>
      </c>
      <c r="CD225" s="117" t="s">
        <v>14</v>
      </c>
      <c r="CE225" s="118" t="s">
        <v>15</v>
      </c>
      <c r="CF225" s="115" t="s">
        <v>14</v>
      </c>
      <c r="CG225" s="116" t="s">
        <v>15</v>
      </c>
      <c r="CH225" s="28" t="s">
        <v>14</v>
      </c>
      <c r="CI225" s="121" t="s">
        <v>15</v>
      </c>
      <c r="CJ225" s="119" t="s">
        <v>14</v>
      </c>
      <c r="CK225" s="120" t="s">
        <v>15</v>
      </c>
    </row>
    <row r="226" spans="1:89" ht="13.5" thickTop="1" x14ac:dyDescent="0.2">
      <c r="A226" s="124" t="s">
        <v>16</v>
      </c>
      <c r="B226" s="125"/>
      <c r="C226" s="172"/>
      <c r="D226" s="126"/>
      <c r="E226" s="166"/>
      <c r="F226" s="125"/>
      <c r="G226" s="127"/>
      <c r="H226" s="126"/>
      <c r="I226" s="166"/>
      <c r="J226" s="125"/>
      <c r="K226" s="127"/>
      <c r="L226" s="126"/>
      <c r="M226" s="125"/>
      <c r="N226" s="165"/>
      <c r="O226" s="167"/>
      <c r="P226" s="125"/>
      <c r="Q226" s="127"/>
      <c r="R226" s="126"/>
      <c r="S226" s="166"/>
      <c r="T226" s="125"/>
      <c r="U226" s="127"/>
      <c r="V226" s="126"/>
      <c r="W226" s="166"/>
      <c r="X226" s="125"/>
      <c r="Y226" s="127"/>
      <c r="Z226" s="170"/>
      <c r="AA226" s="171"/>
      <c r="AB226" s="156">
        <f>B226+D226+F226+H226+J226+L226+N226+P226+R226+T226+V226+X226+Z226</f>
        <v>0</v>
      </c>
      <c r="AC226" s="157">
        <f>C226+E226+G226+I226+K226+M226+O226+Q226+S226+U226+W226+Y226+AA226</f>
        <v>0</v>
      </c>
      <c r="AE226" s="235" t="str">
        <f>$AE$9</f>
        <v>07:00 - 07:59</v>
      </c>
      <c r="AF226" s="125">
        <f>SUMIF($A$9:$A$32,$AE226,B$226:B$249)</f>
        <v>779</v>
      </c>
      <c r="AG226" s="172">
        <f t="shared" ref="AG226:AV227" si="2970">SUMIF($A$9:$A$32,$AE226,C$226:C$249)</f>
        <v>993</v>
      </c>
      <c r="AH226" s="126">
        <f t="shared" si="2970"/>
        <v>297</v>
      </c>
      <c r="AI226" s="166">
        <f t="shared" si="2970"/>
        <v>379</v>
      </c>
      <c r="AJ226" s="125">
        <f t="shared" si="2970"/>
        <v>1050</v>
      </c>
      <c r="AK226" s="127">
        <f t="shared" si="2970"/>
        <v>943</v>
      </c>
      <c r="AL226" s="126">
        <f t="shared" si="2970"/>
        <v>1326</v>
      </c>
      <c r="AM226" s="166">
        <f t="shared" si="2970"/>
        <v>1489</v>
      </c>
      <c r="AN226" s="125">
        <f t="shared" si="2970"/>
        <v>108</v>
      </c>
      <c r="AO226" s="127">
        <f t="shared" si="2970"/>
        <v>159</v>
      </c>
      <c r="AP226" s="126">
        <f t="shared" si="2970"/>
        <v>391</v>
      </c>
      <c r="AQ226" s="125">
        <f t="shared" si="2970"/>
        <v>577</v>
      </c>
      <c r="AR226" s="165">
        <f t="shared" si="2970"/>
        <v>1264</v>
      </c>
      <c r="AS226" s="167">
        <f t="shared" si="2970"/>
        <v>1043</v>
      </c>
      <c r="AT226" s="125">
        <f t="shared" si="2970"/>
        <v>712</v>
      </c>
      <c r="AU226" s="127">
        <f t="shared" si="2970"/>
        <v>466</v>
      </c>
      <c r="AV226" s="126">
        <f t="shared" si="2970"/>
        <v>1060</v>
      </c>
      <c r="AW226" s="166">
        <f t="shared" ref="AW226:BE227" si="2971">SUMIF($A$9:$A$32,$AE226,S$226:S$249)</f>
        <v>815</v>
      </c>
      <c r="AX226" s="125">
        <f t="shared" si="2971"/>
        <v>211</v>
      </c>
      <c r="AY226" s="127">
        <f t="shared" si="2971"/>
        <v>175</v>
      </c>
      <c r="AZ226" s="126">
        <f t="shared" si="2971"/>
        <v>598</v>
      </c>
      <c r="BA226" s="166">
        <f t="shared" si="2971"/>
        <v>799</v>
      </c>
      <c r="BB226" s="125">
        <f t="shared" si="2971"/>
        <v>622</v>
      </c>
      <c r="BC226" s="127">
        <f t="shared" si="2971"/>
        <v>277</v>
      </c>
      <c r="BD226" s="170">
        <f t="shared" si="2971"/>
        <v>1543</v>
      </c>
      <c r="BE226" s="171">
        <f t="shared" si="2971"/>
        <v>1429</v>
      </c>
      <c r="BF226" s="156">
        <f>AF226+AH226+AJ226+AL226+AN226+AP226+AR226+AT226+AV226+AX226+AZ226+BB226+BD226</f>
        <v>9961</v>
      </c>
      <c r="BG226" s="157">
        <f>AG226+AI226+AK226+AM226+AO226+AQ226+AS226+AU226+AW226+AY226+BA226+BC226+BE226</f>
        <v>9544</v>
      </c>
      <c r="BI226" s="124" t="s">
        <v>16</v>
      </c>
      <c r="BJ226" s="128">
        <f>B226/B250</f>
        <v>0</v>
      </c>
      <c r="BK226" s="129">
        <f t="shared" ref="BK226" si="2972">C226/C250</f>
        <v>0</v>
      </c>
      <c r="BL226" s="130">
        <f t="shared" ref="BL226" si="2973">D226/D250</f>
        <v>0</v>
      </c>
      <c r="BM226" s="131">
        <f t="shared" ref="BM226" si="2974">E226/E250</f>
        <v>0</v>
      </c>
      <c r="BN226" s="128">
        <f t="shared" ref="BN226" si="2975">F226/F250</f>
        <v>0</v>
      </c>
      <c r="BO226" s="129">
        <f t="shared" ref="BO226" si="2976">G226/G250</f>
        <v>0</v>
      </c>
      <c r="BP226" s="130">
        <f t="shared" ref="BP226" si="2977">H226/H250</f>
        <v>0</v>
      </c>
      <c r="BQ226" s="131">
        <f t="shared" ref="BQ226" si="2978">I226/I250</f>
        <v>0</v>
      </c>
      <c r="BR226" s="128">
        <f t="shared" ref="BR226" si="2979">J226/J250</f>
        <v>0</v>
      </c>
      <c r="BS226" s="129">
        <f t="shared" ref="BS226" si="2980">K226/K250</f>
        <v>0</v>
      </c>
      <c r="BT226" s="130">
        <f t="shared" ref="BT226" si="2981">L226/L250</f>
        <v>0</v>
      </c>
      <c r="BU226" s="128">
        <f t="shared" ref="BU226" si="2982">M226/M250</f>
        <v>0</v>
      </c>
      <c r="BV226" s="132">
        <f t="shared" ref="BV226" si="2983">N226/N250</f>
        <v>0</v>
      </c>
      <c r="BW226" s="133">
        <f t="shared" ref="BW226" si="2984">O226/O250</f>
        <v>0</v>
      </c>
      <c r="BX226" s="128">
        <f t="shared" ref="BX226" si="2985">P226/P250</f>
        <v>0</v>
      </c>
      <c r="BY226" s="129">
        <f t="shared" ref="BY226" si="2986">Q226/Q250</f>
        <v>0</v>
      </c>
      <c r="BZ226" s="130">
        <f t="shared" ref="BZ226" si="2987">R226/R250</f>
        <v>0</v>
      </c>
      <c r="CA226" s="131">
        <f t="shared" ref="CA226" si="2988">S226/S250</f>
        <v>0</v>
      </c>
      <c r="CB226" s="128">
        <f t="shared" ref="CB226" si="2989">T226/T250</f>
        <v>0</v>
      </c>
      <c r="CC226" s="129">
        <f t="shared" ref="CC226" si="2990">U226/U250</f>
        <v>0</v>
      </c>
      <c r="CD226" s="130">
        <f t="shared" ref="CD226" si="2991">V226/V250</f>
        <v>0</v>
      </c>
      <c r="CE226" s="131">
        <f t="shared" ref="CE226" si="2992">W226/W250</f>
        <v>0</v>
      </c>
      <c r="CF226" s="128">
        <f t="shared" ref="CF226" si="2993">X226/X250</f>
        <v>0</v>
      </c>
      <c r="CG226" s="129">
        <f t="shared" ref="CG226" si="2994">Y226/Y250</f>
        <v>0</v>
      </c>
      <c r="CH226" s="130">
        <f t="shared" ref="CH226" si="2995">Z226/Z250</f>
        <v>0</v>
      </c>
      <c r="CI226" s="128">
        <f t="shared" ref="CI226" si="2996">AA226/AA250</f>
        <v>0</v>
      </c>
      <c r="CJ226" s="134">
        <f t="shared" ref="CJ226" si="2997">AB226/AB250</f>
        <v>0</v>
      </c>
      <c r="CK226" s="135">
        <f t="shared" ref="CK226" si="2998">AC226/AC250</f>
        <v>0</v>
      </c>
    </row>
    <row r="227" spans="1:89" x14ac:dyDescent="0.2">
      <c r="A227" s="136" t="s">
        <v>17</v>
      </c>
      <c r="B227" s="175">
        <v>127</v>
      </c>
      <c r="C227" s="176">
        <v>0</v>
      </c>
      <c r="D227" s="177">
        <v>77</v>
      </c>
      <c r="E227" s="178">
        <v>2</v>
      </c>
      <c r="F227" s="175">
        <v>318</v>
      </c>
      <c r="G227" s="179">
        <v>3</v>
      </c>
      <c r="H227" s="177">
        <v>249</v>
      </c>
      <c r="I227" s="178">
        <v>21</v>
      </c>
      <c r="J227" s="175">
        <v>4</v>
      </c>
      <c r="K227" s="179">
        <v>8</v>
      </c>
      <c r="L227" s="177">
        <v>30</v>
      </c>
      <c r="M227" s="175">
        <v>40</v>
      </c>
      <c r="N227" s="180">
        <v>134</v>
      </c>
      <c r="O227" s="181">
        <v>69</v>
      </c>
      <c r="P227" s="175">
        <v>37</v>
      </c>
      <c r="Q227" s="179">
        <v>31</v>
      </c>
      <c r="R227" s="177">
        <v>20</v>
      </c>
      <c r="S227" s="178">
        <v>9</v>
      </c>
      <c r="T227" s="175">
        <v>0</v>
      </c>
      <c r="U227" s="179">
        <v>0</v>
      </c>
      <c r="V227" s="177">
        <v>15</v>
      </c>
      <c r="W227" s="178">
        <v>0</v>
      </c>
      <c r="X227" s="175">
        <v>4</v>
      </c>
      <c r="Y227" s="179">
        <v>0</v>
      </c>
      <c r="Z227" s="177">
        <v>0</v>
      </c>
      <c r="AA227" s="175">
        <v>0</v>
      </c>
      <c r="AB227" s="156">
        <f t="shared" ref="AB227:AB246" si="2999">B227+D227+F227+H227+J227+L227+N227+P227+R227+T227+V227+X227+Z227</f>
        <v>1015</v>
      </c>
      <c r="AC227" s="157">
        <f t="shared" ref="AC227:AC246" si="3000">C227+E227+G227+I227+K227+M227+O227+Q227+S227+U227+W227+Y227+AA227</f>
        <v>183</v>
      </c>
      <c r="AE227" s="237" t="str">
        <f>$AE$10</f>
        <v>08:00 - 08:59</v>
      </c>
      <c r="AF227" s="125">
        <f>SUMIF($A$9:$A$32,$AE227,B$226:B$249)</f>
        <v>1063</v>
      </c>
      <c r="AG227" s="176">
        <f t="shared" si="2970"/>
        <v>1000</v>
      </c>
      <c r="AH227" s="177">
        <f t="shared" si="2970"/>
        <v>357</v>
      </c>
      <c r="AI227" s="178">
        <f t="shared" si="2970"/>
        <v>354</v>
      </c>
      <c r="AJ227" s="238">
        <f t="shared" si="2970"/>
        <v>1227</v>
      </c>
      <c r="AK227" s="179">
        <f t="shared" si="2970"/>
        <v>748</v>
      </c>
      <c r="AL227" s="177">
        <f t="shared" si="2970"/>
        <v>1558</v>
      </c>
      <c r="AM227" s="178">
        <f t="shared" si="2970"/>
        <v>1503</v>
      </c>
      <c r="AN227" s="238">
        <f t="shared" si="2970"/>
        <v>105</v>
      </c>
      <c r="AO227" s="179">
        <f t="shared" si="2970"/>
        <v>201</v>
      </c>
      <c r="AP227" s="177">
        <f t="shared" si="2970"/>
        <v>422</v>
      </c>
      <c r="AQ227" s="238">
        <f t="shared" si="2970"/>
        <v>827</v>
      </c>
      <c r="AR227" s="180">
        <f t="shared" si="2970"/>
        <v>1346</v>
      </c>
      <c r="AS227" s="181">
        <f t="shared" si="2970"/>
        <v>1447</v>
      </c>
      <c r="AT227" s="238">
        <f t="shared" si="2970"/>
        <v>812</v>
      </c>
      <c r="AU227" s="179">
        <f t="shared" si="2970"/>
        <v>489</v>
      </c>
      <c r="AV227" s="177">
        <f t="shared" si="2970"/>
        <v>1193</v>
      </c>
      <c r="AW227" s="178">
        <f t="shared" si="2971"/>
        <v>813</v>
      </c>
      <c r="AX227" s="238">
        <f t="shared" si="2971"/>
        <v>152</v>
      </c>
      <c r="AY227" s="179">
        <f t="shared" si="2971"/>
        <v>155</v>
      </c>
      <c r="AZ227" s="177">
        <f t="shared" si="2971"/>
        <v>580</v>
      </c>
      <c r="BA227" s="178">
        <f t="shared" si="2971"/>
        <v>1041</v>
      </c>
      <c r="BB227" s="238">
        <f t="shared" si="2971"/>
        <v>620</v>
      </c>
      <c r="BC227" s="179">
        <f t="shared" si="2971"/>
        <v>312</v>
      </c>
      <c r="BD227" s="177">
        <f t="shared" si="2971"/>
        <v>1739</v>
      </c>
      <c r="BE227" s="238">
        <f t="shared" si="2971"/>
        <v>1828</v>
      </c>
      <c r="BF227" s="158">
        <f>SUM(AF227,AH227,AJ227,AL227,AN227,AP227,AR227,AT227,AV227,AX227,AZ227,BB227,BD227)</f>
        <v>11174</v>
      </c>
      <c r="BG227" s="159">
        <f>SUM(AG227,AI227,AK227,AM227,AO227,AQ227,AS227,AU227,AW227,AY227,BA227,BC227,BE227)</f>
        <v>10718</v>
      </c>
      <c r="BI227" s="136" t="s">
        <v>17</v>
      </c>
      <c r="BJ227" s="128">
        <f>B227/B250</f>
        <v>7.0192892278781848E-3</v>
      </c>
      <c r="BK227" s="129">
        <f t="shared" ref="BK227" si="3001">C227/C250</f>
        <v>0</v>
      </c>
      <c r="BL227" s="130">
        <f t="shared" ref="BL227" si="3002">D227/D250</f>
        <v>1.2373453318335208E-2</v>
      </c>
      <c r="BM227" s="131">
        <f t="shared" ref="BM227" si="3003">E227/E250</f>
        <v>2.6476039184537993E-4</v>
      </c>
      <c r="BN227" s="128">
        <f t="shared" ref="BN227" si="3004">F227/F250</f>
        <v>1.8910561370123691E-2</v>
      </c>
      <c r="BO227" s="129">
        <f t="shared" ref="BO227" si="3005">G227/G250</f>
        <v>1.7393320964749536E-4</v>
      </c>
      <c r="BP227" s="130">
        <f t="shared" ref="BP227" si="3006">H227/H250</f>
        <v>8.8988956792108928E-3</v>
      </c>
      <c r="BQ227" s="131">
        <f t="shared" ref="BQ227" si="3007">I227/I250</f>
        <v>6.7417894635461815E-4</v>
      </c>
      <c r="BR227" s="128">
        <f t="shared" ref="BR227" si="3008">J227/J250</f>
        <v>1.4992503748125937E-3</v>
      </c>
      <c r="BS227" s="129">
        <f t="shared" ref="BS227" si="3009">K227/K250</f>
        <v>3.1974420463629096E-3</v>
      </c>
      <c r="BT227" s="130">
        <f t="shared" ref="BT227" si="3010">L227/L250</f>
        <v>2.6605179141539555E-3</v>
      </c>
      <c r="BU227" s="128">
        <f t="shared" ref="BU227" si="3011">M227/M250</f>
        <v>3.580059070974671E-3</v>
      </c>
      <c r="BV227" s="132">
        <f t="shared" ref="BV227" si="3012">N227/N250</f>
        <v>5.2520184996472522E-3</v>
      </c>
      <c r="BW227" s="133">
        <f t="shared" ref="BW227" si="3013">O227/O250</f>
        <v>2.9013539651837525E-3</v>
      </c>
      <c r="BX227" s="128">
        <f t="shared" ref="BX227" si="3014">P227/P250</f>
        <v>2.8237808135541478E-3</v>
      </c>
      <c r="BY227" s="129">
        <f t="shared" ref="BY227" si="3015">Q227/Q250</f>
        <v>2.9270135020300256E-3</v>
      </c>
      <c r="BZ227" s="130">
        <f t="shared" ref="BZ227" si="3016">R227/R250</f>
        <v>1.0352502717531963E-3</v>
      </c>
      <c r="CA227" s="131">
        <f t="shared" ref="CA227" si="3017">S227/S250</f>
        <v>5.2173913043478256E-4</v>
      </c>
      <c r="CB227" s="128">
        <f t="shared" ref="CB227" si="3018">T227/T250</f>
        <v>0</v>
      </c>
      <c r="CC227" s="129">
        <f t="shared" ref="CC227" si="3019">U227/U250</f>
        <v>0</v>
      </c>
      <c r="CD227" s="130">
        <f t="shared" ref="CD227" si="3020">V227/V250</f>
        <v>9.6302003081664099E-4</v>
      </c>
      <c r="CE227" s="131">
        <f t="shared" ref="CE227" si="3021">W227/W250</f>
        <v>0</v>
      </c>
      <c r="CF227" s="128">
        <f t="shared" ref="CF227" si="3022">X227/X250</f>
        <v>4.0758100672508659E-4</v>
      </c>
      <c r="CG227" s="129">
        <f t="shared" ref="CG227" si="3023">Y227/Y250</f>
        <v>0</v>
      </c>
      <c r="CH227" s="130">
        <f t="shared" ref="CH227" si="3024">Z227/Z250</f>
        <v>0</v>
      </c>
      <c r="CI227" s="128">
        <f t="shared" ref="CI227" si="3025">AA227/AA250</f>
        <v>0</v>
      </c>
      <c r="CJ227" s="134">
        <f t="shared" ref="CJ227" si="3026">AB227/AB250</f>
        <v>5.0486711797973569E-3</v>
      </c>
      <c r="CK227" s="135">
        <f t="shared" ref="CK227" si="3027">AC227/AC250</f>
        <v>9.1517388303777715E-4</v>
      </c>
    </row>
    <row r="228" spans="1:89" ht="13.5" thickBot="1" x14ac:dyDescent="0.25">
      <c r="A228" s="145" t="s">
        <v>18</v>
      </c>
      <c r="B228" s="182">
        <v>508</v>
      </c>
      <c r="C228" s="183">
        <v>0</v>
      </c>
      <c r="D228" s="184">
        <v>264</v>
      </c>
      <c r="E228" s="185">
        <v>87</v>
      </c>
      <c r="F228" s="182">
        <v>939</v>
      </c>
      <c r="G228" s="186">
        <v>345</v>
      </c>
      <c r="H228" s="184">
        <v>912</v>
      </c>
      <c r="I228" s="185">
        <v>718</v>
      </c>
      <c r="J228" s="182">
        <v>49</v>
      </c>
      <c r="K228" s="186">
        <v>93</v>
      </c>
      <c r="L228" s="184">
        <v>242</v>
      </c>
      <c r="M228" s="182">
        <v>308</v>
      </c>
      <c r="N228" s="187">
        <v>783</v>
      </c>
      <c r="O228" s="188">
        <v>848</v>
      </c>
      <c r="P228" s="182">
        <v>383</v>
      </c>
      <c r="Q228" s="186">
        <v>349</v>
      </c>
      <c r="R228" s="184">
        <v>640</v>
      </c>
      <c r="S228" s="185">
        <v>459</v>
      </c>
      <c r="T228" s="182">
        <v>100</v>
      </c>
      <c r="U228" s="186">
        <v>200</v>
      </c>
      <c r="V228" s="184">
        <v>626</v>
      </c>
      <c r="W228" s="185">
        <v>536</v>
      </c>
      <c r="X228" s="182">
        <v>416</v>
      </c>
      <c r="Y228" s="186">
        <v>207</v>
      </c>
      <c r="Z228" s="184">
        <v>1003</v>
      </c>
      <c r="AA228" s="182">
        <v>785</v>
      </c>
      <c r="AB228" s="156">
        <f t="shared" si="2999"/>
        <v>6865</v>
      </c>
      <c r="AC228" s="157">
        <f t="shared" si="3000"/>
        <v>4935</v>
      </c>
      <c r="AE228" s="235"/>
      <c r="AF228" s="125"/>
      <c r="AG228" s="183"/>
      <c r="AH228" s="184"/>
      <c r="AI228" s="185"/>
      <c r="AJ228" s="182"/>
      <c r="AK228" s="186"/>
      <c r="AL228" s="184"/>
      <c r="AM228" s="185"/>
      <c r="AN228" s="182"/>
      <c r="AO228" s="186"/>
      <c r="AP228" s="184"/>
      <c r="AQ228" s="182"/>
      <c r="AR228" s="187"/>
      <c r="AS228" s="188"/>
      <c r="AT228" s="182"/>
      <c r="AU228" s="186"/>
      <c r="AV228" s="184"/>
      <c r="AW228" s="185"/>
      <c r="AX228" s="182"/>
      <c r="AY228" s="186"/>
      <c r="AZ228" s="184"/>
      <c r="BA228" s="185"/>
      <c r="BB228" s="182"/>
      <c r="BC228" s="186"/>
      <c r="BD228" s="184"/>
      <c r="BE228" s="182"/>
      <c r="BF228" s="158"/>
      <c r="BG228" s="159"/>
      <c r="BI228" s="145" t="s">
        <v>18</v>
      </c>
      <c r="BJ228" s="128">
        <f>B228/B250</f>
        <v>2.8077156911512739E-2</v>
      </c>
      <c r="BK228" s="129">
        <f t="shared" ref="BK228" si="3028">C228/C250</f>
        <v>0</v>
      </c>
      <c r="BL228" s="130">
        <f t="shared" ref="BL228" si="3029">D228/D250</f>
        <v>4.2423268520006427E-2</v>
      </c>
      <c r="BM228" s="131">
        <f t="shared" ref="BM228" si="3030">E228/E250</f>
        <v>1.1517077045274026E-2</v>
      </c>
      <c r="BN228" s="128">
        <f t="shared" ref="BN228" si="3031">F228/F250</f>
        <v>5.5839676498572785E-2</v>
      </c>
      <c r="BO228" s="129">
        <f t="shared" ref="BO228" si="3032">G228/G250</f>
        <v>2.0002319109461968E-2</v>
      </c>
      <c r="BP228" s="130">
        <f t="shared" ref="BP228" si="3033">H228/H250</f>
        <v>3.259354562024231E-2</v>
      </c>
      <c r="BQ228" s="131">
        <f t="shared" ref="BQ228" si="3034">I228/I250</f>
        <v>2.3050499213457896E-2</v>
      </c>
      <c r="BR228" s="128">
        <f t="shared" ref="BR228" si="3035">J228/J250</f>
        <v>1.8365817091454274E-2</v>
      </c>
      <c r="BS228" s="129">
        <f t="shared" ref="BS228" si="3036">K228/K250</f>
        <v>3.7170263788968823E-2</v>
      </c>
      <c r="BT228" s="130">
        <f t="shared" ref="BT228" si="3037">L228/L250</f>
        <v>2.1461511174175239E-2</v>
      </c>
      <c r="BU228" s="128">
        <f t="shared" ref="BU228" si="3038">M228/M250</f>
        <v>2.7566454846504967E-2</v>
      </c>
      <c r="BV228" s="132">
        <f t="shared" ref="BV228" si="3039">N228/N250</f>
        <v>3.0689033471819394E-2</v>
      </c>
      <c r="BW228" s="133">
        <f t="shared" ref="BW228" si="3040">O228/O250</f>
        <v>3.5657219746026404E-2</v>
      </c>
      <c r="BX228" s="128">
        <f t="shared" ref="BX228" si="3041">P228/P250</f>
        <v>2.9229947340303746E-2</v>
      </c>
      <c r="BY228" s="129">
        <f t="shared" ref="BY228" si="3042">Q228/Q250</f>
        <v>3.2952506845434805E-2</v>
      </c>
      <c r="BZ228" s="130">
        <f t="shared" ref="BZ228" si="3043">R228/R250</f>
        <v>3.312800869610228E-2</v>
      </c>
      <c r="CA228" s="131">
        <f t="shared" ref="CA228" si="3044">S228/S250</f>
        <v>2.6608695652173914E-2</v>
      </c>
      <c r="CB228" s="128">
        <f t="shared" ref="CB228" si="3045">T228/T250</f>
        <v>3.7467216185837392E-2</v>
      </c>
      <c r="CC228" s="129">
        <f t="shared" ref="CC228" si="3046">U228/U250</f>
        <v>9.3764650726676044E-2</v>
      </c>
      <c r="CD228" s="130">
        <f t="shared" ref="CD228" si="3047">V228/V250</f>
        <v>4.0190035952747817E-2</v>
      </c>
      <c r="CE228" s="131">
        <f t="shared" ref="CE228" si="3048">W228/W250</f>
        <v>3.3121176543286161E-2</v>
      </c>
      <c r="CF228" s="128">
        <f t="shared" ref="CF228" si="3049">X228/X250</f>
        <v>4.2388424699409011E-2</v>
      </c>
      <c r="CG228" s="129">
        <f t="shared" ref="CG228" si="3050">Y228/Y250</f>
        <v>4.4583243592504845E-2</v>
      </c>
      <c r="CH228" s="130">
        <f t="shared" ref="CH228" si="3051">Z228/Z250</f>
        <v>3.1352567909724613E-2</v>
      </c>
      <c r="CI228" s="128">
        <f t="shared" ref="CI228" si="3052">AA228/AA250</f>
        <v>2.334017185502334E-2</v>
      </c>
      <c r="CJ228" s="134">
        <f t="shared" ref="CJ228" si="3053">AB228/AB250</f>
        <v>3.4146923792422519E-2</v>
      </c>
      <c r="CK228" s="135">
        <f t="shared" ref="CK228" si="3054">AC228/AC250</f>
        <v>2.4679689140936777E-2</v>
      </c>
    </row>
    <row r="229" spans="1:89" ht="14.25" thickTop="1" thickBot="1" x14ac:dyDescent="0.25">
      <c r="A229" s="136" t="s">
        <v>19</v>
      </c>
      <c r="B229" s="175">
        <v>627</v>
      </c>
      <c r="C229" s="176">
        <v>986</v>
      </c>
      <c r="D229" s="177">
        <v>247</v>
      </c>
      <c r="E229" s="178">
        <v>299</v>
      </c>
      <c r="F229" s="175">
        <v>1078</v>
      </c>
      <c r="G229" s="179">
        <v>929</v>
      </c>
      <c r="H229" s="177">
        <v>1200</v>
      </c>
      <c r="I229" s="178">
        <v>1330</v>
      </c>
      <c r="J229" s="175">
        <v>84</v>
      </c>
      <c r="K229" s="179">
        <v>138</v>
      </c>
      <c r="L229" s="177">
        <v>435</v>
      </c>
      <c r="M229" s="175">
        <v>523</v>
      </c>
      <c r="N229" s="180">
        <v>1309</v>
      </c>
      <c r="O229" s="181">
        <v>1136</v>
      </c>
      <c r="P229" s="175">
        <v>671</v>
      </c>
      <c r="Q229" s="179">
        <v>505</v>
      </c>
      <c r="R229" s="177">
        <v>939</v>
      </c>
      <c r="S229" s="178">
        <v>640</v>
      </c>
      <c r="T229" s="175">
        <v>208</v>
      </c>
      <c r="U229" s="179">
        <v>178</v>
      </c>
      <c r="V229" s="177">
        <v>549</v>
      </c>
      <c r="W229" s="178">
        <v>676</v>
      </c>
      <c r="X229" s="175">
        <v>629</v>
      </c>
      <c r="Y229" s="179">
        <v>275</v>
      </c>
      <c r="Z229" s="177">
        <v>1289</v>
      </c>
      <c r="AA229" s="175">
        <v>1323</v>
      </c>
      <c r="AB229" s="156">
        <f t="shared" si="2999"/>
        <v>9265</v>
      </c>
      <c r="AC229" s="157">
        <f t="shared" si="3000"/>
        <v>8938</v>
      </c>
      <c r="AE229" s="229" t="s">
        <v>13</v>
      </c>
      <c r="AF229" s="20">
        <f t="shared" ref="AF229:BG229" si="3055">SUM(AF226:AF228)</f>
        <v>1842</v>
      </c>
      <c r="AG229" s="21">
        <f t="shared" si="3055"/>
        <v>1993</v>
      </c>
      <c r="AH229" s="20">
        <f t="shared" si="3055"/>
        <v>654</v>
      </c>
      <c r="AI229" s="21">
        <f t="shared" si="3055"/>
        <v>733</v>
      </c>
      <c r="AJ229" s="20">
        <f t="shared" si="3055"/>
        <v>2277</v>
      </c>
      <c r="AK229" s="21">
        <f t="shared" si="3055"/>
        <v>1691</v>
      </c>
      <c r="AL229" s="20">
        <f t="shared" si="3055"/>
        <v>2884</v>
      </c>
      <c r="AM229" s="21">
        <f t="shared" si="3055"/>
        <v>2992</v>
      </c>
      <c r="AN229" s="20">
        <f t="shared" si="3055"/>
        <v>213</v>
      </c>
      <c r="AO229" s="21">
        <f t="shared" si="3055"/>
        <v>360</v>
      </c>
      <c r="AP229" s="20">
        <f t="shared" si="3055"/>
        <v>813</v>
      </c>
      <c r="AQ229" s="21">
        <f t="shared" si="3055"/>
        <v>1404</v>
      </c>
      <c r="AR229" s="20">
        <f t="shared" si="3055"/>
        <v>2610</v>
      </c>
      <c r="AS229" s="21">
        <f t="shared" si="3055"/>
        <v>2490</v>
      </c>
      <c r="AT229" s="20">
        <f t="shared" si="3055"/>
        <v>1524</v>
      </c>
      <c r="AU229" s="21">
        <f t="shared" si="3055"/>
        <v>955</v>
      </c>
      <c r="AV229" s="20">
        <f t="shared" si="3055"/>
        <v>2253</v>
      </c>
      <c r="AW229" s="21">
        <f t="shared" si="3055"/>
        <v>1628</v>
      </c>
      <c r="AX229" s="20">
        <f t="shared" si="3055"/>
        <v>363</v>
      </c>
      <c r="AY229" s="21">
        <f t="shared" si="3055"/>
        <v>330</v>
      </c>
      <c r="AZ229" s="20">
        <f t="shared" si="3055"/>
        <v>1178</v>
      </c>
      <c r="BA229" s="21">
        <f t="shared" si="3055"/>
        <v>1840</v>
      </c>
      <c r="BB229" s="20">
        <f t="shared" si="3055"/>
        <v>1242</v>
      </c>
      <c r="BC229" s="21">
        <f t="shared" si="3055"/>
        <v>589</v>
      </c>
      <c r="BD229" s="20">
        <f t="shared" si="3055"/>
        <v>3282</v>
      </c>
      <c r="BE229" s="21">
        <f t="shared" si="3055"/>
        <v>3257</v>
      </c>
      <c r="BF229" s="160">
        <f t="shared" si="3055"/>
        <v>21135</v>
      </c>
      <c r="BG229" s="161">
        <f t="shared" si="3055"/>
        <v>20262</v>
      </c>
      <c r="BI229" s="136" t="s">
        <v>19</v>
      </c>
      <c r="BJ229" s="128">
        <f>B229/B250</f>
        <v>3.4654286188028523E-2</v>
      </c>
      <c r="BK229" s="129">
        <f t="shared" ref="BK229" si="3056">C229/C250</f>
        <v>4.4573030152343929E-2</v>
      </c>
      <c r="BL229" s="130">
        <f t="shared" ref="BL229" si="3057">D229/D250</f>
        <v>3.969146713803632E-2</v>
      </c>
      <c r="BM229" s="131">
        <f t="shared" ref="BM229" si="3058">E229/E250</f>
        <v>3.9581678580884301E-2</v>
      </c>
      <c r="BN229" s="128">
        <f t="shared" ref="BN229" si="3059">F229/F250</f>
        <v>6.4105613701236921E-2</v>
      </c>
      <c r="BO229" s="129">
        <f t="shared" ref="BO229" si="3060">G229/G250</f>
        <v>5.3861317254174396E-2</v>
      </c>
      <c r="BP229" s="130">
        <f t="shared" ref="BP229" si="3061">H229/H250</f>
        <v>4.2886244237160934E-2</v>
      </c>
      <c r="BQ229" s="131">
        <f t="shared" ref="BQ229" si="3062">I229/I250</f>
        <v>4.2697999935792479E-2</v>
      </c>
      <c r="BR229" s="128">
        <f t="shared" ref="BR229" si="3063">J229/J250</f>
        <v>3.1484257871064465E-2</v>
      </c>
      <c r="BS229" s="129">
        <f t="shared" ref="BS229" si="3064">K229/K250</f>
        <v>5.5155875299760189E-2</v>
      </c>
      <c r="BT229" s="130">
        <f t="shared" ref="BT229" si="3065">L229/L250</f>
        <v>3.8577509755232352E-2</v>
      </c>
      <c r="BU229" s="128">
        <f t="shared" ref="BU229" si="3066">M229/M250</f>
        <v>4.6809272352993828E-2</v>
      </c>
      <c r="BV229" s="132">
        <f t="shared" ref="BV229" si="3067">N229/N250</f>
        <v>5.1305165791330251E-2</v>
      </c>
      <c r="BW229" s="133">
        <f t="shared" ref="BW229" si="3068">O229/O250</f>
        <v>4.776721890505424E-2</v>
      </c>
      <c r="BX229" s="128">
        <f t="shared" ref="BX229" si="3069">P229/P250</f>
        <v>5.1209646645806302E-2</v>
      </c>
      <c r="BY229" s="129">
        <f t="shared" ref="BY229" si="3070">Q229/Q250</f>
        <v>4.7681994145972996E-2</v>
      </c>
      <c r="BZ229" s="130">
        <f t="shared" ref="BZ229" si="3071">R229/R250</f>
        <v>4.8605000258812571E-2</v>
      </c>
      <c r="CA229" s="131">
        <f t="shared" ref="CA229" si="3072">S229/S250</f>
        <v>3.7101449275362318E-2</v>
      </c>
      <c r="CB229" s="128">
        <f t="shared" ref="CB229" si="3073">T229/T250</f>
        <v>7.7931809666541771E-2</v>
      </c>
      <c r="CC229" s="129">
        <f t="shared" ref="CC229" si="3074">U229/U250</f>
        <v>8.3450539146741678E-2</v>
      </c>
      <c r="CD229" s="130">
        <f t="shared" ref="CD229" si="3075">V229/V250</f>
        <v>3.5246533127889057E-2</v>
      </c>
      <c r="CE229" s="131">
        <f t="shared" ref="CE229" si="3076">W229/W250</f>
        <v>4.177223011802509E-2</v>
      </c>
      <c r="CF229" s="128">
        <f t="shared" ref="CF229" si="3077">X229/X250</f>
        <v>6.4092113307519863E-2</v>
      </c>
      <c r="CG229" s="129">
        <f t="shared" ref="CG229" si="3078">Y229/Y250</f>
        <v>5.9228946801636873E-2</v>
      </c>
      <c r="CH229" s="130">
        <f t="shared" ref="CH229" si="3079">Z229/Z250</f>
        <v>4.0292582288768718E-2</v>
      </c>
      <c r="CI229" s="128">
        <f t="shared" ref="CI229" si="3080">AA229/AA250</f>
        <v>3.9336366069039334E-2</v>
      </c>
      <c r="CJ229" s="134">
        <f t="shared" ref="CJ229" si="3081">AB229/AB250</f>
        <v>4.6084668454012323E-2</v>
      </c>
      <c r="CK229" s="135">
        <f t="shared" ref="CK229" si="3082">AC229/AC250</f>
        <v>4.469849271361559E-2</v>
      </c>
    </row>
    <row r="230" spans="1:89" ht="13.5" thickTop="1" x14ac:dyDescent="0.2">
      <c r="A230" s="145" t="s">
        <v>20</v>
      </c>
      <c r="B230" s="182">
        <v>779</v>
      </c>
      <c r="C230" s="183">
        <v>993</v>
      </c>
      <c r="D230" s="184">
        <v>297</v>
      </c>
      <c r="E230" s="185">
        <v>379</v>
      </c>
      <c r="F230" s="182">
        <v>1050</v>
      </c>
      <c r="G230" s="186">
        <v>943</v>
      </c>
      <c r="H230" s="184">
        <v>1326</v>
      </c>
      <c r="I230" s="185">
        <v>1489</v>
      </c>
      <c r="J230" s="182">
        <v>108</v>
      </c>
      <c r="K230" s="186">
        <v>159</v>
      </c>
      <c r="L230" s="184">
        <v>391</v>
      </c>
      <c r="M230" s="182">
        <v>577</v>
      </c>
      <c r="N230" s="187">
        <v>1264</v>
      </c>
      <c r="O230" s="188">
        <v>1043</v>
      </c>
      <c r="P230" s="182">
        <v>712</v>
      </c>
      <c r="Q230" s="186">
        <v>466</v>
      </c>
      <c r="R230" s="184">
        <v>1060</v>
      </c>
      <c r="S230" s="185">
        <v>815</v>
      </c>
      <c r="T230" s="182">
        <v>211</v>
      </c>
      <c r="U230" s="186">
        <v>175</v>
      </c>
      <c r="V230" s="184">
        <v>598</v>
      </c>
      <c r="W230" s="185">
        <v>799</v>
      </c>
      <c r="X230" s="182">
        <v>622</v>
      </c>
      <c r="Y230" s="186">
        <v>277</v>
      </c>
      <c r="Z230" s="184">
        <v>1543</v>
      </c>
      <c r="AA230" s="182">
        <v>1429</v>
      </c>
      <c r="AB230" s="156">
        <f t="shared" si="2999"/>
        <v>9961</v>
      </c>
      <c r="AC230" s="157">
        <f t="shared" si="3000"/>
        <v>9544</v>
      </c>
      <c r="BI230" s="145" t="s">
        <v>20</v>
      </c>
      <c r="BJ230" s="128">
        <f>B230/B250</f>
        <v>4.3055325263914222E-2</v>
      </c>
      <c r="BK230" s="129">
        <f t="shared" ref="BK230" si="3083">C230/C250</f>
        <v>4.4889471542877805E-2</v>
      </c>
      <c r="BL230" s="130">
        <f t="shared" ref="BL230" si="3084">D230/D250</f>
        <v>4.7726177085007232E-2</v>
      </c>
      <c r="BM230" s="131">
        <f t="shared" ref="BM230" si="3085">E230/E250</f>
        <v>5.0172094254699498E-2</v>
      </c>
      <c r="BN230" s="128">
        <f t="shared" ref="BN230" si="3086">F230/F250</f>
        <v>6.2440532825880114E-2</v>
      </c>
      <c r="BO230" s="129">
        <f t="shared" ref="BO230" si="3087">G230/G250</f>
        <v>5.4673005565862708E-2</v>
      </c>
      <c r="BP230" s="130">
        <f t="shared" ref="BP230" si="3088">H230/H250</f>
        <v>4.7389299882062828E-2</v>
      </c>
      <c r="BQ230" s="131">
        <f t="shared" ref="BQ230" si="3089">I230/I250</f>
        <v>4.7802497672477448E-2</v>
      </c>
      <c r="BR230" s="128">
        <f t="shared" ref="BR230" si="3090">J230/J250</f>
        <v>4.0479760119940027E-2</v>
      </c>
      <c r="BS230" s="129">
        <f t="shared" ref="BS230" si="3091">K230/K250</f>
        <v>6.3549160671462823E-2</v>
      </c>
      <c r="BT230" s="130">
        <f t="shared" ref="BT230" si="3092">L230/L250</f>
        <v>3.4675416814473219E-2</v>
      </c>
      <c r="BU230" s="128">
        <f t="shared" ref="BU230" si="3093">M230/M250</f>
        <v>5.164235209880963E-2</v>
      </c>
      <c r="BV230" s="132">
        <f t="shared" ref="BV230" si="3094">N230/N250</f>
        <v>4.9541428235478559E-2</v>
      </c>
      <c r="BW230" s="133">
        <f t="shared" ref="BW230" si="3095">O230/O250</f>
        <v>4.3856698343284838E-2</v>
      </c>
      <c r="BX230" s="128">
        <f t="shared" ref="BX230" si="3096">P230/P250</f>
        <v>5.4338701060825764E-2</v>
      </c>
      <c r="BY230" s="129">
        <f t="shared" ref="BY230" si="3097">Q230/Q250</f>
        <v>4.3999622320838448E-2</v>
      </c>
      <c r="BZ230" s="130">
        <f t="shared" ref="BZ230" si="3098">R230/R250</f>
        <v>5.4868264402919406E-2</v>
      </c>
      <c r="CA230" s="131">
        <f t="shared" ref="CA230" si="3099">S230/S250</f>
        <v>4.7246376811594201E-2</v>
      </c>
      <c r="CB230" s="128">
        <f t="shared" ref="CB230" si="3100">T230/T250</f>
        <v>7.9055826152116898E-2</v>
      </c>
      <c r="CC230" s="129">
        <f t="shared" ref="CC230" si="3101">U230/U250</f>
        <v>8.2044069385841537E-2</v>
      </c>
      <c r="CD230" s="130">
        <f t="shared" ref="CD230" si="3102">V230/V250</f>
        <v>3.8392398561890084E-2</v>
      </c>
      <c r="CE230" s="131">
        <f t="shared" ref="CE230" si="3103">W230/W250</f>
        <v>4.937279861583143E-2</v>
      </c>
      <c r="CF230" s="128">
        <f t="shared" ref="CF230" si="3104">X230/X250</f>
        <v>6.3378846545750975E-2</v>
      </c>
      <c r="CG230" s="129">
        <f t="shared" ref="CG230" si="3105">Y230/Y250</f>
        <v>5.9659702778376053E-2</v>
      </c>
      <c r="CH230" s="130">
        <f t="shared" ref="CH230" si="3106">Z230/Z250</f>
        <v>4.8232315338689005E-2</v>
      </c>
      <c r="CI230" s="128">
        <f t="shared" ref="CI230" si="3107">AA230/AA250</f>
        <v>4.2488032587042486E-2</v>
      </c>
      <c r="CJ230" s="134">
        <f t="shared" ref="CJ230" si="3108">AB230/AB250</f>
        <v>4.9546614405873372E-2</v>
      </c>
      <c r="CK230" s="135">
        <f t="shared" ref="CK230" si="3109">AC230/AC250</f>
        <v>4.772906852301937E-2</v>
      </c>
    </row>
    <row r="231" spans="1:89" ht="13.5" thickBot="1" x14ac:dyDescent="0.25">
      <c r="A231" s="136" t="s">
        <v>21</v>
      </c>
      <c r="B231" s="175">
        <v>1063</v>
      </c>
      <c r="C231" s="176">
        <v>1000</v>
      </c>
      <c r="D231" s="177">
        <v>357</v>
      </c>
      <c r="E231" s="178">
        <v>354</v>
      </c>
      <c r="F231" s="175">
        <v>1227</v>
      </c>
      <c r="G231" s="179">
        <v>748</v>
      </c>
      <c r="H231" s="177">
        <v>1558</v>
      </c>
      <c r="I231" s="178">
        <v>1503</v>
      </c>
      <c r="J231" s="175">
        <v>105</v>
      </c>
      <c r="K231" s="179">
        <v>201</v>
      </c>
      <c r="L231" s="177">
        <v>422</v>
      </c>
      <c r="M231" s="175">
        <v>827</v>
      </c>
      <c r="N231" s="180">
        <v>1346</v>
      </c>
      <c r="O231" s="181">
        <v>1447</v>
      </c>
      <c r="P231" s="175">
        <v>812</v>
      </c>
      <c r="Q231" s="179">
        <v>489</v>
      </c>
      <c r="R231" s="177">
        <v>1193</v>
      </c>
      <c r="S231" s="178">
        <v>813</v>
      </c>
      <c r="T231" s="175">
        <v>152</v>
      </c>
      <c r="U231" s="179">
        <v>155</v>
      </c>
      <c r="V231" s="177">
        <v>580</v>
      </c>
      <c r="W231" s="178">
        <v>1041</v>
      </c>
      <c r="X231" s="175">
        <v>620</v>
      </c>
      <c r="Y231" s="179">
        <v>312</v>
      </c>
      <c r="Z231" s="177">
        <v>1739</v>
      </c>
      <c r="AA231" s="175">
        <v>1828</v>
      </c>
      <c r="AB231" s="156">
        <f t="shared" si="2999"/>
        <v>11174</v>
      </c>
      <c r="AC231" s="157">
        <f t="shared" si="3000"/>
        <v>10718</v>
      </c>
      <c r="AE231" s="232" t="s">
        <v>85</v>
      </c>
      <c r="BI231" s="136" t="s">
        <v>21</v>
      </c>
      <c r="BJ231" s="128">
        <f>B231/B250</f>
        <v>5.8752003537279614E-2</v>
      </c>
      <c r="BK231" s="129">
        <f t="shared" ref="BK231" si="3110">C231/C250</f>
        <v>4.5205912933411689E-2</v>
      </c>
      <c r="BL231" s="130">
        <f t="shared" ref="BL231" si="3111">D231/D250</f>
        <v>5.736782902137233E-2</v>
      </c>
      <c r="BM231" s="131">
        <f t="shared" ref="BM231" si="3112">E231/E250</f>
        <v>4.6862589356632248E-2</v>
      </c>
      <c r="BN231" s="128">
        <f t="shared" ref="BN231" si="3113">F231/F250</f>
        <v>7.2966222645099901E-2</v>
      </c>
      <c r="BO231" s="129">
        <f t="shared" ref="BO231" si="3114">G231/G250</f>
        <v>4.336734693877551E-2</v>
      </c>
      <c r="BP231" s="130">
        <f t="shared" ref="BP231" si="3115">H231/H250</f>
        <v>5.5680640434580611E-2</v>
      </c>
      <c r="BQ231" s="131">
        <f t="shared" ref="BQ231" si="3116">I231/I250</f>
        <v>4.8251950303380524E-2</v>
      </c>
      <c r="BR231" s="128">
        <f t="shared" ref="BR231" si="3117">J231/J250</f>
        <v>3.9355322338830587E-2</v>
      </c>
      <c r="BS231" s="129">
        <f t="shared" ref="BS231" si="3118">K231/K250</f>
        <v>8.0335731414868106E-2</v>
      </c>
      <c r="BT231" s="130">
        <f t="shared" ref="BT231" si="3119">L231/L250</f>
        <v>3.742461865909897E-2</v>
      </c>
      <c r="BU231" s="128">
        <f t="shared" ref="BU231" si="3120">M231/M250</f>
        <v>7.401772129240132E-2</v>
      </c>
      <c r="BV231" s="132">
        <f t="shared" ref="BV231" si="3121">N231/N250</f>
        <v>5.275535000391942E-2</v>
      </c>
      <c r="BW231" s="133">
        <f t="shared" ref="BW231" si="3122">O231/O250</f>
        <v>6.0844336052476661E-2</v>
      </c>
      <c r="BX231" s="128">
        <f t="shared" ref="BX231" si="3123">P231/P250</f>
        <v>6.1970541097458601E-2</v>
      </c>
      <c r="BY231" s="129">
        <f t="shared" ref="BY231" si="3124">Q231/Q250</f>
        <v>4.6171277499763949E-2</v>
      </c>
      <c r="BZ231" s="130">
        <f t="shared" ref="BZ231" si="3125">R231/R250</f>
        <v>6.1752678710078161E-2</v>
      </c>
      <c r="CA231" s="131">
        <f t="shared" ref="CA231" si="3126">S231/S250</f>
        <v>4.7130434782608699E-2</v>
      </c>
      <c r="CB231" s="128">
        <f t="shared" ref="CB231" si="3127">T231/T250</f>
        <v>5.6950168602472838E-2</v>
      </c>
      <c r="CC231" s="129">
        <f t="shared" ref="CC231" si="3128">U231/U250</f>
        <v>7.2667604313173928E-2</v>
      </c>
      <c r="CD231" s="130">
        <f t="shared" ref="CD231" si="3129">V231/V250</f>
        <v>3.7236774524910116E-2</v>
      </c>
      <c r="CE231" s="131">
        <f t="shared" ref="CE231" si="3130">W231/W250</f>
        <v>6.4326762652165859E-2</v>
      </c>
      <c r="CF231" s="128">
        <f t="shared" ref="CF231" si="3131">X231/X250</f>
        <v>6.3175056042388419E-2</v>
      </c>
      <c r="CG231" s="129">
        <f t="shared" ref="CG231" si="3132">Y231/Y250</f>
        <v>6.719793237131165E-2</v>
      </c>
      <c r="CH231" s="130">
        <f t="shared" ref="CH231" si="3133">Z231/Z250</f>
        <v>5.435903847957238E-2</v>
      </c>
      <c r="CI231" s="128">
        <f t="shared" ref="CI231" si="3134">AA231/AA250</f>
        <v>5.4351381084054351E-2</v>
      </c>
      <c r="CJ231" s="134">
        <f t="shared" ref="CJ231" si="3135">AB231/AB250</f>
        <v>5.5580149520251886E-2</v>
      </c>
      <c r="CK231" s="135">
        <f t="shared" ref="CK231" si="3136">AC231/AC250</f>
        <v>5.3600184034966643E-2</v>
      </c>
    </row>
    <row r="232" spans="1:89" ht="14.25" thickTop="1" thickBot="1" x14ac:dyDescent="0.25">
      <c r="A232" s="145" t="s">
        <v>22</v>
      </c>
      <c r="B232" s="182">
        <v>1098</v>
      </c>
      <c r="C232" s="183">
        <v>1166</v>
      </c>
      <c r="D232" s="184">
        <v>430</v>
      </c>
      <c r="E232" s="185">
        <v>377</v>
      </c>
      <c r="F232" s="182">
        <v>1408</v>
      </c>
      <c r="G232" s="186">
        <v>672</v>
      </c>
      <c r="H232" s="184">
        <v>2007</v>
      </c>
      <c r="I232" s="185">
        <v>1773</v>
      </c>
      <c r="J232" s="182">
        <v>121</v>
      </c>
      <c r="K232" s="186">
        <v>377</v>
      </c>
      <c r="L232" s="184">
        <v>407</v>
      </c>
      <c r="M232" s="182">
        <v>1144</v>
      </c>
      <c r="N232" s="187">
        <v>1334</v>
      </c>
      <c r="O232" s="188">
        <v>1937</v>
      </c>
      <c r="P232" s="182">
        <v>943</v>
      </c>
      <c r="Q232" s="186">
        <v>464</v>
      </c>
      <c r="R232" s="184">
        <v>1423</v>
      </c>
      <c r="S232" s="185">
        <v>910</v>
      </c>
      <c r="T232" s="182">
        <v>127</v>
      </c>
      <c r="U232" s="186">
        <v>125</v>
      </c>
      <c r="V232" s="184">
        <v>617</v>
      </c>
      <c r="W232" s="185">
        <v>1393</v>
      </c>
      <c r="X232" s="182">
        <v>707</v>
      </c>
      <c r="Y232" s="186">
        <v>304</v>
      </c>
      <c r="Z232" s="184">
        <v>2062</v>
      </c>
      <c r="AA232" s="182">
        <v>1945</v>
      </c>
      <c r="AB232" s="156">
        <f t="shared" si="2999"/>
        <v>12684</v>
      </c>
      <c r="AC232" s="157">
        <f t="shared" si="3000"/>
        <v>12587</v>
      </c>
      <c r="AE232" s="300" t="s">
        <v>0</v>
      </c>
      <c r="AF232" s="302" t="s">
        <v>1</v>
      </c>
      <c r="AG232" s="303"/>
      <c r="AH232" s="302" t="s">
        <v>2</v>
      </c>
      <c r="AI232" s="303"/>
      <c r="AJ232" s="302" t="s">
        <v>3</v>
      </c>
      <c r="AK232" s="303"/>
      <c r="AL232" s="302" t="s">
        <v>4</v>
      </c>
      <c r="AM232" s="303"/>
      <c r="AN232" s="302" t="s">
        <v>5</v>
      </c>
      <c r="AO232" s="303"/>
      <c r="AP232" s="302" t="s">
        <v>6</v>
      </c>
      <c r="AQ232" s="303"/>
      <c r="AR232" s="302" t="s">
        <v>7</v>
      </c>
      <c r="AS232" s="303"/>
      <c r="AT232" s="302" t="s">
        <v>8</v>
      </c>
      <c r="AU232" s="303"/>
      <c r="AV232" s="302" t="s">
        <v>9</v>
      </c>
      <c r="AW232" s="303"/>
      <c r="AX232" s="302" t="s">
        <v>10</v>
      </c>
      <c r="AY232" s="303"/>
      <c r="AZ232" s="302" t="s">
        <v>11</v>
      </c>
      <c r="BA232" s="303"/>
      <c r="BB232" s="302" t="s">
        <v>12</v>
      </c>
      <c r="BC232" s="303"/>
      <c r="BD232" s="305" t="s">
        <v>40</v>
      </c>
      <c r="BE232" s="306"/>
      <c r="BF232" s="307" t="s">
        <v>41</v>
      </c>
      <c r="BG232" s="308"/>
      <c r="BI232" s="145" t="s">
        <v>22</v>
      </c>
      <c r="BJ232" s="128">
        <f>B232/B250</f>
        <v>6.0686453324490137E-2</v>
      </c>
      <c r="BK232" s="129">
        <f t="shared" ref="BK232" si="3137">C232/C250</f>
        <v>5.271009448035803E-2</v>
      </c>
      <c r="BL232" s="130">
        <f t="shared" ref="BL232" si="3138">D232/D250</f>
        <v>6.9098505543949862E-2</v>
      </c>
      <c r="BM232" s="131">
        <f t="shared" ref="BM232" si="3139">E232/E250</f>
        <v>4.990733386285412E-2</v>
      </c>
      <c r="BN232" s="128">
        <f t="shared" ref="BN232" si="3140">F232/F250</f>
        <v>8.3729781160799238E-2</v>
      </c>
      <c r="BO232" s="129">
        <f t="shared" ref="BO232" si="3141">G232/G250</f>
        <v>3.896103896103896E-2</v>
      </c>
      <c r="BP232" s="130">
        <f t="shared" ref="BP232" si="3142">H232/H250</f>
        <v>7.1727243486651659E-2</v>
      </c>
      <c r="BQ232" s="131">
        <f t="shared" ref="BQ232" si="3143">I232/I250</f>
        <v>5.69199653279399E-2</v>
      </c>
      <c r="BR232" s="128">
        <f t="shared" ref="BR232" si="3144">J232/J250</f>
        <v>4.5352323838080959E-2</v>
      </c>
      <c r="BS232" s="129">
        <f t="shared" ref="BS232" si="3145">K232/K250</f>
        <v>0.15067945643485212</v>
      </c>
      <c r="BT232" s="130">
        <f t="shared" ref="BT232" si="3146">L232/L250</f>
        <v>3.6094359702021996E-2</v>
      </c>
      <c r="BU232" s="128">
        <f t="shared" ref="BU232" si="3147">M232/M250</f>
        <v>0.1023896894298756</v>
      </c>
      <c r="BV232" s="132">
        <f t="shared" ref="BV232" si="3148">N232/N250</f>
        <v>5.2285019989025634E-2</v>
      </c>
      <c r="BW232" s="133">
        <f t="shared" ref="BW232" si="3149">O232/O250</f>
        <v>8.1448154066100412E-2</v>
      </c>
      <c r="BX232" s="128">
        <f t="shared" ref="BX232" si="3150">P232/P250</f>
        <v>7.1968251545447601E-2</v>
      </c>
      <c r="BY232" s="129">
        <f t="shared" ref="BY232" si="3151">Q232/Q250</f>
        <v>4.3810782740062316E-2</v>
      </c>
      <c r="BZ232" s="130">
        <f t="shared" ref="BZ232" si="3152">R232/R250</f>
        <v>7.3658056835239918E-2</v>
      </c>
      <c r="CA232" s="131">
        <f t="shared" ref="CA232" si="3153">S232/S250</f>
        <v>5.2753623188405797E-2</v>
      </c>
      <c r="CB232" s="128">
        <f t="shared" ref="CB232" si="3154">T232/T250</f>
        <v>4.7583364556013488E-2</v>
      </c>
      <c r="CC232" s="129">
        <f t="shared" ref="CC232" si="3155">U232/U250</f>
        <v>5.8602906704172529E-2</v>
      </c>
      <c r="CD232" s="130">
        <f t="shared" ref="CD232" si="3156">V232/V250</f>
        <v>3.9612223934257833E-2</v>
      </c>
      <c r="CE232" s="131">
        <f t="shared" ref="CE232" si="3157">W232/W250</f>
        <v>8.6077983068652289E-2</v>
      </c>
      <c r="CF232" s="128">
        <f t="shared" ref="CF232" si="3158">X232/X250</f>
        <v>7.2039942938659063E-2</v>
      </c>
      <c r="CG232" s="129">
        <f t="shared" ref="CG232" si="3159">Y232/Y250</f>
        <v>6.5474908464354942E-2</v>
      </c>
      <c r="CH232" s="130">
        <f t="shared" ref="CH232" si="3160">Z232/Z250</f>
        <v>6.4455628145415902E-2</v>
      </c>
      <c r="CI232" s="128">
        <f t="shared" ref="CI232" si="3161">AA232/AA250</f>
        <v>5.7830107335057827E-2</v>
      </c>
      <c r="CJ232" s="134">
        <f t="shared" ref="CJ232" si="3162">AB232/AB250</f>
        <v>6.3090980536502139E-2</v>
      </c>
      <c r="CK232" s="135">
        <f t="shared" ref="CK232" si="3163">AC232/AC250</f>
        <v>6.2946959922385248E-2</v>
      </c>
    </row>
    <row r="233" spans="1:89" ht="15" thickTop="1" thickBot="1" x14ac:dyDescent="0.3">
      <c r="A233" s="136" t="s">
        <v>23</v>
      </c>
      <c r="B233" s="175">
        <v>955</v>
      </c>
      <c r="C233" s="176">
        <v>1259</v>
      </c>
      <c r="D233" s="177">
        <v>408</v>
      </c>
      <c r="E233" s="178">
        <v>328</v>
      </c>
      <c r="F233" s="175">
        <v>1246</v>
      </c>
      <c r="G233" s="179">
        <v>609</v>
      </c>
      <c r="H233" s="177">
        <v>1799</v>
      </c>
      <c r="I233" s="178">
        <v>1610</v>
      </c>
      <c r="J233" s="175">
        <v>105</v>
      </c>
      <c r="K233" s="179">
        <v>234</v>
      </c>
      <c r="L233" s="177">
        <v>275</v>
      </c>
      <c r="M233" s="175">
        <v>973</v>
      </c>
      <c r="N233" s="180">
        <v>1332</v>
      </c>
      <c r="O233" s="181">
        <v>1500</v>
      </c>
      <c r="P233" s="175">
        <v>855</v>
      </c>
      <c r="Q233" s="179">
        <v>404</v>
      </c>
      <c r="R233" s="177">
        <v>1330</v>
      </c>
      <c r="S233" s="178">
        <v>921</v>
      </c>
      <c r="T233" s="175">
        <v>152</v>
      </c>
      <c r="U233" s="179">
        <v>108</v>
      </c>
      <c r="V233" s="177">
        <v>595</v>
      </c>
      <c r="W233" s="178">
        <v>1232</v>
      </c>
      <c r="X233" s="175">
        <v>631</v>
      </c>
      <c r="Y233" s="179">
        <v>246</v>
      </c>
      <c r="Z233" s="177">
        <v>1986</v>
      </c>
      <c r="AA233" s="175">
        <v>2175</v>
      </c>
      <c r="AB233" s="156">
        <f t="shared" si="2999"/>
        <v>11669</v>
      </c>
      <c r="AC233" s="157">
        <f t="shared" si="3000"/>
        <v>11599</v>
      </c>
      <c r="AE233" s="301"/>
      <c r="AF233" s="115" t="s">
        <v>14</v>
      </c>
      <c r="AG233" s="116" t="s">
        <v>15</v>
      </c>
      <c r="AH233" s="117" t="s">
        <v>14</v>
      </c>
      <c r="AI233" s="118" t="s">
        <v>15</v>
      </c>
      <c r="AJ233" s="115" t="s">
        <v>14</v>
      </c>
      <c r="AK233" s="116" t="s">
        <v>15</v>
      </c>
      <c r="AL233" s="117" t="s">
        <v>14</v>
      </c>
      <c r="AM233" s="118" t="s">
        <v>15</v>
      </c>
      <c r="AN233" s="115" t="s">
        <v>14</v>
      </c>
      <c r="AO233" s="116" t="s">
        <v>15</v>
      </c>
      <c r="AP233" s="117" t="s">
        <v>14</v>
      </c>
      <c r="AQ233" s="115" t="s">
        <v>15</v>
      </c>
      <c r="AR233" s="119" t="s">
        <v>14</v>
      </c>
      <c r="AS233" s="120" t="s">
        <v>15</v>
      </c>
      <c r="AT233" s="115" t="s">
        <v>14</v>
      </c>
      <c r="AU233" s="116" t="s">
        <v>15</v>
      </c>
      <c r="AV233" s="117" t="s">
        <v>14</v>
      </c>
      <c r="AW233" s="118" t="s">
        <v>15</v>
      </c>
      <c r="AX233" s="115" t="s">
        <v>14</v>
      </c>
      <c r="AY233" s="116" t="s">
        <v>15</v>
      </c>
      <c r="AZ233" s="117" t="s">
        <v>14</v>
      </c>
      <c r="BA233" s="118" t="s">
        <v>15</v>
      </c>
      <c r="BB233" s="115" t="s">
        <v>14</v>
      </c>
      <c r="BC233" s="116" t="s">
        <v>15</v>
      </c>
      <c r="BD233" s="28" t="s">
        <v>14</v>
      </c>
      <c r="BE233" s="121" t="s">
        <v>15</v>
      </c>
      <c r="BF233" s="162" t="s">
        <v>14</v>
      </c>
      <c r="BG233" s="163" t="s">
        <v>15</v>
      </c>
      <c r="BI233" s="136" t="s">
        <v>23</v>
      </c>
      <c r="BJ233" s="128">
        <f>B233/B250</f>
        <v>5.2782844193887138E-2</v>
      </c>
      <c r="BK233" s="129">
        <f t="shared" ref="BK233" si="3164">C233/C250</f>
        <v>5.6914244383165315E-2</v>
      </c>
      <c r="BL233" s="130">
        <f t="shared" ref="BL233" si="3165">D233/D250</f>
        <v>6.5563233167282658E-2</v>
      </c>
      <c r="BM233" s="131">
        <f t="shared" ref="BM233" si="3166">E233/E250</f>
        <v>4.3420704262642308E-2</v>
      </c>
      <c r="BN233" s="128">
        <f t="shared" ref="BN233" si="3167">F233/F250</f>
        <v>7.4096098953377737E-2</v>
      </c>
      <c r="BO233" s="129">
        <f t="shared" ref="BO233" si="3168">G233/G250</f>
        <v>3.530844155844156E-2</v>
      </c>
      <c r="BP233" s="130">
        <f t="shared" ref="BP233" si="3169">H233/H250</f>
        <v>6.4293627818877097E-2</v>
      </c>
      <c r="BQ233" s="131">
        <f t="shared" ref="BQ233" si="3170">I233/I250</f>
        <v>5.1687052553854057E-2</v>
      </c>
      <c r="BR233" s="128">
        <f t="shared" ref="BR233" si="3171">J233/J250</f>
        <v>3.9355322338830587E-2</v>
      </c>
      <c r="BS233" s="129">
        <f t="shared" ref="BS233" si="3172">K233/K250</f>
        <v>9.3525179856115109E-2</v>
      </c>
      <c r="BT233" s="130">
        <f t="shared" ref="BT233" si="3173">L233/L250</f>
        <v>2.4388080879744589E-2</v>
      </c>
      <c r="BU233" s="128">
        <f t="shared" ref="BU233" si="3174">M233/M250</f>
        <v>8.7084936901458868E-2</v>
      </c>
      <c r="BV233" s="132">
        <f t="shared" ref="BV233" si="3175">N233/N250</f>
        <v>5.2206631653210003E-2</v>
      </c>
      <c r="BW233" s="133">
        <f t="shared" ref="BW233" si="3176">O233/O250</f>
        <v>6.3072912286603319E-2</v>
      </c>
      <c r="BX233" s="128">
        <f t="shared" ref="BX233" si="3177">P233/P250</f>
        <v>6.5252232313210715E-2</v>
      </c>
      <c r="BY233" s="129">
        <f t="shared" ref="BY233" si="3178">Q233/Q250</f>
        <v>3.81455953167784E-2</v>
      </c>
      <c r="BZ233" s="130">
        <f t="shared" ref="BZ233" si="3179">R233/R250</f>
        <v>6.8844143071587552E-2</v>
      </c>
      <c r="CA233" s="131">
        <f t="shared" ref="CA233" si="3180">S233/S250</f>
        <v>5.3391304347826088E-2</v>
      </c>
      <c r="CB233" s="128">
        <f t="shared" ref="CB233" si="3181">T233/T250</f>
        <v>5.6950168602472838E-2</v>
      </c>
      <c r="CC233" s="129">
        <f t="shared" ref="CC233" si="3182">U233/U250</f>
        <v>5.0632911392405063E-2</v>
      </c>
      <c r="CD233" s="130">
        <f t="shared" ref="CD233" si="3183">V233/V250</f>
        <v>3.8199794555726758E-2</v>
      </c>
      <c r="CE233" s="131">
        <f t="shared" ref="CE233" si="3184">W233/W250</f>
        <v>7.6129271457702527E-2</v>
      </c>
      <c r="CF233" s="128">
        <f t="shared" ref="CF233" si="3185">X233/X250</f>
        <v>6.4295903810882418E-2</v>
      </c>
      <c r="CG233" s="129">
        <f t="shared" ref="CG233" si="3186">Y233/Y250</f>
        <v>5.2982985138918803E-2</v>
      </c>
      <c r="CH233" s="130">
        <f t="shared" ref="CH233" si="3187">Z233/Z250</f>
        <v>6.2079959988746838E-2</v>
      </c>
      <c r="CI233" s="128">
        <f t="shared" ref="CI233" si="3188">AA233/AA250</f>
        <v>6.4668629025064664E-2</v>
      </c>
      <c r="CJ233" s="134">
        <f t="shared" ref="CJ233" si="3189">AB233/AB250</f>
        <v>5.8042309356704784E-2</v>
      </c>
      <c r="CK233" s="135">
        <f t="shared" ref="CK233" si="3190">AC233/AC250</f>
        <v>5.8006021144017365E-2</v>
      </c>
    </row>
    <row r="234" spans="1:89" ht="13.5" thickTop="1" x14ac:dyDescent="0.2">
      <c r="A234" s="145" t="s">
        <v>24</v>
      </c>
      <c r="B234" s="189">
        <v>1052</v>
      </c>
      <c r="C234" s="183">
        <v>1464</v>
      </c>
      <c r="D234" s="184">
        <v>435</v>
      </c>
      <c r="E234" s="185">
        <v>396</v>
      </c>
      <c r="F234" s="182">
        <v>1147</v>
      </c>
      <c r="G234" s="186">
        <v>739</v>
      </c>
      <c r="H234" s="184">
        <v>1958</v>
      </c>
      <c r="I234" s="185">
        <v>1957</v>
      </c>
      <c r="J234" s="182">
        <v>142</v>
      </c>
      <c r="K234" s="186">
        <v>155</v>
      </c>
      <c r="L234" s="184">
        <v>338</v>
      </c>
      <c r="M234" s="182">
        <v>915</v>
      </c>
      <c r="N234" s="187">
        <v>1199</v>
      </c>
      <c r="O234" s="190">
        <v>1709</v>
      </c>
      <c r="P234" s="182">
        <v>912</v>
      </c>
      <c r="Q234" s="186">
        <v>433</v>
      </c>
      <c r="R234" s="184">
        <v>1338</v>
      </c>
      <c r="S234" s="185">
        <v>799</v>
      </c>
      <c r="T234" s="182">
        <v>157</v>
      </c>
      <c r="U234" s="186">
        <v>115</v>
      </c>
      <c r="V234" s="184">
        <v>713</v>
      </c>
      <c r="W234" s="191">
        <v>1249</v>
      </c>
      <c r="X234" s="182">
        <v>586</v>
      </c>
      <c r="Y234" s="186">
        <v>175</v>
      </c>
      <c r="Z234" s="184">
        <v>1977</v>
      </c>
      <c r="AA234" s="182">
        <v>1814</v>
      </c>
      <c r="AB234" s="156">
        <f t="shared" si="2999"/>
        <v>11954</v>
      </c>
      <c r="AC234" s="157">
        <f t="shared" si="3000"/>
        <v>11920</v>
      </c>
      <c r="AE234" s="235" t="str">
        <f>$AE$17</f>
        <v>17:00 - 17:59</v>
      </c>
      <c r="AF234" s="125">
        <f t="shared" ref="AF234:AU235" si="3191">SUMIF($A$9:$A$32,$AE234,B$226:B$249)</f>
        <v>1393</v>
      </c>
      <c r="AG234" s="172">
        <f t="shared" si="3191"/>
        <v>1715</v>
      </c>
      <c r="AH234" s="126">
        <f t="shared" si="3191"/>
        <v>420</v>
      </c>
      <c r="AI234" s="166">
        <f t="shared" si="3191"/>
        <v>642</v>
      </c>
      <c r="AJ234" s="125">
        <f t="shared" si="3191"/>
        <v>924</v>
      </c>
      <c r="AK234" s="127">
        <f t="shared" si="3191"/>
        <v>1299</v>
      </c>
      <c r="AL234" s="126">
        <f t="shared" si="3191"/>
        <v>1857</v>
      </c>
      <c r="AM234" s="166">
        <f t="shared" si="3191"/>
        <v>2363</v>
      </c>
      <c r="AN234" s="125">
        <f t="shared" si="3191"/>
        <v>183</v>
      </c>
      <c r="AO234" s="127">
        <f t="shared" si="3191"/>
        <v>119</v>
      </c>
      <c r="AP234" s="126">
        <f t="shared" si="3191"/>
        <v>928</v>
      </c>
      <c r="AQ234" s="125">
        <f t="shared" si="3191"/>
        <v>582</v>
      </c>
      <c r="AR234" s="165">
        <f t="shared" si="3191"/>
        <v>1719</v>
      </c>
      <c r="AS234" s="167">
        <f t="shared" si="3191"/>
        <v>1607</v>
      </c>
      <c r="AT234" s="125">
        <f t="shared" si="3191"/>
        <v>856</v>
      </c>
      <c r="AU234" s="127">
        <f t="shared" si="3191"/>
        <v>838</v>
      </c>
      <c r="AV234" s="126">
        <f t="shared" ref="AP234:BE235" si="3192">SUMIF($A$9:$A$32,$AE234,R$226:R$249)</f>
        <v>1282</v>
      </c>
      <c r="AW234" s="166">
        <f t="shared" si="3192"/>
        <v>1312</v>
      </c>
      <c r="AX234" s="125">
        <f t="shared" si="3192"/>
        <v>202</v>
      </c>
      <c r="AY234" s="127">
        <f t="shared" si="3192"/>
        <v>97</v>
      </c>
      <c r="AZ234" s="126">
        <f t="shared" si="3192"/>
        <v>1164</v>
      </c>
      <c r="BA234" s="166">
        <f t="shared" si="3192"/>
        <v>1076</v>
      </c>
      <c r="BB234" s="125">
        <f t="shared" si="3192"/>
        <v>731</v>
      </c>
      <c r="BC234" s="127">
        <f t="shared" si="3192"/>
        <v>341</v>
      </c>
      <c r="BD234" s="170">
        <f t="shared" si="3192"/>
        <v>2315</v>
      </c>
      <c r="BE234" s="171">
        <f t="shared" si="3192"/>
        <v>2381</v>
      </c>
      <c r="BF234" s="156">
        <f>AF234+AH234+AJ234+AL234+AN234+AP234+AR234+AT234+AV234+AX234+AZ234+BB234+BD234</f>
        <v>13974</v>
      </c>
      <c r="BG234" s="157">
        <f>AG234+AI234+AK234+AM234+AO234+AQ234+AS234+AU234+AW234+AY234+BA234+BC234+BE234</f>
        <v>14372</v>
      </c>
      <c r="BI234" s="145" t="s">
        <v>24</v>
      </c>
      <c r="BJ234" s="128">
        <f>B234/B250</f>
        <v>5.8144033604156306E-2</v>
      </c>
      <c r="BK234" s="129">
        <f t="shared" ref="BK234" si="3193">C234/C250</f>
        <v>6.618145653451471E-2</v>
      </c>
      <c r="BL234" s="130">
        <f t="shared" ref="BL234" si="3194">D234/D250</f>
        <v>6.9901976538646951E-2</v>
      </c>
      <c r="BM234" s="131">
        <f t="shared" ref="BM234" si="3195">E234/E250</f>
        <v>5.2422557585385228E-2</v>
      </c>
      <c r="BN234" s="128">
        <f t="shared" ref="BN234" si="3196">F234/F250</f>
        <v>6.8208848715509043E-2</v>
      </c>
      <c r="BO234" s="129">
        <f t="shared" ref="BO234" si="3197">G234/G250</f>
        <v>4.2845547309833025E-2</v>
      </c>
      <c r="BP234" s="130">
        <f t="shared" ref="BP234" si="3198">H234/H250</f>
        <v>6.9976055180300922E-2</v>
      </c>
      <c r="BQ234" s="131">
        <f t="shared" ref="BQ234" si="3199">I234/I250</f>
        <v>6.2827057048380361E-2</v>
      </c>
      <c r="BR234" s="128">
        <f t="shared" ref="BR234" si="3200">J234/J250</f>
        <v>5.3223388305847073E-2</v>
      </c>
      <c r="BS234" s="129">
        <f t="shared" ref="BS234" si="3201">K234/K250</f>
        <v>6.1950439648281376E-2</v>
      </c>
      <c r="BT234" s="130">
        <f t="shared" ref="BT234" si="3202">L234/L250</f>
        <v>2.9975168499467898E-2</v>
      </c>
      <c r="BU234" s="128">
        <f t="shared" ref="BU234" si="3203">M234/M250</f>
        <v>8.1893851248545604E-2</v>
      </c>
      <c r="BV234" s="132">
        <f t="shared" ref="BV234" si="3204">N234/N250</f>
        <v>4.6993807321470564E-2</v>
      </c>
      <c r="BW234" s="133">
        <f t="shared" ref="BW234" si="3205">O234/O250</f>
        <v>7.1861071398536702E-2</v>
      </c>
      <c r="BX234" s="128">
        <f t="shared" ref="BX234" si="3206">P234/P250</f>
        <v>6.9602381134091423E-2</v>
      </c>
      <c r="BY234" s="129">
        <f t="shared" ref="BY234" si="3207">Q234/Q250</f>
        <v>4.0883769238032289E-2</v>
      </c>
      <c r="BZ234" s="130">
        <f t="shared" ref="BZ234" si="3208">R234/R250</f>
        <v>6.9258243180288837E-2</v>
      </c>
      <c r="CA234" s="131">
        <f t="shared" ref="CA234" si="3209">S234/S250</f>
        <v>4.6318840579710148E-2</v>
      </c>
      <c r="CB234" s="128">
        <f t="shared" ref="CB234" si="3210">T234/T250</f>
        <v>5.8823529411764705E-2</v>
      </c>
      <c r="CC234" s="129">
        <f t="shared" ref="CC234" si="3211">U234/U250</f>
        <v>5.3914674167838725E-2</v>
      </c>
      <c r="CD234" s="130">
        <f t="shared" ref="CD234" si="3212">V234/V250</f>
        <v>4.5775552131484334E-2</v>
      </c>
      <c r="CE234" s="131">
        <f t="shared" ref="CE234" si="3213">W234/W250</f>
        <v>7.7179756534635116E-2</v>
      </c>
      <c r="CF234" s="128">
        <f t="shared" ref="CF234" si="3214">X234/X250</f>
        <v>5.9710617485225187E-2</v>
      </c>
      <c r="CG234" s="129">
        <f t="shared" ref="CG234" si="3215">Y234/Y250</f>
        <v>3.7691147964678012E-2</v>
      </c>
      <c r="CH234" s="130">
        <f t="shared" ref="CH234" si="3216">Z234/Z250</f>
        <v>6.1798630864930759E-2</v>
      </c>
      <c r="CI234" s="128">
        <f t="shared" ref="CI234" si="3217">AA234/AA250</f>
        <v>5.3935123242053934E-2</v>
      </c>
      <c r="CJ234" s="134">
        <f t="shared" ref="CJ234" si="3218">AB234/AB250</f>
        <v>5.9459916535268574E-2</v>
      </c>
      <c r="CK234" s="135">
        <f t="shared" ref="CK234" si="3219">AC234/AC250</f>
        <v>5.9611326151968874E-2</v>
      </c>
    </row>
    <row r="235" spans="1:89" x14ac:dyDescent="0.2">
      <c r="A235" s="136" t="s">
        <v>25</v>
      </c>
      <c r="B235" s="192">
        <v>1100</v>
      </c>
      <c r="C235" s="176">
        <v>1755</v>
      </c>
      <c r="D235" s="177">
        <v>398</v>
      </c>
      <c r="E235" s="178">
        <v>418</v>
      </c>
      <c r="F235" s="175">
        <v>1017</v>
      </c>
      <c r="G235" s="179">
        <v>732</v>
      </c>
      <c r="H235" s="177">
        <v>1885</v>
      </c>
      <c r="I235" s="178">
        <v>1669</v>
      </c>
      <c r="J235" s="175">
        <v>108</v>
      </c>
      <c r="K235" s="176">
        <v>146</v>
      </c>
      <c r="L235" s="177">
        <v>477</v>
      </c>
      <c r="M235" s="175">
        <v>932</v>
      </c>
      <c r="N235" s="180">
        <v>1360</v>
      </c>
      <c r="O235" s="193">
        <v>1442</v>
      </c>
      <c r="P235" s="175">
        <v>932</v>
      </c>
      <c r="Q235" s="176">
        <v>492</v>
      </c>
      <c r="R235" s="177">
        <v>1377</v>
      </c>
      <c r="S235" s="178">
        <v>923</v>
      </c>
      <c r="T235" s="184">
        <v>134</v>
      </c>
      <c r="U235" s="175">
        <v>110</v>
      </c>
      <c r="V235" s="177">
        <v>748</v>
      </c>
      <c r="W235" s="194">
        <v>1154</v>
      </c>
      <c r="X235" s="175">
        <v>611</v>
      </c>
      <c r="Y235" s="179">
        <v>203</v>
      </c>
      <c r="Z235" s="177">
        <v>2112</v>
      </c>
      <c r="AA235" s="175">
        <v>1987</v>
      </c>
      <c r="AB235" s="156">
        <f t="shared" si="2999"/>
        <v>12259</v>
      </c>
      <c r="AC235" s="157">
        <f t="shared" si="3000"/>
        <v>11963</v>
      </c>
      <c r="AE235" s="237" t="str">
        <f>$AE$18</f>
        <v>18:00 - 18:59</v>
      </c>
      <c r="AF235" s="125">
        <f t="shared" si="3191"/>
        <v>1386</v>
      </c>
      <c r="AG235" s="176">
        <f t="shared" si="3191"/>
        <v>1418</v>
      </c>
      <c r="AH235" s="177">
        <f t="shared" si="3191"/>
        <v>405</v>
      </c>
      <c r="AI235" s="178">
        <f t="shared" si="3191"/>
        <v>484</v>
      </c>
      <c r="AJ235" s="238">
        <f t="shared" si="3191"/>
        <v>839</v>
      </c>
      <c r="AK235" s="179">
        <f t="shared" si="3191"/>
        <v>1306</v>
      </c>
      <c r="AL235" s="177">
        <f t="shared" si="3191"/>
        <v>1735</v>
      </c>
      <c r="AM235" s="178">
        <f t="shared" si="3191"/>
        <v>2211</v>
      </c>
      <c r="AN235" s="238">
        <f t="shared" si="3191"/>
        <v>219</v>
      </c>
      <c r="AO235" s="179">
        <f t="shared" si="3191"/>
        <v>110</v>
      </c>
      <c r="AP235" s="177">
        <f t="shared" si="3192"/>
        <v>1064</v>
      </c>
      <c r="AQ235" s="238">
        <f t="shared" si="3192"/>
        <v>525</v>
      </c>
      <c r="AR235" s="180">
        <f t="shared" si="3192"/>
        <v>1838</v>
      </c>
      <c r="AS235" s="181">
        <f t="shared" si="3192"/>
        <v>1391</v>
      </c>
      <c r="AT235" s="238">
        <f t="shared" si="3192"/>
        <v>666</v>
      </c>
      <c r="AU235" s="179">
        <f t="shared" si="3192"/>
        <v>876</v>
      </c>
      <c r="AV235" s="177">
        <f t="shared" si="3192"/>
        <v>1108</v>
      </c>
      <c r="AW235" s="178">
        <f t="shared" si="3192"/>
        <v>1389</v>
      </c>
      <c r="AX235" s="238">
        <f t="shared" si="3192"/>
        <v>178</v>
      </c>
      <c r="AY235" s="179">
        <f t="shared" si="3192"/>
        <v>103</v>
      </c>
      <c r="AZ235" s="177">
        <f t="shared" si="3192"/>
        <v>1294</v>
      </c>
      <c r="BA235" s="178">
        <f t="shared" si="3192"/>
        <v>913</v>
      </c>
      <c r="BB235" s="238">
        <f t="shared" si="3192"/>
        <v>630</v>
      </c>
      <c r="BC235" s="179">
        <f t="shared" si="3192"/>
        <v>382</v>
      </c>
      <c r="BD235" s="177">
        <f t="shared" si="3192"/>
        <v>2107</v>
      </c>
      <c r="BE235" s="238">
        <f t="shared" si="3192"/>
        <v>2378</v>
      </c>
      <c r="BF235" s="158">
        <f>SUM(AF235,AH235,AJ235,AL235,AN235,AP235,AR235,AT235,AV235,AX235,AZ235,BB235,BD235)</f>
        <v>13469</v>
      </c>
      <c r="BG235" s="159">
        <f>SUM(AG235,AI235,AK235,AM235,AO235,AQ235,AS235,AU235,AW235,AY235,BA235,BC235,BE235)</f>
        <v>13486</v>
      </c>
      <c r="BI235" s="136" t="s">
        <v>25</v>
      </c>
      <c r="BJ235" s="128">
        <f>B235/B250</f>
        <v>6.0796993312330738E-2</v>
      </c>
      <c r="BK235" s="129">
        <f t="shared" ref="BK235" si="3220">C235/C250</f>
        <v>7.933637719813752E-2</v>
      </c>
      <c r="BL235" s="130">
        <f t="shared" ref="BL235" si="3221">D235/D250</f>
        <v>6.395629117788848E-2</v>
      </c>
      <c r="BM235" s="131">
        <f t="shared" ref="BM235" si="3222">E235/E250</f>
        <v>5.5334921895684404E-2</v>
      </c>
      <c r="BN235" s="128">
        <f t="shared" ref="BN235" si="3223">F235/F250</f>
        <v>6.0478116079923885E-2</v>
      </c>
      <c r="BO235" s="129">
        <f t="shared" ref="BO235" si="3224">G235/G250</f>
        <v>4.2439703153988866E-2</v>
      </c>
      <c r="BP235" s="130">
        <f t="shared" ref="BP235" si="3225">H235/H250</f>
        <v>6.7367141989206958E-2</v>
      </c>
      <c r="BQ235" s="131">
        <f t="shared" ref="BQ235" si="3226">I235/I250</f>
        <v>5.3581174355517028E-2</v>
      </c>
      <c r="BR235" s="128">
        <f t="shared" ref="BR235" si="3227">J235/J250</f>
        <v>4.0479760119940027E-2</v>
      </c>
      <c r="BS235" s="129">
        <f t="shared" ref="BS235" si="3228">K235/K250</f>
        <v>5.8353317346123104E-2</v>
      </c>
      <c r="BT235" s="130">
        <f t="shared" ref="BT235" si="3229">L235/L250</f>
        <v>4.2302234835047886E-2</v>
      </c>
      <c r="BU235" s="128">
        <f t="shared" ref="BU235" si="3230">M235/M250</f>
        <v>8.3415376353709839E-2</v>
      </c>
      <c r="BV235" s="132">
        <f t="shared" ref="BV235" si="3231">N235/N250</f>
        <v>5.3304068354628829E-2</v>
      </c>
      <c r="BW235" s="133">
        <f t="shared" ref="BW235" si="3232">O235/O250</f>
        <v>6.0634093011521319E-2</v>
      </c>
      <c r="BX235" s="128">
        <f t="shared" ref="BX235" si="3233">P235/P250</f>
        <v>7.1128749141417993E-2</v>
      </c>
      <c r="BY235" s="129">
        <f t="shared" ref="BY235" si="3234">Q235/Q250</f>
        <v>4.6454536870928147E-2</v>
      </c>
      <c r="BZ235" s="130">
        <f t="shared" ref="BZ235" si="3235">R235/R250</f>
        <v>7.1276981210207563E-2</v>
      </c>
      <c r="CA235" s="131">
        <f t="shared" ref="CA235" si="3236">S235/S250</f>
        <v>5.3507246376811597E-2</v>
      </c>
      <c r="CB235" s="128">
        <f t="shared" ref="CB235" si="3237">T235/T250</f>
        <v>5.0206069689022102E-2</v>
      </c>
      <c r="CC235" s="129">
        <f t="shared" ref="CC235" si="3238">U235/U250</f>
        <v>5.1570557899671826E-2</v>
      </c>
      <c r="CD235" s="130">
        <f t="shared" ref="CD235" si="3239">V235/V250</f>
        <v>4.8022598870056499E-2</v>
      </c>
      <c r="CE235" s="131">
        <f t="shared" ref="CE235" si="3240">W235/W250</f>
        <v>7.1309398751776554E-2</v>
      </c>
      <c r="CF235" s="128">
        <f t="shared" ref="CF235" si="3241">X235/X250</f>
        <v>6.2257998777256983E-2</v>
      </c>
      <c r="CG235" s="129">
        <f t="shared" ref="CG235" si="3242">Y235/Y250</f>
        <v>4.3721731639026491E-2</v>
      </c>
      <c r="CH235" s="130">
        <f t="shared" ref="CH235" si="3243">Z235/Z250</f>
        <v>6.6018567722171864E-2</v>
      </c>
      <c r="CI235" s="128">
        <f t="shared" ref="CI235" si="3244">AA235/AA250</f>
        <v>5.9078880861059078E-2</v>
      </c>
      <c r="CJ235" s="134">
        <f t="shared" ref="CJ235" si="3245">AB235/AB250</f>
        <v>6.0977004919345615E-2</v>
      </c>
      <c r="CK235" s="135">
        <f t="shared" ref="CK235" si="3246">AC235/AC250</f>
        <v>5.9826367009731846E-2</v>
      </c>
    </row>
    <row r="236" spans="1:89" ht="13.5" thickBot="1" x14ac:dyDescent="0.25">
      <c r="A236" s="145" t="s">
        <v>26</v>
      </c>
      <c r="B236" s="189">
        <v>1133</v>
      </c>
      <c r="C236" s="183">
        <v>1436</v>
      </c>
      <c r="D236" s="184">
        <v>421</v>
      </c>
      <c r="E236" s="185">
        <v>408</v>
      </c>
      <c r="F236" s="182">
        <v>904</v>
      </c>
      <c r="G236" s="186">
        <v>671</v>
      </c>
      <c r="H236" s="184">
        <v>1767</v>
      </c>
      <c r="I236" s="185">
        <v>1650</v>
      </c>
      <c r="J236" s="182">
        <v>106</v>
      </c>
      <c r="K236" s="183">
        <v>103</v>
      </c>
      <c r="L236" s="184">
        <v>460</v>
      </c>
      <c r="M236" s="182">
        <v>820</v>
      </c>
      <c r="N236" s="187">
        <v>1295</v>
      </c>
      <c r="O236" s="190">
        <v>1383</v>
      </c>
      <c r="P236" s="182">
        <v>917</v>
      </c>
      <c r="Q236" s="183">
        <v>476</v>
      </c>
      <c r="R236" s="184">
        <v>1153</v>
      </c>
      <c r="S236" s="185">
        <v>890</v>
      </c>
      <c r="T236" s="182">
        <v>127</v>
      </c>
      <c r="U236" s="186">
        <v>121</v>
      </c>
      <c r="V236" s="184">
        <v>850</v>
      </c>
      <c r="W236" s="191">
        <v>1113</v>
      </c>
      <c r="X236" s="182">
        <v>474</v>
      </c>
      <c r="Y236" s="186">
        <v>218</v>
      </c>
      <c r="Z236" s="184">
        <v>1926</v>
      </c>
      <c r="AA236" s="182">
        <v>2294</v>
      </c>
      <c r="AB236" s="156">
        <f t="shared" si="2999"/>
        <v>11533</v>
      </c>
      <c r="AC236" s="157">
        <f t="shared" si="3000"/>
        <v>11583</v>
      </c>
      <c r="AE236" s="235"/>
      <c r="AF236" s="125"/>
      <c r="AG236" s="183"/>
      <c r="AH236" s="184"/>
      <c r="AI236" s="185"/>
      <c r="AJ236" s="182"/>
      <c r="AK236" s="186"/>
      <c r="AL236" s="184"/>
      <c r="AM236" s="185"/>
      <c r="AN236" s="182"/>
      <c r="AO236" s="186"/>
      <c r="AP236" s="184"/>
      <c r="AQ236" s="182"/>
      <c r="AR236" s="187"/>
      <c r="AS236" s="188"/>
      <c r="AT236" s="182"/>
      <c r="AU236" s="186"/>
      <c r="AV236" s="184"/>
      <c r="AW236" s="185"/>
      <c r="AX236" s="182"/>
      <c r="AY236" s="186"/>
      <c r="AZ236" s="184"/>
      <c r="BA236" s="185"/>
      <c r="BB236" s="182"/>
      <c r="BC236" s="186"/>
      <c r="BD236" s="184"/>
      <c r="BE236" s="182"/>
      <c r="BF236" s="158"/>
      <c r="BG236" s="159"/>
      <c r="BI236" s="145" t="s">
        <v>26</v>
      </c>
      <c r="BJ236" s="128">
        <f>B236/B250</f>
        <v>6.2620903111700654E-2</v>
      </c>
      <c r="BK236" s="129">
        <f t="shared" ref="BK236" si="3247">C236/C250</f>
        <v>6.4915690972379189E-2</v>
      </c>
      <c r="BL236" s="130">
        <f t="shared" ref="BL236" si="3248">D236/D250</f>
        <v>6.7652257753495093E-2</v>
      </c>
      <c r="BM236" s="131">
        <f t="shared" ref="BM236" si="3249">E236/E250</f>
        <v>5.4011119936457505E-2</v>
      </c>
      <c r="BN236" s="128">
        <f t="shared" ref="BN236" si="3250">F236/F250</f>
        <v>5.3758325404376785E-2</v>
      </c>
      <c r="BO236" s="129">
        <f t="shared" ref="BO236" si="3251">G236/G250</f>
        <v>3.8903061224489797E-2</v>
      </c>
      <c r="BP236" s="130">
        <f t="shared" ref="BP236" si="3252">H236/H250</f>
        <v>6.314999463921947E-2</v>
      </c>
      <c r="BQ236" s="131">
        <f t="shared" ref="BQ236" si="3253">I236/I250</f>
        <v>5.2971202927862851E-2</v>
      </c>
      <c r="BR236" s="128">
        <f t="shared" ref="BR236" si="3254">J236/J250</f>
        <v>3.9730134932533731E-2</v>
      </c>
      <c r="BS236" s="129">
        <f t="shared" ref="BS236" si="3255">K236/K250</f>
        <v>4.1167066346922465E-2</v>
      </c>
      <c r="BT236" s="130">
        <f t="shared" ref="BT236" si="3256">L236/L250</f>
        <v>4.0794608017027313E-2</v>
      </c>
      <c r="BU236" s="128">
        <f t="shared" ref="BU236" si="3257">M236/M250</f>
        <v>7.339121095498076E-2</v>
      </c>
      <c r="BV236" s="132">
        <f t="shared" ref="BV236" si="3258">N236/N250</f>
        <v>5.0756447440620835E-2</v>
      </c>
      <c r="BW236" s="133">
        <f t="shared" ref="BW236" si="3259">O236/O250</f>
        <v>5.8153225128248255E-2</v>
      </c>
      <c r="BX236" s="128">
        <f t="shared" ref="BX236" si="3260">P236/P250</f>
        <v>6.9983973135923069E-2</v>
      </c>
      <c r="BY236" s="129">
        <f t="shared" ref="BY236" si="3261">Q236/Q250</f>
        <v>4.49438202247191E-2</v>
      </c>
      <c r="BZ236" s="130">
        <f t="shared" ref="BZ236" si="3262">R236/R250</f>
        <v>5.9682178166571766E-2</v>
      </c>
      <c r="CA236" s="131">
        <f t="shared" ref="CA236" si="3263">S236/S250</f>
        <v>5.1594202898550726E-2</v>
      </c>
      <c r="CB236" s="128">
        <f t="shared" ref="CB236" si="3264">T236/T250</f>
        <v>4.7583364556013488E-2</v>
      </c>
      <c r="CC236" s="129">
        <f t="shared" ref="CC236" si="3265">U236/U250</f>
        <v>5.6727613689639009E-2</v>
      </c>
      <c r="CD236" s="130">
        <f t="shared" ref="CD236" si="3266">V236/V250</f>
        <v>5.4571135079609659E-2</v>
      </c>
      <c r="CE236" s="131">
        <f t="shared" ref="CE236" si="3267">W236/W250</f>
        <v>6.8775875919174445E-2</v>
      </c>
      <c r="CF236" s="128">
        <f t="shared" ref="CF236" si="3268">X236/X250</f>
        <v>4.8298349296922762E-2</v>
      </c>
      <c r="CG236" s="129">
        <f t="shared" ref="CG236" si="3269">Y236/Y250</f>
        <v>4.6952401464570317E-2</v>
      </c>
      <c r="CH236" s="130">
        <f t="shared" ref="CH236" si="3270">Z236/Z250</f>
        <v>6.0204432496639683E-2</v>
      </c>
      <c r="CI236" s="128">
        <f t="shared" ref="CI236" si="3271">AA236/AA250</f>
        <v>6.8206820682068209E-2</v>
      </c>
      <c r="CJ236" s="134">
        <f t="shared" ref="CJ236" si="3272">AB236/AB250</f>
        <v>5.7365837159214693E-2</v>
      </c>
      <c r="CK236" s="135">
        <f t="shared" ref="CK236" si="3273">AC236/AC250</f>
        <v>5.7926005941128816E-2</v>
      </c>
    </row>
    <row r="237" spans="1:89" ht="14.25" thickTop="1" thickBot="1" x14ac:dyDescent="0.25">
      <c r="A237" s="136" t="s">
        <v>27</v>
      </c>
      <c r="B237" s="192">
        <v>1156</v>
      </c>
      <c r="C237" s="176">
        <v>1275</v>
      </c>
      <c r="D237" s="177">
        <v>434</v>
      </c>
      <c r="E237" s="178">
        <v>373</v>
      </c>
      <c r="F237" s="175">
        <v>942</v>
      </c>
      <c r="G237" s="179">
        <v>899</v>
      </c>
      <c r="H237" s="177">
        <v>1830</v>
      </c>
      <c r="I237" s="178">
        <v>1640</v>
      </c>
      <c r="J237" s="175">
        <v>134</v>
      </c>
      <c r="K237" s="176">
        <v>142</v>
      </c>
      <c r="L237" s="177">
        <v>536</v>
      </c>
      <c r="M237" s="175">
        <v>667</v>
      </c>
      <c r="N237" s="180">
        <v>1532</v>
      </c>
      <c r="O237" s="193">
        <v>1173</v>
      </c>
      <c r="P237" s="175">
        <v>932</v>
      </c>
      <c r="Q237" s="176">
        <v>525</v>
      </c>
      <c r="R237" s="177">
        <v>1114</v>
      </c>
      <c r="S237" s="178">
        <v>809</v>
      </c>
      <c r="T237" s="175">
        <v>143</v>
      </c>
      <c r="U237" s="179">
        <v>96</v>
      </c>
      <c r="V237" s="177">
        <v>839</v>
      </c>
      <c r="W237" s="194">
        <v>867</v>
      </c>
      <c r="X237" s="175">
        <v>551</v>
      </c>
      <c r="Y237" s="179">
        <v>185</v>
      </c>
      <c r="Z237" s="177">
        <v>1887</v>
      </c>
      <c r="AA237" s="175">
        <v>2012</v>
      </c>
      <c r="AB237" s="156">
        <f t="shared" si="2999"/>
        <v>12030</v>
      </c>
      <c r="AC237" s="157">
        <f t="shared" si="3000"/>
        <v>10663</v>
      </c>
      <c r="AE237" s="229" t="s">
        <v>13</v>
      </c>
      <c r="AF237" s="20">
        <f t="shared" ref="AF237:BG237" si="3274">SUM(AF234:AF236)</f>
        <v>2779</v>
      </c>
      <c r="AG237" s="21">
        <f t="shared" si="3274"/>
        <v>3133</v>
      </c>
      <c r="AH237" s="20">
        <f t="shared" si="3274"/>
        <v>825</v>
      </c>
      <c r="AI237" s="21">
        <f t="shared" si="3274"/>
        <v>1126</v>
      </c>
      <c r="AJ237" s="20">
        <f t="shared" si="3274"/>
        <v>1763</v>
      </c>
      <c r="AK237" s="21">
        <f t="shared" si="3274"/>
        <v>2605</v>
      </c>
      <c r="AL237" s="20">
        <f t="shared" si="3274"/>
        <v>3592</v>
      </c>
      <c r="AM237" s="21">
        <f t="shared" si="3274"/>
        <v>4574</v>
      </c>
      <c r="AN237" s="20">
        <f t="shared" si="3274"/>
        <v>402</v>
      </c>
      <c r="AO237" s="21">
        <f t="shared" si="3274"/>
        <v>229</v>
      </c>
      <c r="AP237" s="20">
        <f t="shared" si="3274"/>
        <v>1992</v>
      </c>
      <c r="AQ237" s="21">
        <f t="shared" si="3274"/>
        <v>1107</v>
      </c>
      <c r="AR237" s="20">
        <f t="shared" si="3274"/>
        <v>3557</v>
      </c>
      <c r="AS237" s="21">
        <f t="shared" si="3274"/>
        <v>2998</v>
      </c>
      <c r="AT237" s="20">
        <f t="shared" si="3274"/>
        <v>1522</v>
      </c>
      <c r="AU237" s="21">
        <f t="shared" si="3274"/>
        <v>1714</v>
      </c>
      <c r="AV237" s="20">
        <f t="shared" si="3274"/>
        <v>2390</v>
      </c>
      <c r="AW237" s="21">
        <f t="shared" si="3274"/>
        <v>2701</v>
      </c>
      <c r="AX237" s="20">
        <f t="shared" si="3274"/>
        <v>380</v>
      </c>
      <c r="AY237" s="21">
        <f t="shared" si="3274"/>
        <v>200</v>
      </c>
      <c r="AZ237" s="20">
        <f t="shared" si="3274"/>
        <v>2458</v>
      </c>
      <c r="BA237" s="21">
        <f t="shared" si="3274"/>
        <v>1989</v>
      </c>
      <c r="BB237" s="20">
        <f t="shared" si="3274"/>
        <v>1361</v>
      </c>
      <c r="BC237" s="21">
        <f t="shared" si="3274"/>
        <v>723</v>
      </c>
      <c r="BD237" s="20">
        <f t="shared" si="3274"/>
        <v>4422</v>
      </c>
      <c r="BE237" s="21">
        <f t="shared" si="3274"/>
        <v>4759</v>
      </c>
      <c r="BF237" s="160">
        <f t="shared" si="3274"/>
        <v>27443</v>
      </c>
      <c r="BG237" s="161">
        <f t="shared" si="3274"/>
        <v>27858</v>
      </c>
      <c r="BI237" s="136" t="s">
        <v>27</v>
      </c>
      <c r="BJ237" s="128">
        <f>B237/B250</f>
        <v>6.3892112971867573E-2</v>
      </c>
      <c r="BK237" s="129">
        <f t="shared" ref="BK237" si="3275">C237/C250</f>
        <v>5.7637538990099907E-2</v>
      </c>
      <c r="BL237" s="130">
        <f t="shared" ref="BL237" si="3276">D237/D250</f>
        <v>6.9741282339707542E-2</v>
      </c>
      <c r="BM237" s="131">
        <f t="shared" ref="BM237" si="3277">E237/E250</f>
        <v>4.9377813079163356E-2</v>
      </c>
      <c r="BN237" s="128">
        <f t="shared" ref="BN237" si="3278">F237/F250</f>
        <v>5.6018078020932442E-2</v>
      </c>
      <c r="BO237" s="129">
        <f t="shared" ref="BO237" si="3279">G237/G250</f>
        <v>5.2121985157699446E-2</v>
      </c>
      <c r="BP237" s="130">
        <f t="shared" ref="BP237" si="3280">H237/H250</f>
        <v>6.5401522461670414E-2</v>
      </c>
      <c r="BQ237" s="131">
        <f t="shared" ref="BQ237" si="3281">I237/I250</f>
        <v>5.2650165334360656E-2</v>
      </c>
      <c r="BR237" s="128">
        <f t="shared" ref="BR237" si="3282">J237/J250</f>
        <v>5.0224887556221891E-2</v>
      </c>
      <c r="BS237" s="129">
        <f t="shared" ref="BS237" si="3283">K237/K250</f>
        <v>5.675459632294165E-2</v>
      </c>
      <c r="BT237" s="130">
        <f t="shared" ref="BT237" si="3284">L237/L250</f>
        <v>4.7534586732884E-2</v>
      </c>
      <c r="BU237" s="128">
        <f t="shared" ref="BU237" si="3285">M237/M250</f>
        <v>5.9697485008502638E-2</v>
      </c>
      <c r="BV237" s="132">
        <f t="shared" ref="BV237" si="3286">N237/N250</f>
        <v>6.0045465234773068E-2</v>
      </c>
      <c r="BW237" s="133">
        <f t="shared" ref="BW237" si="3287">O237/O250</f>
        <v>4.9323017408123788E-2</v>
      </c>
      <c r="BX237" s="128">
        <f t="shared" ref="BX237" si="3288">P237/P250</f>
        <v>7.1128749141417993E-2</v>
      </c>
      <c r="BY237" s="129">
        <f t="shared" ref="BY237" si="3289">Q237/Q250</f>
        <v>4.9570389953734299E-2</v>
      </c>
      <c r="BZ237" s="130">
        <f t="shared" ref="BZ237" si="3290">R237/R250</f>
        <v>5.7663440136653032E-2</v>
      </c>
      <c r="CA237" s="131">
        <f t="shared" ref="CA237" si="3291">S237/S250</f>
        <v>4.689855072463768E-2</v>
      </c>
      <c r="CB237" s="128">
        <f t="shared" ref="CB237" si="3292">T237/T250</f>
        <v>5.357811914574747E-2</v>
      </c>
      <c r="CC237" s="129">
        <f t="shared" ref="CC237" si="3293">U237/U250</f>
        <v>4.5007032348804502E-2</v>
      </c>
      <c r="CD237" s="130">
        <f t="shared" ref="CD237" si="3294">V237/V250</f>
        <v>5.3864920390344122E-2</v>
      </c>
      <c r="CE237" s="131">
        <f t="shared" ref="CE237" si="3295">W237/W250</f>
        <v>5.3574738923561765E-2</v>
      </c>
      <c r="CF237" s="128">
        <f t="shared" ref="CF237" si="3296">X237/X250</f>
        <v>5.6144283676380684E-2</v>
      </c>
      <c r="CG237" s="129">
        <f t="shared" ref="CG237" si="3297">Y237/Y250</f>
        <v>3.9844927848373894E-2</v>
      </c>
      <c r="CH237" s="130">
        <f t="shared" ref="CH237" si="3298">Z237/Z250</f>
        <v>5.8985339626770029E-2</v>
      </c>
      <c r="CI237" s="128">
        <f t="shared" ref="CI237" si="3299">AA237/AA250</f>
        <v>5.982219843605982E-2</v>
      </c>
      <c r="CJ237" s="134">
        <f t="shared" ref="CJ237" si="3300">AB237/AB250</f>
        <v>5.983794511621892E-2</v>
      </c>
      <c r="CK237" s="135">
        <f t="shared" ref="CK237" si="3301">AC237/AC250</f>
        <v>5.3325131775037254E-2</v>
      </c>
    </row>
    <row r="238" spans="1:89" ht="13.5" thickTop="1" x14ac:dyDescent="0.2">
      <c r="A238" s="145" t="s">
        <v>28</v>
      </c>
      <c r="B238" s="189">
        <v>1229</v>
      </c>
      <c r="C238" s="183">
        <v>1634</v>
      </c>
      <c r="D238" s="184">
        <v>500</v>
      </c>
      <c r="E238" s="185">
        <v>466</v>
      </c>
      <c r="F238" s="182">
        <v>913</v>
      </c>
      <c r="G238" s="186">
        <v>1074</v>
      </c>
      <c r="H238" s="184">
        <v>2005</v>
      </c>
      <c r="I238" s="185">
        <v>1962</v>
      </c>
      <c r="J238" s="182">
        <v>179</v>
      </c>
      <c r="K238" s="183">
        <v>96</v>
      </c>
      <c r="L238" s="184">
        <v>863</v>
      </c>
      <c r="M238" s="182">
        <v>683</v>
      </c>
      <c r="N238" s="187">
        <v>1770</v>
      </c>
      <c r="O238" s="190">
        <v>1377</v>
      </c>
      <c r="P238" s="182">
        <v>1020</v>
      </c>
      <c r="Q238" s="183">
        <v>592</v>
      </c>
      <c r="R238" s="184">
        <v>1236</v>
      </c>
      <c r="S238" s="185">
        <v>1185</v>
      </c>
      <c r="T238" s="182">
        <v>155</v>
      </c>
      <c r="U238" s="186">
        <v>86</v>
      </c>
      <c r="V238" s="184">
        <v>1047</v>
      </c>
      <c r="W238" s="191">
        <v>988</v>
      </c>
      <c r="X238" s="182">
        <v>623</v>
      </c>
      <c r="Y238" s="186">
        <v>257</v>
      </c>
      <c r="Z238" s="184">
        <v>2045</v>
      </c>
      <c r="AA238" s="182">
        <v>2801</v>
      </c>
      <c r="AB238" s="156">
        <f t="shared" si="2999"/>
        <v>13585</v>
      </c>
      <c r="AC238" s="157">
        <f t="shared" si="3000"/>
        <v>13201</v>
      </c>
      <c r="BI238" s="145" t="s">
        <v>28</v>
      </c>
      <c r="BJ238" s="128">
        <f>B238/B250</f>
        <v>6.7926822528049519E-2</v>
      </c>
      <c r="BK238" s="129">
        <f t="shared" ref="BK238" si="3302">C238/C250</f>
        <v>7.3866461733194708E-2</v>
      </c>
      <c r="BL238" s="130">
        <f t="shared" ref="BL238" si="3303">D238/D250</f>
        <v>8.0347099469709138E-2</v>
      </c>
      <c r="BM238" s="131">
        <f t="shared" ref="BM238" si="3304">E238/E250</f>
        <v>6.1689171299973526E-2</v>
      </c>
      <c r="BN238" s="128">
        <f t="shared" ref="BN238" si="3305">F238/F250</f>
        <v>5.4293529971455756E-2</v>
      </c>
      <c r="BO238" s="129">
        <f t="shared" ref="BO238" si="3306">G238/G250</f>
        <v>6.2268089053803342E-2</v>
      </c>
      <c r="BP238" s="130">
        <f t="shared" ref="BP238" si="3307">H238/H250</f>
        <v>7.1655766412923053E-2</v>
      </c>
      <c r="BQ238" s="131">
        <f t="shared" ref="BQ238" si="3308">I238/I250</f>
        <v>6.2987575845131469E-2</v>
      </c>
      <c r="BR238" s="128">
        <f t="shared" ref="BR238" si="3309">J238/J250</f>
        <v>6.7091454272863574E-2</v>
      </c>
      <c r="BS238" s="129">
        <f t="shared" ref="BS238" si="3310">K238/K250</f>
        <v>3.8369304556354913E-2</v>
      </c>
      <c r="BT238" s="130">
        <f t="shared" ref="BT238" si="3311">L238/L250</f>
        <v>7.6534231997162111E-2</v>
      </c>
      <c r="BU238" s="128">
        <f t="shared" ref="BU238" si="3312">M238/M250</f>
        <v>6.112950863689251E-2</v>
      </c>
      <c r="BV238" s="132">
        <f t="shared" ref="BV238" si="3313">N238/N250</f>
        <v>6.9373677196833114E-2</v>
      </c>
      <c r="BW238" s="133">
        <f t="shared" ref="BW238" si="3314">O238/O250</f>
        <v>5.7900933479101843E-2</v>
      </c>
      <c r="BX238" s="128">
        <f t="shared" ref="BX238" si="3315">P238/P250</f>
        <v>7.7844768373654893E-2</v>
      </c>
      <c r="BY238" s="129">
        <f t="shared" ref="BY238" si="3316">Q238/Q250</f>
        <v>5.5896515909734677E-2</v>
      </c>
      <c r="BZ238" s="130">
        <f t="shared" ref="BZ238" si="3317">R238/R250</f>
        <v>6.397846679434753E-2</v>
      </c>
      <c r="CA238" s="131">
        <f t="shared" ref="CA238" si="3318">S238/S250</f>
        <v>6.8695652173913047E-2</v>
      </c>
      <c r="CB238" s="128">
        <f t="shared" ref="CB238" si="3319">T238/T250</f>
        <v>5.8074185088047958E-2</v>
      </c>
      <c r="CC238" s="129">
        <f t="shared" ref="CC238" si="3320">U238/U250</f>
        <v>4.0318799812470697E-2</v>
      </c>
      <c r="CD238" s="130">
        <f t="shared" ref="CD238" si="3321">V238/V250</f>
        <v>6.7218798151001541E-2</v>
      </c>
      <c r="CE238" s="131">
        <f t="shared" ref="CE238" si="3322">W238/W250</f>
        <v>6.1051720941728976E-2</v>
      </c>
      <c r="CF238" s="128">
        <f t="shared" ref="CF238" si="3323">X238/X250</f>
        <v>6.3480741797432239E-2</v>
      </c>
      <c r="CG238" s="129">
        <f t="shared" ref="CG238" si="3324">Y238/Y250</f>
        <v>5.5352143010984275E-2</v>
      </c>
      <c r="CH238" s="130">
        <f t="shared" ref="CH238" si="3325">Z238/Z250</f>
        <v>6.3924228689318865E-2</v>
      </c>
      <c r="CI238" s="128">
        <f t="shared" ref="CI238" si="3326">AA238/AA250</f>
        <v>8.328130110308328E-2</v>
      </c>
      <c r="CJ238" s="134">
        <f t="shared" ref="CJ238" si="3327">AB238/AB250</f>
        <v>6.7572608844873983E-2</v>
      </c>
      <c r="CK238" s="135">
        <f t="shared" ref="CK238" si="3328">AC238/AC250</f>
        <v>6.6017543333233314E-2</v>
      </c>
    </row>
    <row r="239" spans="1:89" x14ac:dyDescent="0.2">
      <c r="A239" s="136" t="s">
        <v>29</v>
      </c>
      <c r="B239" s="192">
        <v>1437</v>
      </c>
      <c r="C239" s="176">
        <v>1839</v>
      </c>
      <c r="D239" s="177">
        <v>455</v>
      </c>
      <c r="E239" s="178">
        <v>544</v>
      </c>
      <c r="F239" s="175">
        <v>1006</v>
      </c>
      <c r="G239" s="179">
        <v>1432</v>
      </c>
      <c r="H239" s="177">
        <v>1947</v>
      </c>
      <c r="I239" s="178">
        <v>2410</v>
      </c>
      <c r="J239" s="175">
        <v>252</v>
      </c>
      <c r="K239" s="176">
        <v>115</v>
      </c>
      <c r="L239" s="177">
        <v>950</v>
      </c>
      <c r="M239" s="175">
        <v>541</v>
      </c>
      <c r="N239" s="180">
        <v>1791</v>
      </c>
      <c r="O239" s="193">
        <v>1469</v>
      </c>
      <c r="P239" s="175">
        <v>1031</v>
      </c>
      <c r="Q239" s="176">
        <v>700</v>
      </c>
      <c r="R239" s="177">
        <v>1312</v>
      </c>
      <c r="S239" s="178">
        <v>1374</v>
      </c>
      <c r="T239" s="175">
        <v>238</v>
      </c>
      <c r="U239" s="179">
        <v>125</v>
      </c>
      <c r="V239" s="177">
        <v>1167</v>
      </c>
      <c r="W239" s="194">
        <v>1062</v>
      </c>
      <c r="X239" s="175">
        <v>689</v>
      </c>
      <c r="Y239" s="179">
        <v>276</v>
      </c>
      <c r="Z239" s="177">
        <v>2298</v>
      </c>
      <c r="AA239" s="175">
        <v>2736</v>
      </c>
      <c r="AB239" s="156">
        <f t="shared" si="2999"/>
        <v>14573</v>
      </c>
      <c r="AC239" s="157">
        <f t="shared" si="3000"/>
        <v>14623</v>
      </c>
      <c r="BI239" s="136" t="s">
        <v>29</v>
      </c>
      <c r="BJ239" s="128">
        <f>B239/B250</f>
        <v>7.9422981263472067E-2</v>
      </c>
      <c r="BK239" s="129">
        <f t="shared" ref="BK239" si="3329">C239/C250</f>
        <v>8.3133673884544096E-2</v>
      </c>
      <c r="BL239" s="130">
        <f t="shared" ref="BL239" si="3330">D239/D250</f>
        <v>7.3115860517435322E-2</v>
      </c>
      <c r="BM239" s="131">
        <f t="shared" ref="BM239" si="3331">E239/E250</f>
        <v>7.2014826581943345E-2</v>
      </c>
      <c r="BN239" s="128">
        <f t="shared" ref="BN239" si="3332">F239/F250</f>
        <v>5.9823977164605135E-2</v>
      </c>
      <c r="BO239" s="129">
        <f t="shared" ref="BO239" si="3333">G239/G250</f>
        <v>8.3024118738404457E-2</v>
      </c>
      <c r="BP239" s="130">
        <f t="shared" ref="BP239" si="3334">H239/H250</f>
        <v>6.9582931274793605E-2</v>
      </c>
      <c r="BQ239" s="131">
        <f t="shared" ref="BQ239" si="3335">I239/I250</f>
        <v>7.7370060034029992E-2</v>
      </c>
      <c r="BR239" s="128">
        <f t="shared" ref="BR239" si="3336">J239/J250</f>
        <v>9.4452773613193403E-2</v>
      </c>
      <c r="BS239" s="129">
        <f t="shared" ref="BS239" si="3337">K239/K250</f>
        <v>4.5963229416466828E-2</v>
      </c>
      <c r="BT239" s="130">
        <f t="shared" ref="BT239" si="3338">L239/L250</f>
        <v>8.4249733948208588E-2</v>
      </c>
      <c r="BU239" s="128">
        <f t="shared" ref="BU239" si="3339">M239/M250</f>
        <v>4.8420298934932424E-2</v>
      </c>
      <c r="BV239" s="132">
        <f t="shared" ref="BV239" si="3340">N239/N250</f>
        <v>7.0196754722897228E-2</v>
      </c>
      <c r="BW239" s="133">
        <f t="shared" ref="BW239" si="3341">O239/O250</f>
        <v>6.1769405432680176E-2</v>
      </c>
      <c r="BX239" s="128">
        <f t="shared" ref="BX239" si="3342">P239/P250</f>
        <v>7.8684270777684501E-2</v>
      </c>
      <c r="BY239" s="129">
        <f t="shared" ref="BY239" si="3343">Q239/Q250</f>
        <v>6.6093853271645742E-2</v>
      </c>
      <c r="BZ239" s="130">
        <f t="shared" ref="BZ239" si="3344">R239/R250</f>
        <v>6.7912417827009686E-2</v>
      </c>
      <c r="CA239" s="131">
        <f t="shared" ref="CA239" si="3345">S239/S250</f>
        <v>7.9652173913043481E-2</v>
      </c>
      <c r="CB239" s="128">
        <f t="shared" ref="CB239" si="3346">T239/T250</f>
        <v>8.9171974522292988E-2</v>
      </c>
      <c r="CC239" s="129">
        <f t="shared" ref="CC239" si="3347">U239/U250</f>
        <v>5.8602906704172529E-2</v>
      </c>
      <c r="CD239" s="130">
        <f t="shared" ref="CD239" si="3348">V239/V250</f>
        <v>7.492295839753467E-2</v>
      </c>
      <c r="CE239" s="131">
        <f t="shared" ref="CE239" si="3349">W239/W250</f>
        <v>6.5624420688376692E-2</v>
      </c>
      <c r="CF239" s="128">
        <f t="shared" ref="CF239" si="3350">X239/X250</f>
        <v>7.0205828408396162E-2</v>
      </c>
      <c r="CG239" s="129">
        <f t="shared" ref="CG239" si="3351">Y239/Y250</f>
        <v>5.9444324790006463E-2</v>
      </c>
      <c r="CH239" s="130">
        <f t="shared" ref="CH239" si="3352">Z239/Z250</f>
        <v>7.1832702947704039E-2</v>
      </c>
      <c r="CI239" s="128">
        <f t="shared" ref="CI239" si="3353">AA239/AA250</f>
        <v>8.1348675408081342E-2</v>
      </c>
      <c r="CJ239" s="134">
        <f t="shared" ref="CJ239" si="3354">AB239/AB250</f>
        <v>7.2486980397228451E-2</v>
      </c>
      <c r="CK239" s="135">
        <f t="shared" ref="CK239" si="3355">AC239/AC250</f>
        <v>7.3128894489953092E-2</v>
      </c>
    </row>
    <row r="240" spans="1:89" x14ac:dyDescent="0.2">
      <c r="A240" s="145" t="s">
        <v>30</v>
      </c>
      <c r="B240" s="189">
        <v>1393</v>
      </c>
      <c r="C240" s="183">
        <v>1715</v>
      </c>
      <c r="D240" s="184">
        <v>420</v>
      </c>
      <c r="E240" s="185">
        <v>642</v>
      </c>
      <c r="F240" s="182">
        <v>924</v>
      </c>
      <c r="G240" s="186">
        <v>1299</v>
      </c>
      <c r="H240" s="184">
        <v>1857</v>
      </c>
      <c r="I240" s="185">
        <v>2363</v>
      </c>
      <c r="J240" s="182">
        <v>183</v>
      </c>
      <c r="K240" s="183">
        <v>119</v>
      </c>
      <c r="L240" s="184">
        <v>928</v>
      </c>
      <c r="M240" s="182">
        <v>582</v>
      </c>
      <c r="N240" s="187">
        <v>1719</v>
      </c>
      <c r="O240" s="190">
        <v>1607</v>
      </c>
      <c r="P240" s="182">
        <v>856</v>
      </c>
      <c r="Q240" s="183">
        <v>838</v>
      </c>
      <c r="R240" s="184">
        <v>1282</v>
      </c>
      <c r="S240" s="185">
        <v>1312</v>
      </c>
      <c r="T240" s="182">
        <v>202</v>
      </c>
      <c r="U240" s="186">
        <v>97</v>
      </c>
      <c r="V240" s="184">
        <v>1164</v>
      </c>
      <c r="W240" s="191">
        <v>1076</v>
      </c>
      <c r="X240" s="182">
        <v>731</v>
      </c>
      <c r="Y240" s="186">
        <v>341</v>
      </c>
      <c r="Z240" s="184">
        <v>2315</v>
      </c>
      <c r="AA240" s="182">
        <v>2381</v>
      </c>
      <c r="AB240" s="156">
        <f t="shared" si="2999"/>
        <v>13974</v>
      </c>
      <c r="AC240" s="157">
        <f t="shared" si="3000"/>
        <v>14372</v>
      </c>
      <c r="BI240" s="145" t="s">
        <v>30</v>
      </c>
      <c r="BJ240" s="128">
        <f>B240/B250</f>
        <v>7.6991101530978837E-2</v>
      </c>
      <c r="BK240" s="129">
        <f t="shared" ref="BK240" si="3356">C240/C250</f>
        <v>7.752814068080105E-2</v>
      </c>
      <c r="BL240" s="130">
        <f t="shared" ref="BL240" si="3357">D240/D250</f>
        <v>6.7491563554555684E-2</v>
      </c>
      <c r="BM240" s="131">
        <f t="shared" ref="BM240" si="3358">E240/E250</f>
        <v>8.4988085782366954E-2</v>
      </c>
      <c r="BN240" s="128">
        <f t="shared" ref="BN240" si="3359">F240/F250</f>
        <v>5.4947668886774499E-2</v>
      </c>
      <c r="BO240" s="129">
        <f t="shared" ref="BO240" si="3360">G240/G250</f>
        <v>7.5313079777365496E-2</v>
      </c>
      <c r="BP240" s="130">
        <f t="shared" ref="BP240" si="3361">H240/H250</f>
        <v>6.6366462957006545E-2</v>
      </c>
      <c r="BQ240" s="131">
        <f t="shared" ref="BQ240" si="3362">I240/I250</f>
        <v>7.5861183344569649E-2</v>
      </c>
      <c r="BR240" s="128">
        <f t="shared" ref="BR240" si="3363">J240/J250</f>
        <v>6.8590704647676165E-2</v>
      </c>
      <c r="BS240" s="129">
        <f t="shared" ref="BS240" si="3364">K240/K250</f>
        <v>4.7561950439648282E-2</v>
      </c>
      <c r="BT240" s="130">
        <f t="shared" ref="BT240" si="3365">L240/L250</f>
        <v>8.2298687477829022E-2</v>
      </c>
      <c r="BU240" s="128">
        <f t="shared" ref="BU240" si="3366">M240/M250</f>
        <v>5.2089859482681466E-2</v>
      </c>
      <c r="BV240" s="132">
        <f t="shared" ref="BV240" si="3367">N240/N250</f>
        <v>6.7374774633534529E-2</v>
      </c>
      <c r="BW240" s="133">
        <f t="shared" ref="BW240" si="3368">O240/O250</f>
        <v>6.7572113363047678E-2</v>
      </c>
      <c r="BX240" s="128">
        <f t="shared" ref="BX240" si="3369">P240/P250</f>
        <v>6.5328550713577044E-2</v>
      </c>
      <c r="BY240" s="129">
        <f t="shared" ref="BY240" si="3370">Q240/Q250</f>
        <v>7.9123784345198747E-2</v>
      </c>
      <c r="BZ240" s="130">
        <f t="shared" ref="BZ240" si="3371">R240/R250</f>
        <v>6.6359542419379886E-2</v>
      </c>
      <c r="CA240" s="131">
        <f t="shared" ref="CA240" si="3372">S240/S250</f>
        <v>7.6057971014492756E-2</v>
      </c>
      <c r="CB240" s="128">
        <f t="shared" ref="CB240" si="3373">T240/T250</f>
        <v>7.568377669539153E-2</v>
      </c>
      <c r="CC240" s="129">
        <f t="shared" ref="CC240" si="3374">U240/U250</f>
        <v>4.547585560243788E-2</v>
      </c>
      <c r="CD240" s="130">
        <f t="shared" ref="CD240" si="3375">V240/V250</f>
        <v>7.4730354391371337E-2</v>
      </c>
      <c r="CE240" s="131">
        <f t="shared" ref="CE240" si="3376">W240/W250</f>
        <v>6.648952604585058E-2</v>
      </c>
      <c r="CF240" s="128">
        <f t="shared" ref="CF240" si="3377">X240/X250</f>
        <v>7.4485428979009574E-2</v>
      </c>
      <c r="CG240" s="129">
        <f t="shared" ref="CG240" si="3378">Y240/Y250</f>
        <v>7.3443894034029719E-2</v>
      </c>
      <c r="CH240" s="130">
        <f t="shared" ref="CH240" si="3379">Z240/Z250</f>
        <v>7.2364102403801076E-2</v>
      </c>
      <c r="CI240" s="128">
        <f t="shared" ref="CI240" si="3380">AA240/AA250</f>
        <v>7.0793565843070796E-2</v>
      </c>
      <c r="CJ240" s="134">
        <f t="shared" ref="CJ240" si="3381">AB240/AB250</f>
        <v>6.9507518292106663E-2</v>
      </c>
      <c r="CK240" s="135">
        <f t="shared" ref="CK240" si="3382">AC240/AC250</f>
        <v>7.1873655994638977E-2</v>
      </c>
    </row>
    <row r="241" spans="1:89" x14ac:dyDescent="0.2">
      <c r="A241" s="136" t="s">
        <v>31</v>
      </c>
      <c r="B241" s="192">
        <v>1386</v>
      </c>
      <c r="C241" s="176">
        <v>1418</v>
      </c>
      <c r="D241" s="177">
        <v>405</v>
      </c>
      <c r="E241" s="178">
        <v>484</v>
      </c>
      <c r="F241" s="175">
        <v>839</v>
      </c>
      <c r="G241" s="179">
        <v>1306</v>
      </c>
      <c r="H241" s="177">
        <v>1735</v>
      </c>
      <c r="I241" s="178">
        <v>2211</v>
      </c>
      <c r="J241" s="175">
        <v>219</v>
      </c>
      <c r="K241" s="176">
        <v>110</v>
      </c>
      <c r="L241" s="177">
        <v>1064</v>
      </c>
      <c r="M241" s="175">
        <v>525</v>
      </c>
      <c r="N241" s="180">
        <v>1838</v>
      </c>
      <c r="O241" s="193">
        <v>1391</v>
      </c>
      <c r="P241" s="175">
        <v>666</v>
      </c>
      <c r="Q241" s="176">
        <v>876</v>
      </c>
      <c r="R241" s="177">
        <v>1108</v>
      </c>
      <c r="S241" s="178">
        <v>1389</v>
      </c>
      <c r="T241" s="175">
        <v>178</v>
      </c>
      <c r="U241" s="179">
        <v>103</v>
      </c>
      <c r="V241" s="177">
        <v>1294</v>
      </c>
      <c r="W241" s="194">
        <v>913</v>
      </c>
      <c r="X241" s="175">
        <v>630</v>
      </c>
      <c r="Y241" s="179">
        <v>382</v>
      </c>
      <c r="Z241" s="177">
        <v>2107</v>
      </c>
      <c r="AA241" s="175">
        <v>2378</v>
      </c>
      <c r="AB241" s="156">
        <f t="shared" si="2999"/>
        <v>13469</v>
      </c>
      <c r="AC241" s="157">
        <f t="shared" si="3000"/>
        <v>13486</v>
      </c>
      <c r="BI241" s="136" t="s">
        <v>31</v>
      </c>
      <c r="BJ241" s="128">
        <f>B241/B250</f>
        <v>7.6604211573536724E-2</v>
      </c>
      <c r="BK241" s="129">
        <f t="shared" ref="BK241" si="3383">C241/C250</f>
        <v>6.4101984539577772E-2</v>
      </c>
      <c r="BL241" s="130">
        <f t="shared" ref="BL241" si="3384">D241/D250</f>
        <v>6.5081150570464402E-2</v>
      </c>
      <c r="BM241" s="131">
        <f t="shared" ref="BM241" si="3385">E241/E250</f>
        <v>6.4072014826581938E-2</v>
      </c>
      <c r="BN241" s="128">
        <f t="shared" ref="BN241" si="3386">F241/F250</f>
        <v>4.9892959086584206E-2</v>
      </c>
      <c r="BO241" s="129">
        <f t="shared" ref="BO241" si="3387">G241/G250</f>
        <v>7.5718923933209642E-2</v>
      </c>
      <c r="BP241" s="130">
        <f t="shared" ref="BP241" si="3388">H241/H250</f>
        <v>6.2006361459561843E-2</v>
      </c>
      <c r="BQ241" s="131">
        <f t="shared" ref="BQ241" si="3389">I241/I250</f>
        <v>7.0981411923336221E-2</v>
      </c>
      <c r="BR241" s="128">
        <f t="shared" ref="BR241" si="3390">J241/J250</f>
        <v>8.20839580209895E-2</v>
      </c>
      <c r="BS241" s="129">
        <f t="shared" ref="BS241" si="3391">K241/K250</f>
        <v>4.396482813749001E-2</v>
      </c>
      <c r="BT241" s="130">
        <f t="shared" ref="BT241" si="3392">L241/L250</f>
        <v>9.4359702021993619E-2</v>
      </c>
      <c r="BU241" s="128">
        <f t="shared" ref="BU241" si="3393">M241/M250</f>
        <v>4.6988275306542558E-2</v>
      </c>
      <c r="BV241" s="132">
        <f t="shared" ref="BV241" si="3394">N241/N250</f>
        <v>7.2038880614564552E-2</v>
      </c>
      <c r="BW241" s="133">
        <f t="shared" ref="BW241" si="3395">O241/O250</f>
        <v>5.8489613993776807E-2</v>
      </c>
      <c r="BX241" s="128">
        <f t="shared" ref="BX241" si="3396">P241/P250</f>
        <v>5.0828054643974663E-2</v>
      </c>
      <c r="BY241" s="129">
        <f t="shared" ref="BY241" si="3397">Q241/Q250</f>
        <v>8.2711736379945236E-2</v>
      </c>
      <c r="BZ241" s="130">
        <f t="shared" ref="BZ241" si="3398">R241/R250</f>
        <v>5.7352865055127079E-2</v>
      </c>
      <c r="CA241" s="131">
        <f t="shared" ref="CA241" si="3399">S241/S250</f>
        <v>8.0521739130434783E-2</v>
      </c>
      <c r="CB241" s="128">
        <f t="shared" ref="CB241" si="3400">T241/T250</f>
        <v>6.6691644810790554E-2</v>
      </c>
      <c r="CC241" s="129">
        <f t="shared" ref="CC241" si="3401">U241/U250</f>
        <v>4.8288795124238164E-2</v>
      </c>
      <c r="CD241" s="130">
        <f t="shared" ref="CD241" si="3402">V241/V250</f>
        <v>8.3076527991782223E-2</v>
      </c>
      <c r="CE241" s="131">
        <f t="shared" ref="CE241" si="3403">W241/W250</f>
        <v>5.6417227955261696E-2</v>
      </c>
      <c r="CF241" s="128">
        <f t="shared" ref="CF241" si="3404">X241/X250</f>
        <v>6.4194008559201141E-2</v>
      </c>
      <c r="CG241" s="129">
        <f t="shared" ref="CG241" si="3405">Y241/Y250</f>
        <v>8.2274391557182858E-2</v>
      </c>
      <c r="CH241" s="130">
        <f t="shared" ref="CH241" si="3406">Z241/Z250</f>
        <v>6.5862273764496271E-2</v>
      </c>
      <c r="CI241" s="128">
        <f t="shared" ref="CI241" si="3407">AA241/AA250</f>
        <v>7.0704367734070711E-2</v>
      </c>
      <c r="CJ241" s="134">
        <f t="shared" ref="CJ241" si="3408">AB241/AB250</f>
        <v>6.6995617852897135E-2</v>
      </c>
      <c r="CK241" s="135">
        <f t="shared" ref="CK241" si="3409">AC241/AC250</f>
        <v>6.7442814134685586E-2</v>
      </c>
    </row>
    <row r="242" spans="1:89" x14ac:dyDescent="0.2">
      <c r="A242" s="145" t="s">
        <v>32</v>
      </c>
      <c r="B242" s="189">
        <v>1339</v>
      </c>
      <c r="C242" s="183">
        <v>1343</v>
      </c>
      <c r="D242" s="184">
        <v>304</v>
      </c>
      <c r="E242" s="185">
        <v>614</v>
      </c>
      <c r="F242" s="182">
        <v>802</v>
      </c>
      <c r="G242" s="186">
        <v>1346</v>
      </c>
      <c r="H242" s="184">
        <v>1553</v>
      </c>
      <c r="I242" s="185">
        <v>2212</v>
      </c>
      <c r="J242" s="182">
        <v>275</v>
      </c>
      <c r="K242" s="183">
        <v>114</v>
      </c>
      <c r="L242" s="184">
        <v>1115</v>
      </c>
      <c r="M242" s="182">
        <v>352</v>
      </c>
      <c r="N242" s="187">
        <v>1798</v>
      </c>
      <c r="O242" s="190">
        <v>1482</v>
      </c>
      <c r="P242" s="182">
        <v>548</v>
      </c>
      <c r="Q242" s="183">
        <v>876</v>
      </c>
      <c r="R242" s="184">
        <v>1077</v>
      </c>
      <c r="S242" s="185">
        <v>1448</v>
      </c>
      <c r="T242" s="182">
        <v>159</v>
      </c>
      <c r="U242" s="186">
        <v>101</v>
      </c>
      <c r="V242" s="184">
        <v>1343</v>
      </c>
      <c r="W242" s="191">
        <v>749</v>
      </c>
      <c r="X242" s="182">
        <v>567</v>
      </c>
      <c r="Y242" s="186">
        <v>345</v>
      </c>
      <c r="Z242" s="184">
        <v>2133</v>
      </c>
      <c r="AA242" s="182">
        <v>2046</v>
      </c>
      <c r="AB242" s="156">
        <f t="shared" si="2999"/>
        <v>13013</v>
      </c>
      <c r="AC242" s="157">
        <f t="shared" si="3000"/>
        <v>13028</v>
      </c>
      <c r="BI242" s="145" t="s">
        <v>32</v>
      </c>
      <c r="BJ242" s="128">
        <f>B242/B250</f>
        <v>7.4006521859282595E-2</v>
      </c>
      <c r="BK242" s="129">
        <f t="shared" ref="BK242" si="3410">C242/C250</f>
        <v>6.0711541069571898E-2</v>
      </c>
      <c r="BL242" s="130">
        <f t="shared" ref="BL242" si="3411">D242/D250</f>
        <v>4.8851036477583161E-2</v>
      </c>
      <c r="BM242" s="131">
        <f t="shared" ref="BM242" si="3412">E242/E250</f>
        <v>8.1281440296531643E-2</v>
      </c>
      <c r="BN242" s="128">
        <f t="shared" ref="BN242" si="3413">F242/F250</f>
        <v>4.7692673644148427E-2</v>
      </c>
      <c r="BO242" s="129">
        <f t="shared" ref="BO242" si="3414">G242/G250</f>
        <v>7.8038033395176246E-2</v>
      </c>
      <c r="BP242" s="130">
        <f t="shared" ref="BP242" si="3415">H242/H250</f>
        <v>5.5501947750259108E-2</v>
      </c>
      <c r="BQ242" s="131">
        <f t="shared" ref="BQ242" si="3416">I242/I250</f>
        <v>7.1013515682686448E-2</v>
      </c>
      <c r="BR242" s="128">
        <f t="shared" ref="BR242" si="3417">J242/J250</f>
        <v>0.10307346326836582</v>
      </c>
      <c r="BS242" s="129">
        <f t="shared" ref="BS242" si="3418">K242/K250</f>
        <v>4.5563549160671464E-2</v>
      </c>
      <c r="BT242" s="130">
        <f t="shared" ref="BT242" si="3419">L242/L250</f>
        <v>9.8882582476055345E-2</v>
      </c>
      <c r="BU242" s="128">
        <f t="shared" ref="BU242" si="3420">M242/M250</f>
        <v>3.1504519824577103E-2</v>
      </c>
      <c r="BV242" s="132">
        <f t="shared" ref="BV242" si="3421">N242/N250</f>
        <v>7.0471113898251947E-2</v>
      </c>
      <c r="BW242" s="133">
        <f t="shared" ref="BW242" si="3422">O242/O250</f>
        <v>6.2316037339164077E-2</v>
      </c>
      <c r="BX242" s="128">
        <f t="shared" ref="BX242" si="3423">P242/P250</f>
        <v>4.1822483400747922E-2</v>
      </c>
      <c r="BY242" s="129">
        <f t="shared" ref="BY242" si="3424">Q242/Q250</f>
        <v>8.2711736379945236E-2</v>
      </c>
      <c r="BZ242" s="130">
        <f t="shared" ref="BZ242" si="3425">R242/R250</f>
        <v>5.5748227133909624E-2</v>
      </c>
      <c r="CA242" s="131">
        <f t="shared" ref="CA242" si="3426">S242/S250</f>
        <v>8.3942028985507247E-2</v>
      </c>
      <c r="CB242" s="128">
        <f t="shared" ref="CB242" si="3427">T242/T250</f>
        <v>5.9572873735481452E-2</v>
      </c>
      <c r="CC242" s="129">
        <f t="shared" ref="CC242" si="3428">U242/U250</f>
        <v>4.73511486169714E-2</v>
      </c>
      <c r="CD242" s="130">
        <f t="shared" ref="CD242" si="3429">V242/V250</f>
        <v>8.622239342578325E-2</v>
      </c>
      <c r="CE242" s="131">
        <f t="shared" ref="CE242" si="3430">W242/W250</f>
        <v>4.6283136624853241E-2</v>
      </c>
      <c r="CF242" s="128">
        <f t="shared" ref="CF242" si="3431">X242/X250</f>
        <v>5.7774607703281029E-2</v>
      </c>
      <c r="CG242" s="129">
        <f t="shared" ref="CG242" si="3432">Y242/Y250</f>
        <v>7.430540598750808E-2</v>
      </c>
      <c r="CH242" s="130">
        <f t="shared" ref="CH242" si="3433">Z242/Z250</f>
        <v>6.6675002344409359E-2</v>
      </c>
      <c r="CI242" s="128">
        <f t="shared" ref="CI242" si="3434">AA242/AA250</f>
        <v>6.0833110338060832E-2</v>
      </c>
      <c r="CJ242" s="134">
        <f t="shared" ref="CJ242" si="3435">AB242/AB250</f>
        <v>6.4727446367195074E-2</v>
      </c>
      <c r="CK242" s="135">
        <f t="shared" ref="CK242" si="3436">AC242/AC250</f>
        <v>6.5152378952000878E-2</v>
      </c>
    </row>
    <row r="243" spans="1:89" x14ac:dyDescent="0.2">
      <c r="A243" s="136" t="s">
        <v>33</v>
      </c>
      <c r="B243" s="192">
        <v>1196</v>
      </c>
      <c r="C243" s="176">
        <v>1269</v>
      </c>
      <c r="D243" s="177">
        <v>264</v>
      </c>
      <c r="E243" s="178">
        <v>538</v>
      </c>
      <c r="F243" s="175">
        <v>652</v>
      </c>
      <c r="G243" s="179">
        <v>1387</v>
      </c>
      <c r="H243" s="177">
        <v>1460</v>
      </c>
      <c r="I243" s="178">
        <v>1998</v>
      </c>
      <c r="J243" s="175">
        <v>208</v>
      </c>
      <c r="K243" s="176">
        <v>99</v>
      </c>
      <c r="L243" s="177">
        <v>884</v>
      </c>
      <c r="M243" s="175">
        <v>380</v>
      </c>
      <c r="N243" s="180">
        <v>1590</v>
      </c>
      <c r="O243" s="193">
        <v>1295</v>
      </c>
      <c r="P243" s="175">
        <v>461</v>
      </c>
      <c r="Q243" s="176">
        <v>1058</v>
      </c>
      <c r="R243" s="177">
        <v>823</v>
      </c>
      <c r="S243" s="178">
        <v>1311</v>
      </c>
      <c r="T243" s="175">
        <v>112</v>
      </c>
      <c r="U243" s="179">
        <v>139</v>
      </c>
      <c r="V243" s="177">
        <v>1245</v>
      </c>
      <c r="W243" s="194">
        <v>804</v>
      </c>
      <c r="X243" s="175">
        <v>445</v>
      </c>
      <c r="Y243" s="179">
        <v>320</v>
      </c>
      <c r="Z243" s="177">
        <v>2025</v>
      </c>
      <c r="AA243" s="175">
        <v>2023</v>
      </c>
      <c r="AB243" s="156">
        <f t="shared" si="2999"/>
        <v>11365</v>
      </c>
      <c r="AC243" s="157">
        <f t="shared" si="3000"/>
        <v>12621</v>
      </c>
      <c r="BI243" s="136" t="s">
        <v>33</v>
      </c>
      <c r="BJ243" s="128">
        <f>B243/B250</f>
        <v>6.6102912728679603E-2</v>
      </c>
      <c r="BK243" s="129">
        <f t="shared" ref="BK243" si="3437">C243/C250</f>
        <v>5.7366303512499432E-2</v>
      </c>
      <c r="BL243" s="130">
        <f t="shared" ref="BL243" si="3438">D243/D250</f>
        <v>4.2423268520006427E-2</v>
      </c>
      <c r="BM243" s="131">
        <f t="shared" ref="BM243" si="3439">E243/E250</f>
        <v>7.1220545406407196E-2</v>
      </c>
      <c r="BN243" s="128">
        <f t="shared" ref="BN243" si="3440">F243/F250</f>
        <v>3.8772597526165554E-2</v>
      </c>
      <c r="BO243" s="129">
        <f t="shared" ref="BO243" si="3441">G243/G250</f>
        <v>8.0415120593692019E-2</v>
      </c>
      <c r="BP243" s="130">
        <f t="shared" ref="BP243" si="3442">H243/H250</f>
        <v>5.217826382187913E-2</v>
      </c>
      <c r="BQ243" s="131">
        <f t="shared" ref="BQ243" si="3443">I243/I250</f>
        <v>6.4143311181739382E-2</v>
      </c>
      <c r="BR243" s="128">
        <f t="shared" ref="BR243" si="3444">J243/J250</f>
        <v>7.7961019490254871E-2</v>
      </c>
      <c r="BS243" s="129">
        <f t="shared" ref="BS243" si="3445">K243/K250</f>
        <v>3.9568345323741004E-2</v>
      </c>
      <c r="BT243" s="130">
        <f t="shared" ref="BT243" si="3446">L243/L250</f>
        <v>7.8396594537069889E-2</v>
      </c>
      <c r="BU243" s="128">
        <f t="shared" ref="BU243" si="3447">M243/M250</f>
        <v>3.4010561174259372E-2</v>
      </c>
      <c r="BV243" s="132">
        <f t="shared" ref="BV243" si="3448">N243/N250</f>
        <v>6.2318726973426351E-2</v>
      </c>
      <c r="BW243" s="133">
        <f t="shared" ref="BW243" si="3449">O243/O250</f>
        <v>5.4452947607434195E-2</v>
      </c>
      <c r="BX243" s="128">
        <f t="shared" ref="BX243" si="3450">P243/P250</f>
        <v>3.5182782568877358E-2</v>
      </c>
      <c r="BY243" s="129">
        <f t="shared" ref="BY243" si="3451">Q243/Q250</f>
        <v>9.9896138230573125E-2</v>
      </c>
      <c r="BZ243" s="130">
        <f t="shared" ref="BZ243" si="3452">R243/R250</f>
        <v>4.2600548682644027E-2</v>
      </c>
      <c r="CA243" s="131">
        <f t="shared" ref="CA243" si="3453">S243/S250</f>
        <v>7.5999999999999998E-2</v>
      </c>
      <c r="CB243" s="128">
        <f t="shared" ref="CB243" si="3454">T243/T250</f>
        <v>4.196328212813788E-2</v>
      </c>
      <c r="CC243" s="129">
        <f t="shared" ref="CC243" si="3455">U243/U250</f>
        <v>6.5166432255039847E-2</v>
      </c>
      <c r="CD243" s="130">
        <f t="shared" ref="CD243" si="3456">V243/V250</f>
        <v>7.9930662557781196E-2</v>
      </c>
      <c r="CE243" s="131">
        <f t="shared" ref="CE243" si="3457">W243/W250</f>
        <v>4.9681764814929245E-2</v>
      </c>
      <c r="CF243" s="128">
        <f t="shared" ref="CF243" si="3458">X243/X250</f>
        <v>4.5343386998165883E-2</v>
      </c>
      <c r="CG243" s="129">
        <f t="shared" ref="CG243" si="3459">Y243/Y250</f>
        <v>6.8920956278268358E-2</v>
      </c>
      <c r="CH243" s="130">
        <f t="shared" ref="CH243" si="3460">Z243/Z250</f>
        <v>6.3299052858616492E-2</v>
      </c>
      <c r="CI243" s="128">
        <f t="shared" ref="CI243" si="3461">AA243/AA250</f>
        <v>6.0149258169060152E-2</v>
      </c>
      <c r="CJ243" s="134">
        <f t="shared" ref="CJ243" si="3462">AB243/AB250</f>
        <v>5.6530195032903408E-2</v>
      </c>
      <c r="CK243" s="135">
        <f t="shared" ref="CK243" si="3463">AC243/AC250</f>
        <v>6.3116992228523419E-2</v>
      </c>
    </row>
    <row r="244" spans="1:89" x14ac:dyDescent="0.2">
      <c r="A244" s="145" t="s">
        <v>34</v>
      </c>
      <c r="B244" s="189">
        <v>515</v>
      </c>
      <c r="C244" s="183">
        <v>930</v>
      </c>
      <c r="D244" s="184">
        <v>102</v>
      </c>
      <c r="E244" s="185">
        <v>503</v>
      </c>
      <c r="F244" s="182">
        <v>376</v>
      </c>
      <c r="G244" s="186">
        <v>1177</v>
      </c>
      <c r="H244" s="184">
        <v>823</v>
      </c>
      <c r="I244" s="185">
        <v>1844</v>
      </c>
      <c r="J244" s="182">
        <v>224</v>
      </c>
      <c r="K244" s="183">
        <v>45</v>
      </c>
      <c r="L244" s="184">
        <v>838</v>
      </c>
      <c r="M244" s="182">
        <v>271</v>
      </c>
      <c r="N244" s="187">
        <v>1641</v>
      </c>
      <c r="O244" s="190">
        <v>1206</v>
      </c>
      <c r="P244" s="182">
        <v>342</v>
      </c>
      <c r="Q244" s="183">
        <v>811</v>
      </c>
      <c r="R244" s="184">
        <v>695</v>
      </c>
      <c r="S244" s="185">
        <v>1078</v>
      </c>
      <c r="T244" s="182">
        <v>104</v>
      </c>
      <c r="U244" s="186">
        <v>96</v>
      </c>
      <c r="V244" s="184">
        <v>1219</v>
      </c>
      <c r="W244" s="191">
        <v>512</v>
      </c>
      <c r="X244" s="182">
        <v>223</v>
      </c>
      <c r="Y244" s="186">
        <v>299</v>
      </c>
      <c r="Z244" s="184">
        <v>1428</v>
      </c>
      <c r="AA244" s="182">
        <v>1434</v>
      </c>
      <c r="AB244" s="156">
        <f t="shared" si="2999"/>
        <v>8530</v>
      </c>
      <c r="AC244" s="157">
        <f t="shared" si="3000"/>
        <v>10206</v>
      </c>
      <c r="BI244" s="145" t="s">
        <v>34</v>
      </c>
      <c r="BJ244" s="128">
        <f>B244/B250</f>
        <v>2.8464046868954845E-2</v>
      </c>
      <c r="BK244" s="129">
        <f t="shared" ref="BK244" si="3464">C244/C250</f>
        <v>4.2041499028072873E-2</v>
      </c>
      <c r="BL244" s="130">
        <f t="shared" ref="BL244" si="3465">D244/D250</f>
        <v>1.6390808291820665E-2</v>
      </c>
      <c r="BM244" s="131">
        <f t="shared" ref="BM244" si="3466">E244/E250</f>
        <v>6.6587238549113054E-2</v>
      </c>
      <c r="BN244" s="128">
        <f t="shared" ref="BN244" si="3467">F244/F250</f>
        <v>2.235965746907707E-2</v>
      </c>
      <c r="BO244" s="129">
        <f t="shared" ref="BO244" si="3468">G244/G250</f>
        <v>6.8239795918367346E-2</v>
      </c>
      <c r="BP244" s="130">
        <f t="shared" ref="BP244" si="3469">H244/H250</f>
        <v>2.9412815839319539E-2</v>
      </c>
      <c r="BQ244" s="131">
        <f t="shared" ref="BQ244" si="3470">I244/I250</f>
        <v>5.9199332241805513E-2</v>
      </c>
      <c r="BR244" s="128">
        <f t="shared" ref="BR244" si="3471">J244/J250</f>
        <v>8.395802098950525E-2</v>
      </c>
      <c r="BS244" s="129">
        <f t="shared" ref="BS244" si="3472">K244/K250</f>
        <v>1.7985611510791366E-2</v>
      </c>
      <c r="BT244" s="130">
        <f t="shared" ref="BT244" si="3473">L244/L250</f>
        <v>7.431713373536715E-2</v>
      </c>
      <c r="BU244" s="128">
        <f t="shared" ref="BU244" si="3474">M244/M250</f>
        <v>2.4254900205853396E-2</v>
      </c>
      <c r="BV244" s="132">
        <f t="shared" ref="BV244" si="3475">N244/N250</f>
        <v>6.431762953672493E-2</v>
      </c>
      <c r="BW244" s="133">
        <f t="shared" ref="BW244" si="3476">O244/O250</f>
        <v>5.0710621478429065E-2</v>
      </c>
      <c r="BX244" s="128">
        <f t="shared" ref="BX244" si="3477">P244/P250</f>
        <v>2.6100892925284287E-2</v>
      </c>
      <c r="BY244" s="129">
        <f t="shared" ref="BY244" si="3478">Q244/Q250</f>
        <v>7.657445000472099E-2</v>
      </c>
      <c r="BZ244" s="130">
        <f t="shared" ref="BZ244" si="3479">R244/R250</f>
        <v>3.5974946943423576E-2</v>
      </c>
      <c r="CA244" s="131">
        <f t="shared" ref="CA244" si="3480">S244/S250</f>
        <v>6.2492753623188409E-2</v>
      </c>
      <c r="CB244" s="128">
        <f t="shared" ref="CB244" si="3481">T244/T250</f>
        <v>3.8965904833270885E-2</v>
      </c>
      <c r="CC244" s="129">
        <f t="shared" ref="CC244" si="3482">U244/U250</f>
        <v>4.5007032348804502E-2</v>
      </c>
      <c r="CD244" s="130">
        <f t="shared" ref="CD244" si="3483">V244/V250</f>
        <v>7.826142783769903E-2</v>
      </c>
      <c r="CE244" s="131">
        <f t="shared" ref="CE244" si="3484">W244/W250</f>
        <v>3.1638138787616635E-2</v>
      </c>
      <c r="CF244" s="128">
        <f t="shared" ref="CF244" si="3485">X244/X250</f>
        <v>2.272264112492358E-2</v>
      </c>
      <c r="CG244" s="129">
        <f t="shared" ref="CG244" si="3486">Y244/Y250</f>
        <v>6.4398018522506997E-2</v>
      </c>
      <c r="CH244" s="130">
        <f t="shared" ref="CH244" si="3487">Z244/Z250</f>
        <v>4.4637554312150295E-2</v>
      </c>
      <c r="CI244" s="128">
        <f t="shared" ref="CI244" si="3488">AA244/AA250</f>
        <v>4.263669610204264E-2</v>
      </c>
      <c r="CJ244" s="134">
        <f t="shared" ref="CJ244" si="3489">AB244/AB250</f>
        <v>4.2428734151400443E-2</v>
      </c>
      <c r="CK244" s="135">
        <f t="shared" ref="CK244" si="3490">AC244/AC250</f>
        <v>5.1039697542533083E-2</v>
      </c>
    </row>
    <row r="245" spans="1:89" x14ac:dyDescent="0.2">
      <c r="A245" s="136" t="s">
        <v>35</v>
      </c>
      <c r="B245" s="192">
        <v>0</v>
      </c>
      <c r="C245" s="176">
        <v>639</v>
      </c>
      <c r="D245" s="177">
        <v>5</v>
      </c>
      <c r="E245" s="178">
        <v>342</v>
      </c>
      <c r="F245" s="175">
        <v>28</v>
      </c>
      <c r="G245" s="179">
        <v>937</v>
      </c>
      <c r="H245" s="177">
        <v>110</v>
      </c>
      <c r="I245" s="178">
        <v>789</v>
      </c>
      <c r="J245" s="175">
        <v>62</v>
      </c>
      <c r="K245" s="176">
        <v>48</v>
      </c>
      <c r="L245" s="177">
        <v>621</v>
      </c>
      <c r="M245" s="175">
        <v>113</v>
      </c>
      <c r="N245" s="180">
        <v>479</v>
      </c>
      <c r="O245" s="193">
        <v>268</v>
      </c>
      <c r="P245" s="175">
        <v>73</v>
      </c>
      <c r="Q245" s="176">
        <v>206</v>
      </c>
      <c r="R245" s="177">
        <v>199</v>
      </c>
      <c r="S245" s="178">
        <v>165</v>
      </c>
      <c r="T245" s="175">
        <v>10</v>
      </c>
      <c r="U245" s="179">
        <v>3</v>
      </c>
      <c r="V245" s="177">
        <v>367</v>
      </c>
      <c r="W245" s="194">
        <v>19</v>
      </c>
      <c r="X245" s="175">
        <v>55</v>
      </c>
      <c r="Y245" s="179">
        <v>21</v>
      </c>
      <c r="Z245" s="177">
        <v>116</v>
      </c>
      <c r="AA245" s="175">
        <v>242</v>
      </c>
      <c r="AB245" s="156">
        <f t="shared" si="2999"/>
        <v>2125</v>
      </c>
      <c r="AC245" s="157">
        <f t="shared" si="3000"/>
        <v>3792</v>
      </c>
      <c r="BI245" s="136" t="s">
        <v>35</v>
      </c>
      <c r="BJ245" s="128">
        <f>B245/B250</f>
        <v>0</v>
      </c>
      <c r="BK245" s="129">
        <f t="shared" ref="BK245" si="3491">C245/C250</f>
        <v>2.888657836445007E-2</v>
      </c>
      <c r="BL245" s="130">
        <f t="shared" ref="BL245" si="3492">D245/D250</f>
        <v>8.0347099469709143E-4</v>
      </c>
      <c r="BM245" s="131">
        <f t="shared" ref="BM245" si="3493">E245/E250</f>
        <v>4.5274027005559971E-2</v>
      </c>
      <c r="BN245" s="128">
        <f t="shared" ref="BN245" si="3494">F245/F250</f>
        <v>1.6650808753568031E-3</v>
      </c>
      <c r="BO245" s="129">
        <f t="shared" ref="BO245" si="3495">G245/G250</f>
        <v>5.4325139146567718E-2</v>
      </c>
      <c r="BP245" s="130">
        <f t="shared" ref="BP245" si="3496">H245/H250</f>
        <v>3.9312390550730854E-3</v>
      </c>
      <c r="BQ245" s="131">
        <f t="shared" ref="BQ245" si="3497">I245/I250</f>
        <v>2.5329866127323509E-2</v>
      </c>
      <c r="BR245" s="128">
        <f t="shared" ref="BR245" si="3498">J245/J250</f>
        <v>2.3238380809595203E-2</v>
      </c>
      <c r="BS245" s="129">
        <f t="shared" ref="BS245" si="3499">K245/K250</f>
        <v>1.9184652278177457E-2</v>
      </c>
      <c r="BT245" s="130">
        <f t="shared" ref="BT245" si="3500">L245/L250</f>
        <v>5.5072720822986872E-2</v>
      </c>
      <c r="BU245" s="128">
        <f t="shared" ref="BU245" si="3501">M245/M250</f>
        <v>1.0113666875503446E-2</v>
      </c>
      <c r="BV245" s="132">
        <f t="shared" ref="BV245" si="3502">N245/N250</f>
        <v>1.8774006427843538E-2</v>
      </c>
      <c r="BW245" s="133">
        <f t="shared" ref="BW245" si="3503">O245/O250</f>
        <v>1.1269026995206459E-2</v>
      </c>
      <c r="BX245" s="128">
        <f t="shared" ref="BX245" si="3504">P245/P250</f>
        <v>5.5712432267419672E-3</v>
      </c>
      <c r="BY245" s="129">
        <f t="shared" ref="BY245" si="3505">Q245/Q250</f>
        <v>1.945047681994146E-2</v>
      </c>
      <c r="BZ245" s="130">
        <f t="shared" ref="BZ245" si="3506">R245/R250</f>
        <v>1.0300740203944303E-2</v>
      </c>
      <c r="CA245" s="131">
        <f t="shared" ref="CA245" si="3507">S245/S250</f>
        <v>9.5652173913043474E-3</v>
      </c>
      <c r="CB245" s="128">
        <f t="shared" ref="CB245" si="3508">T245/T250</f>
        <v>3.7467216185837391E-3</v>
      </c>
      <c r="CC245" s="129">
        <f t="shared" ref="CC245" si="3509">U245/U250</f>
        <v>1.4064697609001407E-3</v>
      </c>
      <c r="CD245" s="130">
        <f t="shared" ref="CD245" si="3510">V245/V250</f>
        <v>2.3561890087313814E-2</v>
      </c>
      <c r="CE245" s="131">
        <f t="shared" ref="CE245" si="3511">W245/W250</f>
        <v>1.1740715565717111E-3</v>
      </c>
      <c r="CF245" s="128">
        <f t="shared" ref="CF245" si="3512">X245/X250</f>
        <v>5.6042388424699411E-3</v>
      </c>
      <c r="CG245" s="129">
        <f t="shared" ref="CG245" si="3513">Y245/Y250</f>
        <v>4.5229377557613609E-3</v>
      </c>
      <c r="CH245" s="130">
        <f t="shared" ref="CH245" si="3514">Z245/Z250</f>
        <v>3.6260198180738334E-3</v>
      </c>
      <c r="CI245" s="128">
        <f t="shared" ref="CI245" si="3515">AA245/AA250</f>
        <v>7.1953141260071955E-3</v>
      </c>
      <c r="CJ245" s="134">
        <f t="shared" ref="CJ245" si="3516">AB245/AB250</f>
        <v>1.0569878085782643E-2</v>
      </c>
      <c r="CK245" s="135">
        <f t="shared" ref="CK245" si="3517">AC245/AC250</f>
        <v>1.896360308458607E-2</v>
      </c>
    </row>
    <row r="246" spans="1:89" x14ac:dyDescent="0.2">
      <c r="A246" s="145" t="s">
        <v>36</v>
      </c>
      <c r="B246" s="189">
        <v>0</v>
      </c>
      <c r="C246" s="183">
        <v>0</v>
      </c>
      <c r="D246" s="184">
        <v>0</v>
      </c>
      <c r="E246" s="185">
        <v>0</v>
      </c>
      <c r="F246" s="182">
        <v>0</v>
      </c>
      <c r="G246" s="186">
        <v>0</v>
      </c>
      <c r="H246" s="184">
        <v>0</v>
      </c>
      <c r="I246" s="185">
        <v>0</v>
      </c>
      <c r="J246" s="182">
        <v>0</v>
      </c>
      <c r="K246" s="186">
        <v>0</v>
      </c>
      <c r="L246" s="184">
        <v>0</v>
      </c>
      <c r="M246" s="182">
        <v>0</v>
      </c>
      <c r="N246" s="187">
        <v>0</v>
      </c>
      <c r="O246" s="190">
        <v>0</v>
      </c>
      <c r="P246" s="182">
        <v>0</v>
      </c>
      <c r="Q246" s="186">
        <v>0</v>
      </c>
      <c r="R246" s="184">
        <v>0</v>
      </c>
      <c r="S246" s="185">
        <v>0</v>
      </c>
      <c r="T246" s="182">
        <v>0</v>
      </c>
      <c r="U246" s="186">
        <v>0</v>
      </c>
      <c r="V246" s="184">
        <v>0</v>
      </c>
      <c r="W246" s="185">
        <v>0</v>
      </c>
      <c r="X246" s="182">
        <v>0</v>
      </c>
      <c r="Y246" s="186">
        <v>0</v>
      </c>
      <c r="Z246" s="184">
        <v>0</v>
      </c>
      <c r="AA246" s="182">
        <v>0</v>
      </c>
      <c r="AB246" s="156">
        <f t="shared" si="2999"/>
        <v>0</v>
      </c>
      <c r="AC246" s="157">
        <f t="shared" si="3000"/>
        <v>0</v>
      </c>
      <c r="BI246" s="145" t="s">
        <v>36</v>
      </c>
      <c r="BJ246" s="128">
        <f>B246/B250</f>
        <v>0</v>
      </c>
      <c r="BK246" s="129">
        <f t="shared" ref="BK246" si="3518">C246/C250</f>
        <v>0</v>
      </c>
      <c r="BL246" s="130">
        <f t="shared" ref="BL246" si="3519">D246/D250</f>
        <v>0</v>
      </c>
      <c r="BM246" s="131">
        <f t="shared" ref="BM246" si="3520">E246/E250</f>
        <v>0</v>
      </c>
      <c r="BN246" s="128">
        <f t="shared" ref="BN246" si="3521">F246/F250</f>
        <v>0</v>
      </c>
      <c r="BO246" s="129">
        <f t="shared" ref="BO246" si="3522">G246/G250</f>
        <v>0</v>
      </c>
      <c r="BP246" s="130">
        <f t="shared" ref="BP246" si="3523">H246/H250</f>
        <v>0</v>
      </c>
      <c r="BQ246" s="131">
        <f t="shared" ref="BQ246" si="3524">I246/I250</f>
        <v>0</v>
      </c>
      <c r="BR246" s="128">
        <f t="shared" ref="BR246" si="3525">J246/J250</f>
        <v>0</v>
      </c>
      <c r="BS246" s="129">
        <f t="shared" ref="BS246" si="3526">K246/K250</f>
        <v>0</v>
      </c>
      <c r="BT246" s="130">
        <f t="shared" ref="BT246" si="3527">L246/L250</f>
        <v>0</v>
      </c>
      <c r="BU246" s="128">
        <f t="shared" ref="BU246" si="3528">M246/M250</f>
        <v>0</v>
      </c>
      <c r="BV246" s="132">
        <f t="shared" ref="BV246" si="3529">N246/N250</f>
        <v>0</v>
      </c>
      <c r="BW246" s="133">
        <f t="shared" ref="BW246" si="3530">O246/O250</f>
        <v>0</v>
      </c>
      <c r="BX246" s="128">
        <f t="shared" ref="BX246" si="3531">P246/P250</f>
        <v>0</v>
      </c>
      <c r="BY246" s="129">
        <f t="shared" ref="BY246" si="3532">Q246/Q250</f>
        <v>0</v>
      </c>
      <c r="BZ246" s="130">
        <f t="shared" ref="BZ246" si="3533">R246/R250</f>
        <v>0</v>
      </c>
      <c r="CA246" s="131">
        <f t="shared" ref="CA246" si="3534">S246/S250</f>
        <v>0</v>
      </c>
      <c r="CB246" s="128">
        <f t="shared" ref="CB246" si="3535">T246/T250</f>
        <v>0</v>
      </c>
      <c r="CC246" s="129">
        <f t="shared" ref="CC246" si="3536">U246/U250</f>
        <v>0</v>
      </c>
      <c r="CD246" s="130">
        <f t="shared" ref="CD246" si="3537">V246/V250</f>
        <v>0</v>
      </c>
      <c r="CE246" s="131">
        <f t="shared" ref="CE246" si="3538">W246/W250</f>
        <v>0</v>
      </c>
      <c r="CF246" s="128">
        <f t="shared" ref="CF246" si="3539">X246/X250</f>
        <v>0</v>
      </c>
      <c r="CG246" s="129">
        <f t="shared" ref="CG246" si="3540">Y246/Y250</f>
        <v>0</v>
      </c>
      <c r="CH246" s="130">
        <f t="shared" ref="CH246" si="3541">Z246/Z250</f>
        <v>0</v>
      </c>
      <c r="CI246" s="128">
        <f t="shared" ref="CI246" si="3542">AA246/AA250</f>
        <v>0</v>
      </c>
      <c r="CJ246" s="134">
        <f t="shared" ref="CJ246" si="3543">AB246/AB250</f>
        <v>0</v>
      </c>
      <c r="CK246" s="135">
        <f t="shared" ref="CK246" si="3544">AC246/AC250</f>
        <v>0</v>
      </c>
    </row>
    <row r="247" spans="1:89" x14ac:dyDescent="0.2">
      <c r="A247" s="136" t="s">
        <v>37</v>
      </c>
      <c r="B247" s="58">
        <v>0</v>
      </c>
      <c r="C247" s="59">
        <v>0</v>
      </c>
      <c r="D247" s="138">
        <v>0</v>
      </c>
      <c r="E247" s="139">
        <v>0</v>
      </c>
      <c r="F247" s="137">
        <v>0</v>
      </c>
      <c r="G247" s="140">
        <v>0</v>
      </c>
      <c r="H247" s="138">
        <v>0</v>
      </c>
      <c r="I247" s="139">
        <v>0</v>
      </c>
      <c r="J247" s="137">
        <v>0</v>
      </c>
      <c r="K247" s="140">
        <v>0</v>
      </c>
      <c r="L247" s="138"/>
      <c r="M247" s="137">
        <v>0</v>
      </c>
      <c r="N247" s="141">
        <v>0</v>
      </c>
      <c r="O247" s="142">
        <v>0</v>
      </c>
      <c r="P247" s="137">
        <v>0</v>
      </c>
      <c r="Q247" s="140">
        <v>0</v>
      </c>
      <c r="R247" s="138"/>
      <c r="S247" s="139">
        <v>0</v>
      </c>
      <c r="T247" s="137">
        <v>0</v>
      </c>
      <c r="U247" s="140">
        <v>0</v>
      </c>
      <c r="V247" s="138">
        <v>0</v>
      </c>
      <c r="W247" s="139">
        <v>0</v>
      </c>
      <c r="X247" s="137">
        <v>0</v>
      </c>
      <c r="Y247" s="140">
        <v>0</v>
      </c>
      <c r="Z247" s="143">
        <v>0</v>
      </c>
      <c r="AA247" s="144">
        <v>0</v>
      </c>
      <c r="AB247" s="158">
        <f t="shared" ref="AB247" si="3545">SUM(B247,D247,F247,H247,J247,L247,N247,P247,R247,T247,V247,X247,Z247)</f>
        <v>0</v>
      </c>
      <c r="AC247" s="159">
        <f t="shared" ref="AC247:AC249" si="3546">SUM(C247,E247,G247,I247,K247,M247,O247,Q247,S247,U247,W247,Y247,AA247)</f>
        <v>0</v>
      </c>
      <c r="BI247" s="136" t="s">
        <v>37</v>
      </c>
      <c r="BJ247" s="128">
        <f>B247/B250</f>
        <v>0</v>
      </c>
      <c r="BK247" s="129">
        <f t="shared" ref="BK247" si="3547">C247/C250</f>
        <v>0</v>
      </c>
      <c r="BL247" s="130">
        <f t="shared" ref="BL247" si="3548">D247/D250</f>
        <v>0</v>
      </c>
      <c r="BM247" s="131">
        <f t="shared" ref="BM247" si="3549">E247/E250</f>
        <v>0</v>
      </c>
      <c r="BN247" s="128">
        <f t="shared" ref="BN247" si="3550">F247/F250</f>
        <v>0</v>
      </c>
      <c r="BO247" s="129">
        <f t="shared" ref="BO247" si="3551">G247/G250</f>
        <v>0</v>
      </c>
      <c r="BP247" s="130">
        <f t="shared" ref="BP247" si="3552">H247/H250</f>
        <v>0</v>
      </c>
      <c r="BQ247" s="131">
        <f t="shared" ref="BQ247" si="3553">I247/I250</f>
        <v>0</v>
      </c>
      <c r="BR247" s="128">
        <f t="shared" ref="BR247" si="3554">J247/J250</f>
        <v>0</v>
      </c>
      <c r="BS247" s="129">
        <f t="shared" ref="BS247" si="3555">K247/K250</f>
        <v>0</v>
      </c>
      <c r="BT247" s="130">
        <f t="shared" ref="BT247" si="3556">L247/L250</f>
        <v>0</v>
      </c>
      <c r="BU247" s="128">
        <f t="shared" ref="BU247" si="3557">M247/M250</f>
        <v>0</v>
      </c>
      <c r="BV247" s="132">
        <f t="shared" ref="BV247" si="3558">N247/N250</f>
        <v>0</v>
      </c>
      <c r="BW247" s="133">
        <f t="shared" ref="BW247" si="3559">O247/O250</f>
        <v>0</v>
      </c>
      <c r="BX247" s="128">
        <f t="shared" ref="BX247" si="3560">P247/P250</f>
        <v>0</v>
      </c>
      <c r="BY247" s="129">
        <f t="shared" ref="BY247" si="3561">Q247/Q250</f>
        <v>0</v>
      </c>
      <c r="BZ247" s="130">
        <f t="shared" ref="BZ247" si="3562">R247/R250</f>
        <v>0</v>
      </c>
      <c r="CA247" s="131">
        <f t="shared" ref="CA247" si="3563">S247/S250</f>
        <v>0</v>
      </c>
      <c r="CB247" s="128">
        <f t="shared" ref="CB247" si="3564">T247/T250</f>
        <v>0</v>
      </c>
      <c r="CC247" s="129">
        <f t="shared" ref="CC247" si="3565">U247/U250</f>
        <v>0</v>
      </c>
      <c r="CD247" s="130">
        <f t="shared" ref="CD247" si="3566">V247/V250</f>
        <v>0</v>
      </c>
      <c r="CE247" s="131">
        <f t="shared" ref="CE247" si="3567">W247/W250</f>
        <v>0</v>
      </c>
      <c r="CF247" s="128">
        <f t="shared" ref="CF247" si="3568">X247/X250</f>
        <v>0</v>
      </c>
      <c r="CG247" s="129">
        <f t="shared" ref="CG247" si="3569">Y247/Y250</f>
        <v>0</v>
      </c>
      <c r="CH247" s="130">
        <f t="shared" ref="CH247" si="3570">Z247/Z250</f>
        <v>0</v>
      </c>
      <c r="CI247" s="128">
        <f t="shared" ref="CI247" si="3571">AA247/AA250</f>
        <v>0</v>
      </c>
      <c r="CJ247" s="134">
        <f t="shared" ref="CJ247" si="3572">AB247/AB250</f>
        <v>0</v>
      </c>
      <c r="CK247" s="135">
        <f t="shared" ref="CK247" si="3573">AC247/AC250</f>
        <v>0</v>
      </c>
    </row>
    <row r="248" spans="1:89" x14ac:dyDescent="0.2">
      <c r="A248" s="145" t="s">
        <v>38</v>
      </c>
      <c r="B248" s="56"/>
      <c r="C248" s="57"/>
      <c r="D248" s="151"/>
      <c r="E248" s="148"/>
      <c r="F248" s="149"/>
      <c r="G248" s="150"/>
      <c r="H248" s="151"/>
      <c r="I248" s="148"/>
      <c r="J248" s="149"/>
      <c r="K248" s="150"/>
      <c r="L248" s="151"/>
      <c r="M248" s="149"/>
      <c r="N248" s="153"/>
      <c r="O248" s="152"/>
      <c r="P248" s="149"/>
      <c r="Q248" s="150"/>
      <c r="R248" s="151"/>
      <c r="S248" s="148"/>
      <c r="T248" s="149"/>
      <c r="U248" s="150"/>
      <c r="V248" s="151"/>
      <c r="W248" s="148"/>
      <c r="X248" s="149"/>
      <c r="Y248" s="150"/>
      <c r="Z248" s="147"/>
      <c r="AA248" s="146"/>
      <c r="AB248" s="158">
        <f t="shared" ref="AB248:AB249" si="3574">SUM(B248,D248,F248,H248,J248,L248,N248,P248,R248,T248,V248,X248,Z248)</f>
        <v>0</v>
      </c>
      <c r="AC248" s="159">
        <f t="shared" si="3546"/>
        <v>0</v>
      </c>
      <c r="BI248" s="145" t="s">
        <v>38</v>
      </c>
      <c r="BJ248" s="128">
        <f>B248/B250</f>
        <v>0</v>
      </c>
      <c r="BK248" s="129">
        <f t="shared" ref="BK248" si="3575">C248/C250</f>
        <v>0</v>
      </c>
      <c r="BL248" s="130">
        <f t="shared" ref="BL248" si="3576">D248/D250</f>
        <v>0</v>
      </c>
      <c r="BM248" s="131">
        <f t="shared" ref="BM248" si="3577">E248/E250</f>
        <v>0</v>
      </c>
      <c r="BN248" s="128">
        <f t="shared" ref="BN248" si="3578">F248/F250</f>
        <v>0</v>
      </c>
      <c r="BO248" s="129">
        <f t="shared" ref="BO248" si="3579">G248/G250</f>
        <v>0</v>
      </c>
      <c r="BP248" s="130">
        <f t="shared" ref="BP248" si="3580">H248/H250</f>
        <v>0</v>
      </c>
      <c r="BQ248" s="131">
        <f t="shared" ref="BQ248" si="3581">I248/I250</f>
        <v>0</v>
      </c>
      <c r="BR248" s="128">
        <f t="shared" ref="BR248" si="3582">J248/J250</f>
        <v>0</v>
      </c>
      <c r="BS248" s="129">
        <f t="shared" ref="BS248" si="3583">K248/K250</f>
        <v>0</v>
      </c>
      <c r="BT248" s="130">
        <f t="shared" ref="BT248" si="3584">L248/L250</f>
        <v>0</v>
      </c>
      <c r="BU248" s="128">
        <f t="shared" ref="BU248" si="3585">M248/M250</f>
        <v>0</v>
      </c>
      <c r="BV248" s="132">
        <f t="shared" ref="BV248" si="3586">N248/N250</f>
        <v>0</v>
      </c>
      <c r="BW248" s="133">
        <f t="shared" ref="BW248" si="3587">O248/O250</f>
        <v>0</v>
      </c>
      <c r="BX248" s="128">
        <f t="shared" ref="BX248" si="3588">P248/P250</f>
        <v>0</v>
      </c>
      <c r="BY248" s="129">
        <f t="shared" ref="BY248" si="3589">Q248/Q250</f>
        <v>0</v>
      </c>
      <c r="BZ248" s="130">
        <f t="shared" ref="BZ248" si="3590">R248/R250</f>
        <v>0</v>
      </c>
      <c r="CA248" s="131">
        <f t="shared" ref="CA248" si="3591">S248/S250</f>
        <v>0</v>
      </c>
      <c r="CB248" s="128">
        <f t="shared" ref="CB248" si="3592">T248/T250</f>
        <v>0</v>
      </c>
      <c r="CC248" s="129">
        <f t="shared" ref="CC248" si="3593">U248/U250</f>
        <v>0</v>
      </c>
      <c r="CD248" s="130">
        <f t="shared" ref="CD248" si="3594">V248/V250</f>
        <v>0</v>
      </c>
      <c r="CE248" s="131">
        <f t="shared" ref="CE248" si="3595">W248/W250</f>
        <v>0</v>
      </c>
      <c r="CF248" s="128">
        <f t="shared" ref="CF248" si="3596">X248/X250</f>
        <v>0</v>
      </c>
      <c r="CG248" s="129">
        <f t="shared" ref="CG248" si="3597">Y248/Y250</f>
        <v>0</v>
      </c>
      <c r="CH248" s="130">
        <f t="shared" ref="CH248" si="3598">Z248/Z250</f>
        <v>0</v>
      </c>
      <c r="CI248" s="128">
        <f t="shared" ref="CI248" si="3599">AA248/AA250</f>
        <v>0</v>
      </c>
      <c r="CJ248" s="134">
        <f t="shared" ref="CJ248" si="3600">AB248/AB250</f>
        <v>0</v>
      </c>
      <c r="CK248" s="135">
        <f t="shared" ref="CK248" si="3601">AC248/AC250</f>
        <v>0</v>
      </c>
    </row>
    <row r="249" spans="1:89" ht="13.5" thickBot="1" x14ac:dyDescent="0.25">
      <c r="A249" s="136" t="s">
        <v>39</v>
      </c>
      <c r="B249" s="58"/>
      <c r="C249" s="59"/>
      <c r="D249" s="138"/>
      <c r="E249" s="139"/>
      <c r="F249" s="137"/>
      <c r="G249" s="140"/>
      <c r="H249" s="138"/>
      <c r="I249" s="139"/>
      <c r="J249" s="137"/>
      <c r="K249" s="140"/>
      <c r="L249" s="138"/>
      <c r="M249" s="137"/>
      <c r="N249" s="141"/>
      <c r="O249" s="142"/>
      <c r="P249" s="137"/>
      <c r="Q249" s="140"/>
      <c r="R249" s="138"/>
      <c r="S249" s="139"/>
      <c r="T249" s="137"/>
      <c r="U249" s="140"/>
      <c r="V249" s="138"/>
      <c r="W249" s="139"/>
      <c r="X249" s="137"/>
      <c r="Y249" s="140"/>
      <c r="Z249" s="143"/>
      <c r="AA249" s="144"/>
      <c r="AB249" s="158">
        <f t="shared" si="3574"/>
        <v>0</v>
      </c>
      <c r="AC249" s="159">
        <f t="shared" si="3546"/>
        <v>0</v>
      </c>
      <c r="BI249" s="136" t="s">
        <v>39</v>
      </c>
      <c r="BJ249" s="128">
        <f>B249/B250</f>
        <v>0</v>
      </c>
      <c r="BK249" s="129">
        <f t="shared" ref="BK249" si="3602">C249/C250</f>
        <v>0</v>
      </c>
      <c r="BL249" s="130">
        <f t="shared" ref="BL249" si="3603">D249/D250</f>
        <v>0</v>
      </c>
      <c r="BM249" s="131">
        <f t="shared" ref="BM249" si="3604">E249/E250</f>
        <v>0</v>
      </c>
      <c r="BN249" s="128">
        <f t="shared" ref="BN249" si="3605">F249/F250</f>
        <v>0</v>
      </c>
      <c r="BO249" s="129">
        <f t="shared" ref="BO249" si="3606">G249/G250</f>
        <v>0</v>
      </c>
      <c r="BP249" s="130">
        <f t="shared" ref="BP249" si="3607">H249/H250</f>
        <v>0</v>
      </c>
      <c r="BQ249" s="131">
        <f t="shared" ref="BQ249" si="3608">I249/I250</f>
        <v>0</v>
      </c>
      <c r="BR249" s="128">
        <f t="shared" ref="BR249" si="3609">J249/J250</f>
        <v>0</v>
      </c>
      <c r="BS249" s="129">
        <f t="shared" ref="BS249" si="3610">K249/K250</f>
        <v>0</v>
      </c>
      <c r="BT249" s="130">
        <f t="shared" ref="BT249" si="3611">L249/L250</f>
        <v>0</v>
      </c>
      <c r="BU249" s="128">
        <f t="shared" ref="BU249" si="3612">M249/M250</f>
        <v>0</v>
      </c>
      <c r="BV249" s="132">
        <f t="shared" ref="BV249" si="3613">N249/N250</f>
        <v>0</v>
      </c>
      <c r="BW249" s="133">
        <f t="shared" ref="BW249" si="3614">O249/O250</f>
        <v>0</v>
      </c>
      <c r="BX249" s="128">
        <f t="shared" ref="BX249" si="3615">P249/P250</f>
        <v>0</v>
      </c>
      <c r="BY249" s="129">
        <f t="shared" ref="BY249" si="3616">Q249/Q250</f>
        <v>0</v>
      </c>
      <c r="BZ249" s="130">
        <f t="shared" ref="BZ249" si="3617">R249/R250</f>
        <v>0</v>
      </c>
      <c r="CA249" s="131">
        <f t="shared" ref="CA249" si="3618">S249/S250</f>
        <v>0</v>
      </c>
      <c r="CB249" s="128">
        <f t="shared" ref="CB249" si="3619">T249/T250</f>
        <v>0</v>
      </c>
      <c r="CC249" s="129">
        <f t="shared" ref="CC249" si="3620">U249/U250</f>
        <v>0</v>
      </c>
      <c r="CD249" s="130">
        <f t="shared" ref="CD249" si="3621">V249/V250</f>
        <v>0</v>
      </c>
      <c r="CE249" s="131">
        <f t="shared" ref="CE249" si="3622">W249/W250</f>
        <v>0</v>
      </c>
      <c r="CF249" s="128">
        <f t="shared" ref="CF249" si="3623">X249/X250</f>
        <v>0</v>
      </c>
      <c r="CG249" s="129">
        <f t="shared" ref="CG249" si="3624">Y249/Y250</f>
        <v>0</v>
      </c>
      <c r="CH249" s="130">
        <f t="shared" ref="CH249" si="3625">Z249/Z250</f>
        <v>0</v>
      </c>
      <c r="CI249" s="128">
        <f t="shared" ref="CI249" si="3626">AA249/AA250</f>
        <v>0</v>
      </c>
      <c r="CJ249" s="134">
        <f t="shared" ref="CJ249" si="3627">AB249/AB250</f>
        <v>0</v>
      </c>
      <c r="CK249" s="135">
        <f t="shared" ref="CK249" si="3628">AC249/AC250</f>
        <v>0</v>
      </c>
    </row>
    <row r="250" spans="1:89" ht="14.25" thickTop="1" thickBot="1" x14ac:dyDescent="0.25">
      <c r="A250" s="229" t="s">
        <v>13</v>
      </c>
      <c r="B250" s="20">
        <f t="shared" ref="B250" si="3629">SUM(B227:B249)</f>
        <v>18093</v>
      </c>
      <c r="C250" s="21">
        <f t="shared" ref="C250" si="3630">SUM(C227:C249)</f>
        <v>22121</v>
      </c>
      <c r="D250" s="20">
        <f t="shared" ref="D250" si="3631">SUM(D227:D249)</f>
        <v>6223</v>
      </c>
      <c r="E250" s="21">
        <f t="shared" ref="E250" si="3632">SUM(E227:E249)</f>
        <v>7554</v>
      </c>
      <c r="F250" s="20">
        <f t="shared" ref="F250" si="3633">SUM(F227:F249)</f>
        <v>16816</v>
      </c>
      <c r="G250" s="21">
        <f t="shared" ref="G250" si="3634">SUM(G227:G249)</f>
        <v>17248</v>
      </c>
      <c r="H250" s="20">
        <f t="shared" ref="H250" si="3635">SUM(H227:H249)</f>
        <v>27981</v>
      </c>
      <c r="I250" s="21">
        <f t="shared" ref="I250" si="3636">SUM(I227:I249)</f>
        <v>31149</v>
      </c>
      <c r="J250" s="20">
        <f t="shared" ref="J250" si="3637">SUM(J227:J249)</f>
        <v>2668</v>
      </c>
      <c r="K250" s="21">
        <f t="shared" ref="K250" si="3638">SUM(K227:K249)</f>
        <v>2502</v>
      </c>
      <c r="L250" s="20">
        <f t="shared" ref="L250" si="3639">SUM(L227:L249)</f>
        <v>11276</v>
      </c>
      <c r="M250" s="21">
        <f t="shared" ref="M250" si="3640">SUM(M227:M249)</f>
        <v>11173</v>
      </c>
      <c r="N250" s="20">
        <f t="shared" ref="N250" si="3641">SUM(N227:N249)</f>
        <v>25514</v>
      </c>
      <c r="O250" s="21">
        <f t="shared" ref="O250" si="3642">SUM(O227:O249)</f>
        <v>23782</v>
      </c>
      <c r="P250" s="20">
        <f t="shared" ref="P250" si="3643">SUM(P227:P249)</f>
        <v>13103</v>
      </c>
      <c r="Q250" s="21">
        <f t="shared" ref="Q250" si="3644">SUM(Q227:Q249)</f>
        <v>10591</v>
      </c>
      <c r="R250" s="20">
        <f t="shared" ref="R250" si="3645">SUM(R227:R249)</f>
        <v>19319</v>
      </c>
      <c r="S250" s="21">
        <f t="shared" ref="S250" si="3646">SUM(S227:S249)</f>
        <v>17250</v>
      </c>
      <c r="T250" s="20">
        <f t="shared" ref="T250" si="3647">SUM(T227:T249)</f>
        <v>2669</v>
      </c>
      <c r="U250" s="21">
        <f t="shared" ref="U250" si="3648">SUM(U227:U249)</f>
        <v>2133</v>
      </c>
      <c r="V250" s="20">
        <f t="shared" ref="V250" si="3649">SUM(V227:V249)</f>
        <v>15576</v>
      </c>
      <c r="W250" s="21">
        <f t="shared" ref="W250" si="3650">SUM(W227:W249)</f>
        <v>16183</v>
      </c>
      <c r="X250" s="20">
        <f t="shared" ref="X250" si="3651">SUM(X227:X249)</f>
        <v>9814</v>
      </c>
      <c r="Y250" s="21">
        <f t="shared" ref="Y250" si="3652">SUM(Y227:Y249)</f>
        <v>4643</v>
      </c>
      <c r="Z250" s="20">
        <f t="shared" ref="Z250" si="3653">SUM(Z227:Z249)</f>
        <v>31991</v>
      </c>
      <c r="AA250" s="21">
        <f t="shared" ref="AA250" si="3654">SUM(AA227:AA249)</f>
        <v>33633</v>
      </c>
      <c r="AB250" s="160">
        <f t="shared" ref="AB250:AC250" si="3655">SUM(AB226:AB249)</f>
        <v>201043</v>
      </c>
      <c r="AC250" s="161">
        <f t="shared" si="3655"/>
        <v>199962</v>
      </c>
      <c r="BI250" s="229" t="s">
        <v>13</v>
      </c>
      <c r="BJ250" s="154">
        <f>SUM(BJ226:BJ249)</f>
        <v>1</v>
      </c>
      <c r="BK250" s="155">
        <f t="shared" ref="BK250:CK250" si="3656">SUM(BK226:BK249)</f>
        <v>0.99999999999999989</v>
      </c>
      <c r="BL250" s="154">
        <f t="shared" si="3656"/>
        <v>1</v>
      </c>
      <c r="BM250" s="155">
        <f t="shared" si="3656"/>
        <v>1</v>
      </c>
      <c r="BN250" s="154">
        <f t="shared" si="3656"/>
        <v>1</v>
      </c>
      <c r="BO250" s="155">
        <f t="shared" si="3656"/>
        <v>0.99999999999999989</v>
      </c>
      <c r="BP250" s="154">
        <f t="shared" si="3656"/>
        <v>1</v>
      </c>
      <c r="BQ250" s="155">
        <f t="shared" si="3656"/>
        <v>1</v>
      </c>
      <c r="BR250" s="154">
        <f t="shared" si="3656"/>
        <v>1.0000000000000002</v>
      </c>
      <c r="BS250" s="155">
        <f t="shared" si="3656"/>
        <v>1</v>
      </c>
      <c r="BT250" s="154">
        <f t="shared" si="3656"/>
        <v>1</v>
      </c>
      <c r="BU250" s="155">
        <f t="shared" si="3656"/>
        <v>1</v>
      </c>
      <c r="BV250" s="154">
        <f t="shared" si="3656"/>
        <v>1</v>
      </c>
      <c r="BW250" s="155">
        <f t="shared" si="3656"/>
        <v>1</v>
      </c>
      <c r="BX250" s="154">
        <f t="shared" si="3656"/>
        <v>1</v>
      </c>
      <c r="BY250" s="155">
        <f t="shared" si="3656"/>
        <v>0.99999999999999989</v>
      </c>
      <c r="BZ250" s="154">
        <f t="shared" si="3656"/>
        <v>1</v>
      </c>
      <c r="CA250" s="155">
        <f t="shared" si="3656"/>
        <v>0.99999999999999989</v>
      </c>
      <c r="CB250" s="154">
        <f t="shared" si="3656"/>
        <v>0.99999999999999989</v>
      </c>
      <c r="CC250" s="155">
        <f t="shared" si="3656"/>
        <v>0.99999999999999989</v>
      </c>
      <c r="CD250" s="154">
        <f t="shared" si="3656"/>
        <v>0.99999999999999989</v>
      </c>
      <c r="CE250" s="155">
        <f t="shared" si="3656"/>
        <v>1.0000000000000002</v>
      </c>
      <c r="CF250" s="154">
        <f t="shared" si="3656"/>
        <v>1</v>
      </c>
      <c r="CG250" s="155">
        <f t="shared" si="3656"/>
        <v>1</v>
      </c>
      <c r="CH250" s="154">
        <f t="shared" si="3656"/>
        <v>1</v>
      </c>
      <c r="CI250" s="155">
        <f t="shared" si="3656"/>
        <v>1</v>
      </c>
      <c r="CJ250" s="154">
        <f t="shared" si="3656"/>
        <v>0.99999999999999989</v>
      </c>
      <c r="CK250" s="155">
        <f t="shared" si="3656"/>
        <v>1</v>
      </c>
    </row>
    <row r="251" spans="1:89" ht="13.5" thickTop="1" x14ac:dyDescent="0.2">
      <c r="A251" s="173"/>
    </row>
    <row r="253" spans="1:89" x14ac:dyDescent="0.2">
      <c r="A253" s="304">
        <f>+A222+1</f>
        <v>44690</v>
      </c>
      <c r="B253" s="304"/>
      <c r="C253" s="304"/>
      <c r="D253" s="304"/>
      <c r="BI253" s="309">
        <f>+BI222+1</f>
        <v>44690</v>
      </c>
      <c r="BJ253" s="309"/>
      <c r="BK253" s="309"/>
      <c r="BL253" s="309"/>
    </row>
    <row r="254" spans="1:89" ht="13.5" thickBot="1" x14ac:dyDescent="0.25">
      <c r="AE254" s="232" t="s">
        <v>84</v>
      </c>
    </row>
    <row r="255" spans="1:89" ht="14.25" thickTop="1" thickBot="1" x14ac:dyDescent="0.25">
      <c r="A255" s="300" t="s">
        <v>0</v>
      </c>
      <c r="B255" s="302" t="s">
        <v>1</v>
      </c>
      <c r="C255" s="303"/>
      <c r="D255" s="302" t="s">
        <v>2</v>
      </c>
      <c r="E255" s="303"/>
      <c r="F255" s="302" t="s">
        <v>3</v>
      </c>
      <c r="G255" s="303"/>
      <c r="H255" s="302" t="s">
        <v>4</v>
      </c>
      <c r="I255" s="303"/>
      <c r="J255" s="302" t="s">
        <v>5</v>
      </c>
      <c r="K255" s="303"/>
      <c r="L255" s="302" t="s">
        <v>6</v>
      </c>
      <c r="M255" s="303"/>
      <c r="N255" s="302" t="s">
        <v>7</v>
      </c>
      <c r="O255" s="303"/>
      <c r="P255" s="302" t="s">
        <v>8</v>
      </c>
      <c r="Q255" s="303"/>
      <c r="R255" s="302" t="s">
        <v>9</v>
      </c>
      <c r="S255" s="303"/>
      <c r="T255" s="302" t="s">
        <v>10</v>
      </c>
      <c r="U255" s="303"/>
      <c r="V255" s="302" t="s">
        <v>11</v>
      </c>
      <c r="W255" s="303"/>
      <c r="X255" s="302" t="s">
        <v>12</v>
      </c>
      <c r="Y255" s="303"/>
      <c r="Z255" s="305" t="s">
        <v>40</v>
      </c>
      <c r="AA255" s="306"/>
      <c r="AB255" s="307" t="s">
        <v>41</v>
      </c>
      <c r="AC255" s="308"/>
      <c r="AE255" s="300" t="s">
        <v>0</v>
      </c>
      <c r="AF255" s="302" t="s">
        <v>1</v>
      </c>
      <c r="AG255" s="303"/>
      <c r="AH255" s="302" t="s">
        <v>2</v>
      </c>
      <c r="AI255" s="303"/>
      <c r="AJ255" s="302" t="s">
        <v>3</v>
      </c>
      <c r="AK255" s="303"/>
      <c r="AL255" s="302" t="s">
        <v>4</v>
      </c>
      <c r="AM255" s="303"/>
      <c r="AN255" s="302" t="s">
        <v>5</v>
      </c>
      <c r="AO255" s="303"/>
      <c r="AP255" s="302" t="s">
        <v>6</v>
      </c>
      <c r="AQ255" s="303"/>
      <c r="AR255" s="302" t="s">
        <v>7</v>
      </c>
      <c r="AS255" s="303"/>
      <c r="AT255" s="302" t="s">
        <v>8</v>
      </c>
      <c r="AU255" s="303"/>
      <c r="AV255" s="302" t="s">
        <v>9</v>
      </c>
      <c r="AW255" s="303"/>
      <c r="AX255" s="302" t="s">
        <v>10</v>
      </c>
      <c r="AY255" s="303"/>
      <c r="AZ255" s="302" t="s">
        <v>11</v>
      </c>
      <c r="BA255" s="303"/>
      <c r="BB255" s="302" t="s">
        <v>12</v>
      </c>
      <c r="BC255" s="303"/>
      <c r="BD255" s="305" t="s">
        <v>40</v>
      </c>
      <c r="BE255" s="306"/>
      <c r="BF255" s="307" t="s">
        <v>41</v>
      </c>
      <c r="BG255" s="308"/>
      <c r="BI255" s="300" t="s">
        <v>0</v>
      </c>
      <c r="BJ255" s="302" t="s">
        <v>1</v>
      </c>
      <c r="BK255" s="303"/>
      <c r="BL255" s="302" t="s">
        <v>2</v>
      </c>
      <c r="BM255" s="303"/>
      <c r="BN255" s="302" t="s">
        <v>3</v>
      </c>
      <c r="BO255" s="303"/>
      <c r="BP255" s="302" t="s">
        <v>4</v>
      </c>
      <c r="BQ255" s="303"/>
      <c r="BR255" s="302" t="s">
        <v>5</v>
      </c>
      <c r="BS255" s="303"/>
      <c r="BT255" s="302" t="s">
        <v>6</v>
      </c>
      <c r="BU255" s="303"/>
      <c r="BV255" s="302" t="s">
        <v>7</v>
      </c>
      <c r="BW255" s="303"/>
      <c r="BX255" s="302" t="s">
        <v>8</v>
      </c>
      <c r="BY255" s="303"/>
      <c r="BZ255" s="302" t="s">
        <v>9</v>
      </c>
      <c r="CA255" s="303"/>
      <c r="CB255" s="302" t="s">
        <v>10</v>
      </c>
      <c r="CC255" s="303"/>
      <c r="CD255" s="302" t="s">
        <v>11</v>
      </c>
      <c r="CE255" s="303"/>
      <c r="CF255" s="302" t="s">
        <v>12</v>
      </c>
      <c r="CG255" s="303"/>
      <c r="CH255" s="305" t="s">
        <v>40</v>
      </c>
      <c r="CI255" s="306"/>
      <c r="CJ255" s="302" t="s">
        <v>41</v>
      </c>
      <c r="CK255" s="303"/>
    </row>
    <row r="256" spans="1:89" ht="15" thickTop="1" thickBot="1" x14ac:dyDescent="0.3">
      <c r="A256" s="301"/>
      <c r="B256" s="115" t="s">
        <v>14</v>
      </c>
      <c r="C256" s="116" t="s">
        <v>15</v>
      </c>
      <c r="D256" s="117" t="s">
        <v>14</v>
      </c>
      <c r="E256" s="118" t="s">
        <v>15</v>
      </c>
      <c r="F256" s="115" t="s">
        <v>14</v>
      </c>
      <c r="G256" s="116" t="s">
        <v>15</v>
      </c>
      <c r="H256" s="117" t="s">
        <v>14</v>
      </c>
      <c r="I256" s="118" t="s">
        <v>15</v>
      </c>
      <c r="J256" s="115" t="s">
        <v>14</v>
      </c>
      <c r="K256" s="116" t="s">
        <v>15</v>
      </c>
      <c r="L256" s="117" t="s">
        <v>14</v>
      </c>
      <c r="M256" s="115" t="s">
        <v>15</v>
      </c>
      <c r="N256" s="119" t="s">
        <v>14</v>
      </c>
      <c r="O256" s="120" t="s">
        <v>15</v>
      </c>
      <c r="P256" s="115" t="s">
        <v>14</v>
      </c>
      <c r="Q256" s="116" t="s">
        <v>15</v>
      </c>
      <c r="R256" s="117" t="s">
        <v>14</v>
      </c>
      <c r="S256" s="118" t="s">
        <v>15</v>
      </c>
      <c r="T256" s="115" t="s">
        <v>14</v>
      </c>
      <c r="U256" s="116" t="s">
        <v>15</v>
      </c>
      <c r="V256" s="117" t="s">
        <v>14</v>
      </c>
      <c r="W256" s="118" t="s">
        <v>15</v>
      </c>
      <c r="X256" s="115" t="s">
        <v>14</v>
      </c>
      <c r="Y256" s="116" t="s">
        <v>15</v>
      </c>
      <c r="Z256" s="28" t="s">
        <v>14</v>
      </c>
      <c r="AA256" s="121" t="s">
        <v>15</v>
      </c>
      <c r="AB256" s="162" t="s">
        <v>14</v>
      </c>
      <c r="AC256" s="163" t="s">
        <v>15</v>
      </c>
      <c r="AE256" s="301"/>
      <c r="AF256" s="115" t="s">
        <v>14</v>
      </c>
      <c r="AG256" s="116" t="s">
        <v>15</v>
      </c>
      <c r="AH256" s="117" t="s">
        <v>14</v>
      </c>
      <c r="AI256" s="118" t="s">
        <v>15</v>
      </c>
      <c r="AJ256" s="115" t="s">
        <v>14</v>
      </c>
      <c r="AK256" s="116" t="s">
        <v>15</v>
      </c>
      <c r="AL256" s="117" t="s">
        <v>14</v>
      </c>
      <c r="AM256" s="118" t="s">
        <v>15</v>
      </c>
      <c r="AN256" s="115" t="s">
        <v>14</v>
      </c>
      <c r="AO256" s="116" t="s">
        <v>15</v>
      </c>
      <c r="AP256" s="117" t="s">
        <v>14</v>
      </c>
      <c r="AQ256" s="115" t="s">
        <v>15</v>
      </c>
      <c r="AR256" s="119" t="s">
        <v>14</v>
      </c>
      <c r="AS256" s="120" t="s">
        <v>15</v>
      </c>
      <c r="AT256" s="115" t="s">
        <v>14</v>
      </c>
      <c r="AU256" s="116" t="s">
        <v>15</v>
      </c>
      <c r="AV256" s="117" t="s">
        <v>14</v>
      </c>
      <c r="AW256" s="118" t="s">
        <v>15</v>
      </c>
      <c r="AX256" s="115" t="s">
        <v>14</v>
      </c>
      <c r="AY256" s="116" t="s">
        <v>15</v>
      </c>
      <c r="AZ256" s="117" t="s">
        <v>14</v>
      </c>
      <c r="BA256" s="118" t="s">
        <v>15</v>
      </c>
      <c r="BB256" s="115" t="s">
        <v>14</v>
      </c>
      <c r="BC256" s="116" t="s">
        <v>15</v>
      </c>
      <c r="BD256" s="28" t="s">
        <v>14</v>
      </c>
      <c r="BE256" s="121" t="s">
        <v>15</v>
      </c>
      <c r="BF256" s="162" t="s">
        <v>14</v>
      </c>
      <c r="BG256" s="163" t="s">
        <v>15</v>
      </c>
      <c r="BI256" s="301"/>
      <c r="BJ256" s="115" t="s">
        <v>14</v>
      </c>
      <c r="BK256" s="116" t="s">
        <v>15</v>
      </c>
      <c r="BL256" s="117" t="s">
        <v>14</v>
      </c>
      <c r="BM256" s="118" t="s">
        <v>15</v>
      </c>
      <c r="BN256" s="115" t="s">
        <v>14</v>
      </c>
      <c r="BO256" s="116" t="s">
        <v>15</v>
      </c>
      <c r="BP256" s="117" t="s">
        <v>14</v>
      </c>
      <c r="BQ256" s="118" t="s">
        <v>15</v>
      </c>
      <c r="BR256" s="115" t="s">
        <v>14</v>
      </c>
      <c r="BS256" s="116" t="s">
        <v>15</v>
      </c>
      <c r="BT256" s="117" t="s">
        <v>14</v>
      </c>
      <c r="BU256" s="115" t="s">
        <v>15</v>
      </c>
      <c r="BV256" s="119" t="s">
        <v>14</v>
      </c>
      <c r="BW256" s="120" t="s">
        <v>15</v>
      </c>
      <c r="BX256" s="115" t="s">
        <v>14</v>
      </c>
      <c r="BY256" s="116" t="s">
        <v>15</v>
      </c>
      <c r="BZ256" s="117" t="s">
        <v>14</v>
      </c>
      <c r="CA256" s="118" t="s">
        <v>15</v>
      </c>
      <c r="CB256" s="115" t="s">
        <v>14</v>
      </c>
      <c r="CC256" s="116" t="s">
        <v>15</v>
      </c>
      <c r="CD256" s="117" t="s">
        <v>14</v>
      </c>
      <c r="CE256" s="118" t="s">
        <v>15</v>
      </c>
      <c r="CF256" s="115" t="s">
        <v>14</v>
      </c>
      <c r="CG256" s="116" t="s">
        <v>15</v>
      </c>
      <c r="CH256" s="28" t="s">
        <v>14</v>
      </c>
      <c r="CI256" s="121" t="s">
        <v>15</v>
      </c>
      <c r="CJ256" s="119" t="s">
        <v>14</v>
      </c>
      <c r="CK256" s="120" t="s">
        <v>15</v>
      </c>
    </row>
    <row r="257" spans="1:89" ht="13.5" thickTop="1" x14ac:dyDescent="0.2">
      <c r="A257" s="124" t="s">
        <v>16</v>
      </c>
      <c r="B257" s="125"/>
      <c r="C257" s="172"/>
      <c r="D257" s="126"/>
      <c r="E257" s="166"/>
      <c r="F257" s="125"/>
      <c r="G257" s="127"/>
      <c r="H257" s="126"/>
      <c r="I257" s="166"/>
      <c r="J257" s="125"/>
      <c r="K257" s="127"/>
      <c r="L257" s="126"/>
      <c r="M257" s="125"/>
      <c r="N257" s="165"/>
      <c r="O257" s="167"/>
      <c r="P257" s="125"/>
      <c r="Q257" s="127"/>
      <c r="R257" s="126"/>
      <c r="S257" s="166"/>
      <c r="T257" s="125"/>
      <c r="U257" s="127"/>
      <c r="V257" s="126"/>
      <c r="W257" s="166"/>
      <c r="X257" s="125"/>
      <c r="Y257" s="127"/>
      <c r="Z257" s="170"/>
      <c r="AA257" s="171"/>
      <c r="AB257" s="156">
        <f>B257+D257+F257+H257+J257+L257+N257+P257+R257+T257+V257+X257+Z257</f>
        <v>0</v>
      </c>
      <c r="AC257" s="157">
        <f>C257+E257+G257+I257+K257+M257+O257+Q257+S257+U257+W257+Y257+AA257</f>
        <v>0</v>
      </c>
      <c r="AE257" s="235" t="str">
        <f>$AE$9</f>
        <v>07:00 - 07:59</v>
      </c>
      <c r="AF257" s="125">
        <f>SUMIF($A$9:$A$32,$AE257,B$257:B$280)</f>
        <v>875</v>
      </c>
      <c r="AG257" s="172">
        <f t="shared" ref="AG257:AV258" si="3657">SUMIF($A$9:$A$32,$AE257,C$257:C$280)</f>
        <v>908</v>
      </c>
      <c r="AH257" s="126">
        <f t="shared" si="3657"/>
        <v>290</v>
      </c>
      <c r="AI257" s="166">
        <f t="shared" si="3657"/>
        <v>293</v>
      </c>
      <c r="AJ257" s="125">
        <f t="shared" si="3657"/>
        <v>1195</v>
      </c>
      <c r="AK257" s="127">
        <f t="shared" si="3657"/>
        <v>729</v>
      </c>
      <c r="AL257" s="126">
        <f t="shared" si="3657"/>
        <v>1443</v>
      </c>
      <c r="AM257" s="166">
        <f t="shared" si="3657"/>
        <v>1100</v>
      </c>
      <c r="AN257" s="125">
        <f t="shared" si="3657"/>
        <v>95</v>
      </c>
      <c r="AO257" s="127">
        <f t="shared" si="3657"/>
        <v>130</v>
      </c>
      <c r="AP257" s="126">
        <f t="shared" si="3657"/>
        <v>380</v>
      </c>
      <c r="AQ257" s="125">
        <f t="shared" si="3657"/>
        <v>365</v>
      </c>
      <c r="AR257" s="165">
        <f t="shared" si="3657"/>
        <v>1223</v>
      </c>
      <c r="AS257" s="167">
        <f t="shared" si="3657"/>
        <v>993</v>
      </c>
      <c r="AT257" s="125">
        <f t="shared" si="3657"/>
        <v>650</v>
      </c>
      <c r="AU257" s="127">
        <f t="shared" si="3657"/>
        <v>599</v>
      </c>
      <c r="AV257" s="126">
        <f t="shared" si="3657"/>
        <v>936</v>
      </c>
      <c r="AW257" s="166">
        <f t="shared" ref="AW257:BE258" si="3658">SUMIF($A$9:$A$32,$AE257,S$257:S$280)</f>
        <v>1279</v>
      </c>
      <c r="AX257" s="125">
        <f t="shared" si="3658"/>
        <v>195</v>
      </c>
      <c r="AY257" s="127">
        <f t="shared" si="3658"/>
        <v>181</v>
      </c>
      <c r="AZ257" s="126">
        <f t="shared" si="3658"/>
        <v>614</v>
      </c>
      <c r="BA257" s="166">
        <f t="shared" si="3658"/>
        <v>587</v>
      </c>
      <c r="BB257" s="125">
        <f t="shared" si="3658"/>
        <v>616</v>
      </c>
      <c r="BC257" s="127">
        <f t="shared" si="3658"/>
        <v>263</v>
      </c>
      <c r="BD257" s="170">
        <f t="shared" si="3658"/>
        <v>1682</v>
      </c>
      <c r="BE257" s="171">
        <f t="shared" si="3658"/>
        <v>1411</v>
      </c>
      <c r="BF257" s="156">
        <f>AF257+AH257+AJ257+AL257+AN257+AP257+AR257+AT257+AV257+AX257+AZ257+BB257+BD257</f>
        <v>10194</v>
      </c>
      <c r="BG257" s="157">
        <f>AG257+AI257+AK257+AM257+AO257+AQ257+AS257+AU257+AW257+AY257+BA257+BC257+BE257</f>
        <v>8838</v>
      </c>
      <c r="BI257" s="124" t="s">
        <v>16</v>
      </c>
      <c r="BJ257" s="128">
        <f>B257/B281</f>
        <v>0</v>
      </c>
      <c r="BK257" s="129">
        <f t="shared" ref="BK257" si="3659">C257/C281</f>
        <v>0</v>
      </c>
      <c r="BL257" s="130">
        <f t="shared" ref="BL257" si="3660">D257/D281</f>
        <v>0</v>
      </c>
      <c r="BM257" s="131">
        <f t="shared" ref="BM257" si="3661">E257/E281</f>
        <v>0</v>
      </c>
      <c r="BN257" s="128">
        <f t="shared" ref="BN257" si="3662">F257/F281</f>
        <v>0</v>
      </c>
      <c r="BO257" s="129">
        <f t="shared" ref="BO257" si="3663">G257/G281</f>
        <v>0</v>
      </c>
      <c r="BP257" s="130">
        <f t="shared" ref="BP257" si="3664">H257/H281</f>
        <v>0</v>
      </c>
      <c r="BQ257" s="131">
        <f t="shared" ref="BQ257" si="3665">I257/I281</f>
        <v>0</v>
      </c>
      <c r="BR257" s="128">
        <f t="shared" ref="BR257" si="3666">J257/J281</f>
        <v>0</v>
      </c>
      <c r="BS257" s="129">
        <f t="shared" ref="BS257" si="3667">K257/K281</f>
        <v>0</v>
      </c>
      <c r="BT257" s="130">
        <f t="shared" ref="BT257" si="3668">L257/L281</f>
        <v>0</v>
      </c>
      <c r="BU257" s="128">
        <f t="shared" ref="BU257" si="3669">M257/M281</f>
        <v>0</v>
      </c>
      <c r="BV257" s="132">
        <f t="shared" ref="BV257" si="3670">N257/N281</f>
        <v>0</v>
      </c>
      <c r="BW257" s="133">
        <f t="shared" ref="BW257" si="3671">O257/O281</f>
        <v>0</v>
      </c>
      <c r="BX257" s="128">
        <f t="shared" ref="BX257" si="3672">P257/P281</f>
        <v>0</v>
      </c>
      <c r="BY257" s="129">
        <f t="shared" ref="BY257" si="3673">Q257/Q281</f>
        <v>0</v>
      </c>
      <c r="BZ257" s="130">
        <f t="shared" ref="BZ257" si="3674">R257/R281</f>
        <v>0</v>
      </c>
      <c r="CA257" s="131">
        <f t="shared" ref="CA257" si="3675">S257/S281</f>
        <v>0</v>
      </c>
      <c r="CB257" s="128">
        <f t="shared" ref="CB257" si="3676">T257/T281</f>
        <v>0</v>
      </c>
      <c r="CC257" s="129">
        <f t="shared" ref="CC257" si="3677">U257/U281</f>
        <v>0</v>
      </c>
      <c r="CD257" s="130">
        <f t="shared" ref="CD257" si="3678">V257/V281</f>
        <v>0</v>
      </c>
      <c r="CE257" s="131">
        <f t="shared" ref="CE257" si="3679">W257/W281</f>
        <v>0</v>
      </c>
      <c r="CF257" s="128">
        <f t="shared" ref="CF257" si="3680">X257/X281</f>
        <v>0</v>
      </c>
      <c r="CG257" s="129">
        <f t="shared" ref="CG257" si="3681">Y257/Y281</f>
        <v>0</v>
      </c>
      <c r="CH257" s="130">
        <f t="shared" ref="CH257" si="3682">Z257/Z281</f>
        <v>0</v>
      </c>
      <c r="CI257" s="128">
        <f t="shared" ref="CI257" si="3683">AA257/AA281</f>
        <v>0</v>
      </c>
      <c r="CJ257" s="134">
        <f t="shared" ref="CJ257" si="3684">AB257/AB281</f>
        <v>0</v>
      </c>
      <c r="CK257" s="135">
        <f t="shared" ref="CK257" si="3685">AC257/AC281</f>
        <v>0</v>
      </c>
    </row>
    <row r="258" spans="1:89" x14ac:dyDescent="0.2">
      <c r="A258" s="136" t="s">
        <v>17</v>
      </c>
      <c r="B258" s="175">
        <v>137</v>
      </c>
      <c r="C258" s="176">
        <v>0</v>
      </c>
      <c r="D258" s="177">
        <v>100</v>
      </c>
      <c r="E258" s="178">
        <v>0</v>
      </c>
      <c r="F258" s="175">
        <v>358</v>
      </c>
      <c r="G258" s="179">
        <v>11</v>
      </c>
      <c r="H258" s="177">
        <v>254</v>
      </c>
      <c r="I258" s="178">
        <v>37</v>
      </c>
      <c r="J258" s="175">
        <v>7</v>
      </c>
      <c r="K258" s="179">
        <v>5</v>
      </c>
      <c r="L258" s="177">
        <v>36</v>
      </c>
      <c r="M258" s="175">
        <v>53</v>
      </c>
      <c r="N258" s="180">
        <v>103</v>
      </c>
      <c r="O258" s="181">
        <v>90</v>
      </c>
      <c r="P258" s="175">
        <v>36</v>
      </c>
      <c r="Q258" s="179">
        <v>32</v>
      </c>
      <c r="R258" s="177">
        <v>13</v>
      </c>
      <c r="S258" s="178">
        <v>42</v>
      </c>
      <c r="T258" s="175">
        <v>1</v>
      </c>
      <c r="U258" s="179">
        <v>0</v>
      </c>
      <c r="V258" s="177">
        <v>3</v>
      </c>
      <c r="W258" s="178">
        <v>0</v>
      </c>
      <c r="X258" s="175">
        <v>3</v>
      </c>
      <c r="Y258" s="179">
        <v>0</v>
      </c>
      <c r="Z258" s="177">
        <v>0</v>
      </c>
      <c r="AA258" s="175">
        <v>0</v>
      </c>
      <c r="AB258" s="156">
        <f t="shared" ref="AB258:AB277" si="3686">B258+D258+F258+H258+J258+L258+N258+P258+R258+T258+V258+X258+Z258</f>
        <v>1051</v>
      </c>
      <c r="AC258" s="157">
        <f t="shared" ref="AC258:AC277" si="3687">C258+E258+G258+I258+K258+M258+O258+Q258+S258+U258+W258+Y258+AA258</f>
        <v>270</v>
      </c>
      <c r="AE258" s="237" t="str">
        <f>$AE$10</f>
        <v>08:00 - 08:59</v>
      </c>
      <c r="AF258" s="125">
        <f>SUMIF($A$9:$A$32,$AE258,B$257:B$280)</f>
        <v>985</v>
      </c>
      <c r="AG258" s="176">
        <f t="shared" si="3657"/>
        <v>925</v>
      </c>
      <c r="AH258" s="177">
        <f t="shared" si="3657"/>
        <v>295</v>
      </c>
      <c r="AI258" s="178">
        <f t="shared" si="3657"/>
        <v>399</v>
      </c>
      <c r="AJ258" s="238">
        <f t="shared" si="3657"/>
        <v>1331</v>
      </c>
      <c r="AK258" s="179">
        <f t="shared" si="3657"/>
        <v>798</v>
      </c>
      <c r="AL258" s="177">
        <f t="shared" si="3657"/>
        <v>1458</v>
      </c>
      <c r="AM258" s="178">
        <f t="shared" si="3657"/>
        <v>1452</v>
      </c>
      <c r="AN258" s="238">
        <f t="shared" si="3657"/>
        <v>115</v>
      </c>
      <c r="AO258" s="179">
        <f t="shared" si="3657"/>
        <v>161</v>
      </c>
      <c r="AP258" s="177">
        <f t="shared" si="3657"/>
        <v>426</v>
      </c>
      <c r="AQ258" s="238">
        <f t="shared" si="3657"/>
        <v>472</v>
      </c>
      <c r="AR258" s="180">
        <f t="shared" si="3657"/>
        <v>1130</v>
      </c>
      <c r="AS258" s="181">
        <f t="shared" si="3657"/>
        <v>1305</v>
      </c>
      <c r="AT258" s="238">
        <f t="shared" si="3657"/>
        <v>637</v>
      </c>
      <c r="AU258" s="179">
        <f t="shared" si="3657"/>
        <v>739</v>
      </c>
      <c r="AV258" s="177">
        <f t="shared" si="3657"/>
        <v>1043</v>
      </c>
      <c r="AW258" s="178">
        <f t="shared" si="3658"/>
        <v>1592</v>
      </c>
      <c r="AX258" s="238">
        <f t="shared" si="3658"/>
        <v>123</v>
      </c>
      <c r="AY258" s="179">
        <f t="shared" si="3658"/>
        <v>201</v>
      </c>
      <c r="AZ258" s="177">
        <f t="shared" si="3658"/>
        <v>620</v>
      </c>
      <c r="BA258" s="178">
        <f t="shared" si="3658"/>
        <v>930</v>
      </c>
      <c r="BB258" s="238">
        <f t="shared" si="3658"/>
        <v>593</v>
      </c>
      <c r="BC258" s="179">
        <f t="shared" si="3658"/>
        <v>436</v>
      </c>
      <c r="BD258" s="177">
        <f t="shared" si="3658"/>
        <v>1667</v>
      </c>
      <c r="BE258" s="238">
        <f t="shared" si="3658"/>
        <v>2156</v>
      </c>
      <c r="BF258" s="158">
        <f>SUM(AF258,AH258,AJ258,AL258,AN258,AP258,AR258,AT258,AV258,AX258,AZ258,BB258,BD258)</f>
        <v>10423</v>
      </c>
      <c r="BG258" s="159">
        <f>SUM(AG258,AI258,AK258,AM258,AO258,AQ258,AS258,AU258,AW258,AY258,BA258,BC258,BE258)</f>
        <v>11566</v>
      </c>
      <c r="BI258" s="136" t="s">
        <v>17</v>
      </c>
      <c r="BJ258" s="128">
        <f>B258/B281</f>
        <v>6.3914159085607649E-3</v>
      </c>
      <c r="BK258" s="129">
        <f t="shared" ref="BK258" si="3688">C258/C281</f>
        <v>0</v>
      </c>
      <c r="BL258" s="130">
        <f t="shared" ref="BL258" si="3689">D258/D281</f>
        <v>1.6683350016683349E-2</v>
      </c>
      <c r="BM258" s="131">
        <f t="shared" ref="BM258" si="3690">E258/E281</f>
        <v>0</v>
      </c>
      <c r="BN258" s="128">
        <f t="shared" ref="BN258" si="3691">F258/F281</f>
        <v>1.7964672822159775E-2</v>
      </c>
      <c r="BO258" s="129">
        <f t="shared" ref="BO258" si="3692">G258/G281</f>
        <v>7.0607869568008218E-4</v>
      </c>
      <c r="BP258" s="130">
        <f t="shared" ref="BP258" si="3693">H258/H281</f>
        <v>8.7228270201586584E-3</v>
      </c>
      <c r="BQ258" s="131">
        <f t="shared" ref="BQ258" si="3694">I258/I281</f>
        <v>1.3596442876566348E-3</v>
      </c>
      <c r="BR258" s="128">
        <f t="shared" ref="BR258" si="3695">J258/J281</f>
        <v>3.100088573959256E-3</v>
      </c>
      <c r="BS258" s="129">
        <f t="shared" ref="BS258" si="3696">K258/K281</f>
        <v>2.0669698222405952E-3</v>
      </c>
      <c r="BT258" s="130">
        <f t="shared" ref="BT258" si="3697">L258/L281</f>
        <v>3.6806052550863921E-3</v>
      </c>
      <c r="BU258" s="128">
        <f t="shared" ref="BU258" si="3698">M258/M281</f>
        <v>5.0490616366580931E-3</v>
      </c>
      <c r="BV258" s="132">
        <f t="shared" ref="BV258" si="3699">N258/N281</f>
        <v>4.5039135948226859E-3</v>
      </c>
      <c r="BW258" s="133">
        <f t="shared" ref="BW258" si="3700">O258/O281</f>
        <v>3.5786711201240607E-3</v>
      </c>
      <c r="BX258" s="128">
        <f t="shared" ref="BX258" si="3701">P258/P281</f>
        <v>2.9576076240552087E-3</v>
      </c>
      <c r="BY258" s="129">
        <f t="shared" ref="BY258" si="3702">Q258/Q281</f>
        <v>2.3245677756792097E-3</v>
      </c>
      <c r="BZ258" s="130">
        <f t="shared" ref="BZ258" si="3703">R258/R281</f>
        <v>6.2832286128564519E-4</v>
      </c>
      <c r="CA258" s="131">
        <f t="shared" ref="CA258" si="3704">S258/S281</f>
        <v>1.8873011593421407E-3</v>
      </c>
      <c r="CB258" s="128">
        <f t="shared" ref="CB258" si="3705">T258/T281</f>
        <v>4.6339202965708991E-4</v>
      </c>
      <c r="CC258" s="129">
        <f t="shared" ref="CC258" si="3706">U258/U281</f>
        <v>0</v>
      </c>
      <c r="CD258" s="130">
        <f t="shared" ref="CD258" si="3707">V258/V281</f>
        <v>2.2904260192395785E-4</v>
      </c>
      <c r="CE258" s="131">
        <f t="shared" ref="CE258" si="3708">W258/W281</f>
        <v>0</v>
      </c>
      <c r="CF258" s="128">
        <f t="shared" ref="CF258" si="3709">X258/X281</f>
        <v>2.9336984158028552E-4</v>
      </c>
      <c r="CG258" s="129">
        <f t="shared" ref="CG258" si="3710">Y258/Y281</f>
        <v>0</v>
      </c>
      <c r="CH258" s="130">
        <f t="shared" ref="CH258" si="3711">Z258/Z281</f>
        <v>0</v>
      </c>
      <c r="CI258" s="128">
        <f t="shared" ref="CI258" si="3712">AA258/AA281</f>
        <v>0</v>
      </c>
      <c r="CJ258" s="134">
        <f t="shared" ref="CJ258" si="3713">AB258/AB281</f>
        <v>5.2241254187750394E-3</v>
      </c>
      <c r="CK258" s="135">
        <f t="shared" ref="CK258" si="3714">AC258/AC281</f>
        <v>1.3495276653171389E-3</v>
      </c>
    </row>
    <row r="259" spans="1:89" ht="13.5" thickBot="1" x14ac:dyDescent="0.25">
      <c r="A259" s="145" t="s">
        <v>18</v>
      </c>
      <c r="B259" s="182">
        <v>602</v>
      </c>
      <c r="C259" s="183">
        <v>201</v>
      </c>
      <c r="D259" s="184">
        <v>276</v>
      </c>
      <c r="E259" s="185">
        <v>111</v>
      </c>
      <c r="F259" s="182">
        <v>950</v>
      </c>
      <c r="G259" s="186">
        <v>256</v>
      </c>
      <c r="H259" s="184">
        <v>973</v>
      </c>
      <c r="I259" s="185">
        <v>468</v>
      </c>
      <c r="J259" s="182">
        <v>56</v>
      </c>
      <c r="K259" s="186">
        <v>69</v>
      </c>
      <c r="L259" s="184">
        <v>245</v>
      </c>
      <c r="M259" s="182">
        <v>404</v>
      </c>
      <c r="N259" s="187">
        <v>774</v>
      </c>
      <c r="O259" s="188">
        <v>744</v>
      </c>
      <c r="P259" s="182">
        <v>409</v>
      </c>
      <c r="Q259" s="186">
        <v>314</v>
      </c>
      <c r="R259" s="184">
        <v>465</v>
      </c>
      <c r="S259" s="185">
        <v>584</v>
      </c>
      <c r="T259" s="182">
        <v>46</v>
      </c>
      <c r="U259" s="186">
        <v>187</v>
      </c>
      <c r="V259" s="184">
        <v>267</v>
      </c>
      <c r="W259" s="185">
        <v>605</v>
      </c>
      <c r="X259" s="182">
        <v>390</v>
      </c>
      <c r="Y259" s="186">
        <v>234</v>
      </c>
      <c r="Z259" s="184">
        <v>1070</v>
      </c>
      <c r="AA259" s="182">
        <v>646</v>
      </c>
      <c r="AB259" s="156">
        <f t="shared" si="3686"/>
        <v>6523</v>
      </c>
      <c r="AC259" s="157">
        <f t="shared" si="3687"/>
        <v>4823</v>
      </c>
      <c r="AE259" s="235"/>
      <c r="AF259" s="125"/>
      <c r="AG259" s="183"/>
      <c r="AH259" s="184"/>
      <c r="AI259" s="185"/>
      <c r="AJ259" s="182"/>
      <c r="AK259" s="186"/>
      <c r="AL259" s="184"/>
      <c r="AM259" s="185"/>
      <c r="AN259" s="182"/>
      <c r="AO259" s="186"/>
      <c r="AP259" s="184"/>
      <c r="AQ259" s="182"/>
      <c r="AR259" s="187"/>
      <c r="AS259" s="188"/>
      <c r="AT259" s="182"/>
      <c r="AU259" s="186"/>
      <c r="AV259" s="184"/>
      <c r="AW259" s="185"/>
      <c r="AX259" s="182"/>
      <c r="AY259" s="186"/>
      <c r="AZ259" s="184"/>
      <c r="BA259" s="185"/>
      <c r="BB259" s="182"/>
      <c r="BC259" s="186"/>
      <c r="BD259" s="184"/>
      <c r="BE259" s="182"/>
      <c r="BF259" s="158"/>
      <c r="BG259" s="159"/>
      <c r="BI259" s="145" t="s">
        <v>18</v>
      </c>
      <c r="BJ259" s="128">
        <f>B259/B281</f>
        <v>2.808490786097504E-2</v>
      </c>
      <c r="BK259" s="129">
        <f t="shared" ref="BK259" si="3715">C259/C281</f>
        <v>1.0864864864864866E-2</v>
      </c>
      <c r="BL259" s="130">
        <f t="shared" ref="BL259" si="3716">D259/D281</f>
        <v>4.6046046046046049E-2</v>
      </c>
      <c r="BM259" s="131">
        <f t="shared" ref="BM259" si="3717">E259/E281</f>
        <v>1.4927380311995697E-2</v>
      </c>
      <c r="BN259" s="128">
        <f t="shared" ref="BN259" si="3718">F259/F281</f>
        <v>4.7671617824166998E-2</v>
      </c>
      <c r="BO259" s="129">
        <f t="shared" ref="BO259" si="3719">G259/G281</f>
        <v>1.6432376917645548E-2</v>
      </c>
      <c r="BP259" s="130">
        <f t="shared" ref="BP259" si="3720">H259/H281</f>
        <v>3.3414609018166834E-2</v>
      </c>
      <c r="BQ259" s="131">
        <f t="shared" ref="BQ259" si="3721">I259/I281</f>
        <v>1.7197662881710946E-2</v>
      </c>
      <c r="BR259" s="128">
        <f t="shared" ref="BR259" si="3722">J259/J281</f>
        <v>2.4800708591674048E-2</v>
      </c>
      <c r="BS259" s="129">
        <f t="shared" ref="BS259" si="3723">K259/K281</f>
        <v>2.8524183546920216E-2</v>
      </c>
      <c r="BT259" s="130">
        <f t="shared" ref="BT259" si="3724">L259/L281</f>
        <v>2.5048563541560168E-2</v>
      </c>
      <c r="BU259" s="128">
        <f t="shared" ref="BU259" si="3725">M259/M281</f>
        <v>3.8487186815280558E-2</v>
      </c>
      <c r="BV259" s="132">
        <f t="shared" ref="BV259" si="3726">N259/N281</f>
        <v>3.3844942935852024E-2</v>
      </c>
      <c r="BW259" s="133">
        <f t="shared" ref="BW259" si="3727">O259/O281</f>
        <v>2.9583681259692234E-2</v>
      </c>
      <c r="BX259" s="128">
        <f t="shared" ref="BX259" si="3728">P259/P281</f>
        <v>3.3601708839960567E-2</v>
      </c>
      <c r="BY259" s="129">
        <f t="shared" ref="BY259" si="3729">Q259/Q281</f>
        <v>2.2809821298852246E-2</v>
      </c>
      <c r="BZ259" s="130">
        <f t="shared" ref="BZ259" si="3730">R259/R281</f>
        <v>2.2474625422909619E-2</v>
      </c>
      <c r="CA259" s="131">
        <f t="shared" ref="CA259" si="3731">S259/S281</f>
        <v>2.6242473263233576E-2</v>
      </c>
      <c r="CB259" s="128">
        <f t="shared" ref="CB259" si="3732">T259/T281</f>
        <v>2.1316033364226137E-2</v>
      </c>
      <c r="CC259" s="129">
        <f t="shared" ref="CC259" si="3733">U259/U281</f>
        <v>6.1231172233136871E-2</v>
      </c>
      <c r="CD259" s="130">
        <f t="shared" ref="CD259" si="3734">V259/V281</f>
        <v>2.0384791571232248E-2</v>
      </c>
      <c r="CE259" s="131">
        <f t="shared" ref="CE259" si="3735">W259/W281</f>
        <v>3.4888414739634395E-2</v>
      </c>
      <c r="CF259" s="128">
        <f t="shared" ref="CF259" si="3736">X259/X281</f>
        <v>3.813807940543712E-2</v>
      </c>
      <c r="CG259" s="129">
        <f t="shared" ref="CG259" si="3737">Y259/Y281</f>
        <v>3.7900874635568516E-2</v>
      </c>
      <c r="CH259" s="130">
        <f t="shared" ref="CH259" si="3738">Z259/Z281</f>
        <v>3.4017930946779421E-2</v>
      </c>
      <c r="CI259" s="128">
        <f t="shared" ref="CI259" si="3739">AA259/AA281</f>
        <v>2.1050573514077162E-2</v>
      </c>
      <c r="CJ259" s="134">
        <f t="shared" ref="CJ259" si="3740">AB259/AB281</f>
        <v>3.242337783698343E-2</v>
      </c>
      <c r="CK259" s="135">
        <f t="shared" ref="CK259" si="3741">AC259/AC281</f>
        <v>2.4106562703053933E-2</v>
      </c>
    </row>
    <row r="260" spans="1:89" ht="14.25" thickTop="1" thickBot="1" x14ac:dyDescent="0.25">
      <c r="A260" s="136" t="s">
        <v>19</v>
      </c>
      <c r="B260" s="175">
        <v>750</v>
      </c>
      <c r="C260" s="176">
        <v>586</v>
      </c>
      <c r="D260" s="177">
        <v>280</v>
      </c>
      <c r="E260" s="178">
        <v>238</v>
      </c>
      <c r="F260" s="175">
        <v>1173</v>
      </c>
      <c r="G260" s="179">
        <v>718</v>
      </c>
      <c r="H260" s="177">
        <v>1172</v>
      </c>
      <c r="I260" s="178">
        <v>995</v>
      </c>
      <c r="J260" s="175">
        <v>92</v>
      </c>
      <c r="K260" s="179">
        <v>102</v>
      </c>
      <c r="L260" s="177">
        <v>427</v>
      </c>
      <c r="M260" s="175">
        <v>409</v>
      </c>
      <c r="N260" s="180">
        <v>1162</v>
      </c>
      <c r="O260" s="181">
        <v>1003</v>
      </c>
      <c r="P260" s="175">
        <v>624</v>
      </c>
      <c r="Q260" s="179">
        <v>490</v>
      </c>
      <c r="R260" s="177">
        <v>709</v>
      </c>
      <c r="S260" s="178">
        <v>1072</v>
      </c>
      <c r="T260" s="175">
        <v>141</v>
      </c>
      <c r="U260" s="179">
        <v>165</v>
      </c>
      <c r="V260" s="177">
        <v>514</v>
      </c>
      <c r="W260" s="178">
        <v>664</v>
      </c>
      <c r="X260" s="175">
        <v>564</v>
      </c>
      <c r="Y260" s="179">
        <v>253</v>
      </c>
      <c r="Z260" s="177">
        <v>1230</v>
      </c>
      <c r="AA260" s="175">
        <v>1214</v>
      </c>
      <c r="AB260" s="156">
        <f t="shared" si="3686"/>
        <v>8838</v>
      </c>
      <c r="AC260" s="157">
        <f t="shared" si="3687"/>
        <v>7909</v>
      </c>
      <c r="AE260" s="229" t="s">
        <v>13</v>
      </c>
      <c r="AF260" s="20">
        <f t="shared" ref="AF260:BG260" si="3742">SUM(AF257:AF259)</f>
        <v>1860</v>
      </c>
      <c r="AG260" s="21">
        <f t="shared" si="3742"/>
        <v>1833</v>
      </c>
      <c r="AH260" s="20">
        <f t="shared" si="3742"/>
        <v>585</v>
      </c>
      <c r="AI260" s="21">
        <f t="shared" si="3742"/>
        <v>692</v>
      </c>
      <c r="AJ260" s="20">
        <f t="shared" si="3742"/>
        <v>2526</v>
      </c>
      <c r="AK260" s="21">
        <f t="shared" si="3742"/>
        <v>1527</v>
      </c>
      <c r="AL260" s="20">
        <f t="shared" si="3742"/>
        <v>2901</v>
      </c>
      <c r="AM260" s="21">
        <f t="shared" si="3742"/>
        <v>2552</v>
      </c>
      <c r="AN260" s="20">
        <f t="shared" si="3742"/>
        <v>210</v>
      </c>
      <c r="AO260" s="21">
        <f t="shared" si="3742"/>
        <v>291</v>
      </c>
      <c r="AP260" s="20">
        <f t="shared" si="3742"/>
        <v>806</v>
      </c>
      <c r="AQ260" s="21">
        <f t="shared" si="3742"/>
        <v>837</v>
      </c>
      <c r="AR260" s="20">
        <f t="shared" si="3742"/>
        <v>2353</v>
      </c>
      <c r="AS260" s="21">
        <f t="shared" si="3742"/>
        <v>2298</v>
      </c>
      <c r="AT260" s="20">
        <f t="shared" si="3742"/>
        <v>1287</v>
      </c>
      <c r="AU260" s="21">
        <f t="shared" si="3742"/>
        <v>1338</v>
      </c>
      <c r="AV260" s="20">
        <f t="shared" si="3742"/>
        <v>1979</v>
      </c>
      <c r="AW260" s="21">
        <f t="shared" si="3742"/>
        <v>2871</v>
      </c>
      <c r="AX260" s="20">
        <f t="shared" si="3742"/>
        <v>318</v>
      </c>
      <c r="AY260" s="21">
        <f t="shared" si="3742"/>
        <v>382</v>
      </c>
      <c r="AZ260" s="20">
        <f t="shared" si="3742"/>
        <v>1234</v>
      </c>
      <c r="BA260" s="21">
        <f t="shared" si="3742"/>
        <v>1517</v>
      </c>
      <c r="BB260" s="20">
        <f t="shared" si="3742"/>
        <v>1209</v>
      </c>
      <c r="BC260" s="21">
        <f t="shared" si="3742"/>
        <v>699</v>
      </c>
      <c r="BD260" s="20">
        <f t="shared" si="3742"/>
        <v>3349</v>
      </c>
      <c r="BE260" s="21">
        <f t="shared" si="3742"/>
        <v>3567</v>
      </c>
      <c r="BF260" s="160">
        <f t="shared" si="3742"/>
        <v>20617</v>
      </c>
      <c r="BG260" s="161">
        <f t="shared" si="3742"/>
        <v>20404</v>
      </c>
      <c r="BI260" s="136" t="s">
        <v>19</v>
      </c>
      <c r="BJ260" s="128">
        <f>B260/B281</f>
        <v>3.498950314905528E-2</v>
      </c>
      <c r="BK260" s="129">
        <f t="shared" ref="BK260" si="3743">C260/C281</f>
        <v>3.1675675675675675E-2</v>
      </c>
      <c r="BL260" s="130">
        <f t="shared" ref="BL260" si="3744">D260/D281</f>
        <v>4.6713380046713382E-2</v>
      </c>
      <c r="BM260" s="131">
        <f t="shared" ref="BM260" si="3745">E260/E281</f>
        <v>3.2006455083378162E-2</v>
      </c>
      <c r="BN260" s="128">
        <f t="shared" ref="BN260" si="3746">F260/F281</f>
        <v>5.8861902850260939E-2</v>
      </c>
      <c r="BO260" s="129">
        <f t="shared" ref="BO260" si="3747">G260/G281</f>
        <v>4.6087682136209E-2</v>
      </c>
      <c r="BP260" s="130">
        <f t="shared" ref="BP260" si="3748">H260/H281</f>
        <v>4.0248634911913182E-2</v>
      </c>
      <c r="BQ260" s="131">
        <f t="shared" ref="BQ260" si="3749">I260/I281</f>
        <v>3.6563407195090582E-2</v>
      </c>
      <c r="BR260" s="128">
        <f t="shared" ref="BR260" si="3750">J260/J281</f>
        <v>4.0744021257750222E-2</v>
      </c>
      <c r="BS260" s="129">
        <f t="shared" ref="BS260" si="3751">K260/K281</f>
        <v>4.2166184373708143E-2</v>
      </c>
      <c r="BT260" s="130">
        <f t="shared" ref="BT260" si="3752">L260/L281</f>
        <v>4.3656067886719149E-2</v>
      </c>
      <c r="BU260" s="128">
        <f t="shared" ref="BU260" si="3753">M260/M281</f>
        <v>3.8963513384776605E-2</v>
      </c>
      <c r="BV260" s="132">
        <f t="shared" ref="BV260" si="3754">N260/N281</f>
        <v>5.0811141720232628E-2</v>
      </c>
      <c r="BW260" s="133">
        <f t="shared" ref="BW260" si="3755">O260/O281</f>
        <v>3.9882301483160361E-2</v>
      </c>
      <c r="BX260" s="128">
        <f t="shared" ref="BX260" si="3756">P260/P281</f>
        <v>5.1265198816956951E-2</v>
      </c>
      <c r="BY260" s="129">
        <f t="shared" ref="BY260" si="3757">Q260/Q281</f>
        <v>3.5594944065087897E-2</v>
      </c>
      <c r="BZ260" s="130">
        <f t="shared" ref="BZ260" si="3758">R260/R281</f>
        <v>3.426776220396327E-2</v>
      </c>
      <c r="CA260" s="131">
        <f t="shared" ref="CA260" si="3759">S260/S281</f>
        <v>4.8171115305113685E-2</v>
      </c>
      <c r="CB260" s="128">
        <f t="shared" ref="CB260" si="3760">T260/T281</f>
        <v>6.5338276181649682E-2</v>
      </c>
      <c r="CC260" s="129">
        <f t="shared" ref="CC260" si="3761">U260/U281</f>
        <v>5.4027504911591355E-2</v>
      </c>
      <c r="CD260" s="130">
        <f t="shared" ref="CD260" si="3762">V260/V281</f>
        <v>3.9242632462971445E-2</v>
      </c>
      <c r="CE260" s="131">
        <f t="shared" ref="CE260" si="3763">W260/W281</f>
        <v>3.8290756011764029E-2</v>
      </c>
      <c r="CF260" s="128">
        <f t="shared" ref="CF260" si="3764">X260/X281</f>
        <v>5.5153530217093683E-2</v>
      </c>
      <c r="CG260" s="129">
        <f t="shared" ref="CG260" si="3765">Y260/Y281</f>
        <v>4.0978296080336894E-2</v>
      </c>
      <c r="CH260" s="130">
        <f t="shared" ref="CH260" si="3766">Z260/Z281</f>
        <v>3.9104724359381955E-2</v>
      </c>
      <c r="CI260" s="128">
        <f t="shared" ref="CI260" si="3767">AA260/AA281</f>
        <v>3.9559436913451512E-2</v>
      </c>
      <c r="CJ260" s="134">
        <f t="shared" ref="CJ260" si="3768">AB260/AB281</f>
        <v>4.3930371504408941E-2</v>
      </c>
      <c r="CK260" s="135">
        <f t="shared" ref="CK260" si="3769">AC260/AC281</f>
        <v>3.95311640925676E-2</v>
      </c>
    </row>
    <row r="261" spans="1:89" ht="13.5" thickTop="1" x14ac:dyDescent="0.2">
      <c r="A261" s="145" t="s">
        <v>20</v>
      </c>
      <c r="B261" s="182">
        <v>875</v>
      </c>
      <c r="C261" s="183">
        <v>908</v>
      </c>
      <c r="D261" s="184">
        <v>290</v>
      </c>
      <c r="E261" s="185">
        <v>293</v>
      </c>
      <c r="F261" s="182">
        <v>1195</v>
      </c>
      <c r="G261" s="186">
        <v>729</v>
      </c>
      <c r="H261" s="184">
        <v>1443</v>
      </c>
      <c r="I261" s="185">
        <v>1100</v>
      </c>
      <c r="J261" s="182">
        <v>95</v>
      </c>
      <c r="K261" s="186">
        <v>130</v>
      </c>
      <c r="L261" s="184">
        <v>380</v>
      </c>
      <c r="M261" s="182">
        <v>365</v>
      </c>
      <c r="N261" s="187">
        <v>1223</v>
      </c>
      <c r="O261" s="188">
        <v>993</v>
      </c>
      <c r="P261" s="182">
        <v>650</v>
      </c>
      <c r="Q261" s="186">
        <v>599</v>
      </c>
      <c r="R261" s="184">
        <v>936</v>
      </c>
      <c r="S261" s="185">
        <v>1279</v>
      </c>
      <c r="T261" s="182">
        <v>195</v>
      </c>
      <c r="U261" s="186">
        <v>181</v>
      </c>
      <c r="V261" s="184">
        <v>614</v>
      </c>
      <c r="W261" s="185">
        <v>587</v>
      </c>
      <c r="X261" s="182">
        <v>616</v>
      </c>
      <c r="Y261" s="186">
        <v>263</v>
      </c>
      <c r="Z261" s="184">
        <v>1682</v>
      </c>
      <c r="AA261" s="182">
        <v>1411</v>
      </c>
      <c r="AB261" s="156">
        <f t="shared" si="3686"/>
        <v>10194</v>
      </c>
      <c r="AC261" s="157">
        <f t="shared" si="3687"/>
        <v>8838</v>
      </c>
      <c r="BI261" s="145" t="s">
        <v>20</v>
      </c>
      <c r="BJ261" s="128">
        <f>B261/B281</f>
        <v>4.0821087007231166E-2</v>
      </c>
      <c r="BK261" s="129">
        <f t="shared" ref="BK261" si="3770">C261/C281</f>
        <v>4.9081081081081078E-2</v>
      </c>
      <c r="BL261" s="130">
        <f t="shared" ref="BL261" si="3771">D261/D281</f>
        <v>4.8381715048381714E-2</v>
      </c>
      <c r="BM261" s="131">
        <f t="shared" ref="BM261" si="3772">E261/E281</f>
        <v>3.940290478752017E-2</v>
      </c>
      <c r="BN261" s="128">
        <f t="shared" ref="BN261" si="3773">F261/F281</f>
        <v>5.9965877157767966E-2</v>
      </c>
      <c r="BO261" s="129">
        <f t="shared" ref="BO261" si="3774">G261/G281</f>
        <v>4.6793760831889082E-2</v>
      </c>
      <c r="BP261" s="130">
        <f t="shared" ref="BP261" si="3775">H261/H281</f>
        <v>4.9555273189326558E-2</v>
      </c>
      <c r="BQ261" s="131">
        <f t="shared" ref="BQ261" si="3776">I261/I281</f>
        <v>4.0421857200602651E-2</v>
      </c>
      <c r="BR261" s="128">
        <f t="shared" ref="BR261" si="3777">J261/J281</f>
        <v>4.2072630646589899E-2</v>
      </c>
      <c r="BS261" s="129">
        <f t="shared" ref="BS261" si="3778">K261/K281</f>
        <v>5.3741215378255477E-2</v>
      </c>
      <c r="BT261" s="130">
        <f t="shared" ref="BT261" si="3779">L261/L281</f>
        <v>3.885083324813414E-2</v>
      </c>
      <c r="BU261" s="128">
        <f t="shared" ref="BU261" si="3780">M261/M281</f>
        <v>3.4771839573211394E-2</v>
      </c>
      <c r="BV261" s="132">
        <f t="shared" ref="BV261" si="3781">N261/N281</f>
        <v>5.3478508023962569E-2</v>
      </c>
      <c r="BW261" s="133">
        <f t="shared" ref="BW261" si="3782">O261/O281</f>
        <v>3.9484671358702136E-2</v>
      </c>
      <c r="BX261" s="128">
        <f t="shared" ref="BX261" si="3783">P261/P281</f>
        <v>5.3401248767663487E-2</v>
      </c>
      <c r="BY261" s="129">
        <f t="shared" ref="BY261" si="3784">Q261/Q281</f>
        <v>4.3513003050995203E-2</v>
      </c>
      <c r="BZ261" s="130">
        <f t="shared" ref="BZ261" si="3785">R261/R281</f>
        <v>4.5239246012566459E-2</v>
      </c>
      <c r="CA261" s="131">
        <f t="shared" ref="CA261" si="3786">S261/S281</f>
        <v>5.7472813876157096E-2</v>
      </c>
      <c r="CB261" s="128">
        <f t="shared" ref="CB261" si="3787">T261/T281</f>
        <v>9.036144578313253E-2</v>
      </c>
      <c r="CC261" s="129">
        <f t="shared" ref="CC261" si="3788">U261/U281</f>
        <v>5.9266535690897182E-2</v>
      </c>
      <c r="CD261" s="130">
        <f t="shared" ref="CD261" si="3789">V261/V281</f>
        <v>4.6877385860436709E-2</v>
      </c>
      <c r="CE261" s="131">
        <f t="shared" ref="CE261" si="3790">W261/W281</f>
        <v>3.3850412317628739E-2</v>
      </c>
      <c r="CF261" s="128">
        <f t="shared" ref="CF261" si="3791">X261/X281</f>
        <v>6.0238607471151964E-2</v>
      </c>
      <c r="CG261" s="129">
        <f t="shared" ref="CG261" si="3792">Y261/Y281</f>
        <v>4.2597991577583413E-2</v>
      </c>
      <c r="CH261" s="130">
        <f t="shared" ref="CH261" si="3793">Z261/Z281</f>
        <v>5.34749157499841E-2</v>
      </c>
      <c r="CI261" s="128">
        <f t="shared" ref="CI261" si="3794">AA261/AA281</f>
        <v>4.5978884254431703E-2</v>
      </c>
      <c r="CJ261" s="134">
        <f t="shared" ref="CJ261" si="3795">AB261/AB281</f>
        <v>5.0670537125587778E-2</v>
      </c>
      <c r="CK261" s="135">
        <f t="shared" ref="CK261" si="3796">AC261/AC281</f>
        <v>4.4174538911381019E-2</v>
      </c>
    </row>
    <row r="262" spans="1:89" ht="13.5" thickBot="1" x14ac:dyDescent="0.25">
      <c r="A262" s="136" t="s">
        <v>21</v>
      </c>
      <c r="B262" s="175">
        <v>985</v>
      </c>
      <c r="C262" s="176">
        <v>925</v>
      </c>
      <c r="D262" s="177">
        <v>295</v>
      </c>
      <c r="E262" s="178">
        <v>399</v>
      </c>
      <c r="F262" s="175">
        <v>1331</v>
      </c>
      <c r="G262" s="179">
        <v>798</v>
      </c>
      <c r="H262" s="177">
        <v>1458</v>
      </c>
      <c r="I262" s="178">
        <v>1452</v>
      </c>
      <c r="J262" s="175">
        <v>115</v>
      </c>
      <c r="K262" s="179">
        <v>161</v>
      </c>
      <c r="L262" s="177">
        <v>426</v>
      </c>
      <c r="M262" s="175">
        <v>472</v>
      </c>
      <c r="N262" s="180">
        <v>1130</v>
      </c>
      <c r="O262" s="181">
        <v>1305</v>
      </c>
      <c r="P262" s="175">
        <v>637</v>
      </c>
      <c r="Q262" s="179">
        <v>739</v>
      </c>
      <c r="R262" s="177">
        <v>1043</v>
      </c>
      <c r="S262" s="178">
        <v>1592</v>
      </c>
      <c r="T262" s="175">
        <v>123</v>
      </c>
      <c r="U262" s="179">
        <v>201</v>
      </c>
      <c r="V262" s="177">
        <v>620</v>
      </c>
      <c r="W262" s="178">
        <v>930</v>
      </c>
      <c r="X262" s="175">
        <v>593</v>
      </c>
      <c r="Y262" s="179">
        <v>436</v>
      </c>
      <c r="Z262" s="177">
        <v>1667</v>
      </c>
      <c r="AA262" s="175">
        <v>2156</v>
      </c>
      <c r="AB262" s="156">
        <f t="shared" si="3686"/>
        <v>10423</v>
      </c>
      <c r="AC262" s="157">
        <f t="shared" si="3687"/>
        <v>11566</v>
      </c>
      <c r="AE262" s="232" t="s">
        <v>85</v>
      </c>
      <c r="BI262" s="136" t="s">
        <v>21</v>
      </c>
      <c r="BJ262" s="128">
        <f>B262/B281</f>
        <v>4.595288080242594E-2</v>
      </c>
      <c r="BK262" s="129">
        <f t="shared" ref="BK262" si="3797">C262/C281</f>
        <v>0.05</v>
      </c>
      <c r="BL262" s="130">
        <f t="shared" ref="BL262" si="3798">D262/D281</f>
        <v>4.9215882549215884E-2</v>
      </c>
      <c r="BM262" s="131">
        <f t="shared" ref="BM262" si="3799">E262/E281</f>
        <v>5.3657880580957502E-2</v>
      </c>
      <c r="BN262" s="128">
        <f t="shared" ref="BN262" si="3800">F262/F281</f>
        <v>6.6790445604175033E-2</v>
      </c>
      <c r="BO262" s="129">
        <f t="shared" ref="BO262" si="3801">G262/G281</f>
        <v>5.1222799922973232E-2</v>
      </c>
      <c r="BP262" s="130">
        <f t="shared" ref="BP262" si="3802">H262/H281</f>
        <v>5.0070400769257187E-2</v>
      </c>
      <c r="BQ262" s="131">
        <f t="shared" ref="BQ262" si="3803">I262/I281</f>
        <v>5.3356851504795501E-2</v>
      </c>
      <c r="BR262" s="128">
        <f t="shared" ref="BR262" si="3804">J262/J281</f>
        <v>5.093002657218778E-2</v>
      </c>
      <c r="BS262" s="129">
        <f t="shared" ref="BS262" si="3805">K262/K281</f>
        <v>6.6556428276147162E-2</v>
      </c>
      <c r="BT262" s="130">
        <f t="shared" ref="BT262" si="3806">L262/L281</f>
        <v>4.3553828851855637E-2</v>
      </c>
      <c r="BU262" s="128">
        <f t="shared" ref="BU262" si="3807">M262/M281</f>
        <v>4.4965228160426786E-2</v>
      </c>
      <c r="BV262" s="132">
        <f t="shared" ref="BV262" si="3808">N262/N281</f>
        <v>4.9411867593685772E-2</v>
      </c>
      <c r="BW262" s="133">
        <f t="shared" ref="BW262" si="3809">O262/O281</f>
        <v>5.1890731241798882E-2</v>
      </c>
      <c r="BX262" s="128">
        <f t="shared" ref="BX262" si="3810">P262/P281</f>
        <v>5.2333223792310223E-2</v>
      </c>
      <c r="BY262" s="129">
        <f t="shared" ref="BY262" si="3811">Q262/Q281</f>
        <v>5.368298706959175E-2</v>
      </c>
      <c r="BZ262" s="130">
        <f t="shared" ref="BZ262" si="3812">R262/R281</f>
        <v>5.0410826486225233E-2</v>
      </c>
      <c r="CA262" s="131">
        <f t="shared" ref="CA262" si="3813">S262/S281</f>
        <v>7.1537701087444949E-2</v>
      </c>
      <c r="CB262" s="128">
        <f t="shared" ref="CB262" si="3814">T262/T281</f>
        <v>5.6997219647822055E-2</v>
      </c>
      <c r="CC262" s="129">
        <f t="shared" ref="CC262" si="3815">U262/U281</f>
        <v>6.5815324165029471E-2</v>
      </c>
      <c r="CD262" s="130">
        <f t="shared" ref="CD262" si="3816">V262/V281</f>
        <v>4.7335471064284623E-2</v>
      </c>
      <c r="CE262" s="131">
        <f t="shared" ref="CE262" si="3817">W262/W281</f>
        <v>5.3630125136958653E-2</v>
      </c>
      <c r="CF262" s="128">
        <f t="shared" ref="CF262" si="3818">X262/X281</f>
        <v>5.798943868570311E-2</v>
      </c>
      <c r="CG262" s="129">
        <f t="shared" ref="CG262" si="3819">Y262/Y281</f>
        <v>7.0618723679948175E-2</v>
      </c>
      <c r="CH262" s="130">
        <f t="shared" ref="CH262" si="3820">Z262/Z281</f>
        <v>5.2998028867552616E-2</v>
      </c>
      <c r="CI262" s="128">
        <f t="shared" ref="CI262" si="3821">AA262/AA281</f>
        <v>7.0255474452554742E-2</v>
      </c>
      <c r="CJ262" s="134">
        <f t="shared" ref="CJ262" si="3822">AB262/AB281</f>
        <v>5.1808809933294231E-2</v>
      </c>
      <c r="CK262" s="135">
        <f t="shared" ref="CK262" si="3823">AC262/AC281</f>
        <v>5.7809766581696405E-2</v>
      </c>
    </row>
    <row r="263" spans="1:89" ht="14.25" thickTop="1" thickBot="1" x14ac:dyDescent="0.25">
      <c r="A263" s="145" t="s">
        <v>22</v>
      </c>
      <c r="B263" s="182">
        <v>1032</v>
      </c>
      <c r="C263" s="183">
        <v>930</v>
      </c>
      <c r="D263" s="184">
        <v>343</v>
      </c>
      <c r="E263" s="185">
        <v>322</v>
      </c>
      <c r="F263" s="182">
        <v>1172</v>
      </c>
      <c r="G263" s="186">
        <v>736</v>
      </c>
      <c r="H263" s="184">
        <v>1528</v>
      </c>
      <c r="I263" s="185">
        <v>1372</v>
      </c>
      <c r="J263" s="182">
        <v>104</v>
      </c>
      <c r="K263" s="186">
        <v>163</v>
      </c>
      <c r="L263" s="184">
        <v>335</v>
      </c>
      <c r="M263" s="182">
        <v>449</v>
      </c>
      <c r="N263" s="187">
        <v>1185</v>
      </c>
      <c r="O263" s="188">
        <v>1310</v>
      </c>
      <c r="P263" s="182">
        <v>683</v>
      </c>
      <c r="Q263" s="186">
        <v>687</v>
      </c>
      <c r="R263" s="184">
        <v>1152</v>
      </c>
      <c r="S263" s="185">
        <v>1486</v>
      </c>
      <c r="T263" s="182">
        <v>133</v>
      </c>
      <c r="U263" s="186">
        <v>142</v>
      </c>
      <c r="V263" s="184">
        <v>558</v>
      </c>
      <c r="W263" s="185">
        <v>834</v>
      </c>
      <c r="X263" s="182">
        <v>572</v>
      </c>
      <c r="Y263" s="186">
        <v>300</v>
      </c>
      <c r="Z263" s="184">
        <v>1871</v>
      </c>
      <c r="AA263" s="182">
        <v>1666</v>
      </c>
      <c r="AB263" s="156">
        <f t="shared" si="3686"/>
        <v>10668</v>
      </c>
      <c r="AC263" s="157">
        <f t="shared" si="3687"/>
        <v>10397</v>
      </c>
      <c r="AE263" s="300" t="s">
        <v>0</v>
      </c>
      <c r="AF263" s="302" t="s">
        <v>1</v>
      </c>
      <c r="AG263" s="303"/>
      <c r="AH263" s="302" t="s">
        <v>2</v>
      </c>
      <c r="AI263" s="303"/>
      <c r="AJ263" s="302" t="s">
        <v>3</v>
      </c>
      <c r="AK263" s="303"/>
      <c r="AL263" s="302" t="s">
        <v>4</v>
      </c>
      <c r="AM263" s="303"/>
      <c r="AN263" s="302" t="s">
        <v>5</v>
      </c>
      <c r="AO263" s="303"/>
      <c r="AP263" s="302" t="s">
        <v>6</v>
      </c>
      <c r="AQ263" s="303"/>
      <c r="AR263" s="302" t="s">
        <v>7</v>
      </c>
      <c r="AS263" s="303"/>
      <c r="AT263" s="302" t="s">
        <v>8</v>
      </c>
      <c r="AU263" s="303"/>
      <c r="AV263" s="302" t="s">
        <v>9</v>
      </c>
      <c r="AW263" s="303"/>
      <c r="AX263" s="302" t="s">
        <v>10</v>
      </c>
      <c r="AY263" s="303"/>
      <c r="AZ263" s="302" t="s">
        <v>11</v>
      </c>
      <c r="BA263" s="303"/>
      <c r="BB263" s="302" t="s">
        <v>12</v>
      </c>
      <c r="BC263" s="303"/>
      <c r="BD263" s="305" t="s">
        <v>40</v>
      </c>
      <c r="BE263" s="306"/>
      <c r="BF263" s="307" t="s">
        <v>41</v>
      </c>
      <c r="BG263" s="308"/>
      <c r="BI263" s="145" t="s">
        <v>22</v>
      </c>
      <c r="BJ263" s="128">
        <f>B263/B281</f>
        <v>4.8145556333100067E-2</v>
      </c>
      <c r="BK263" s="129">
        <f t="shared" ref="BK263" si="3824">C263/C281</f>
        <v>5.027027027027027E-2</v>
      </c>
      <c r="BL263" s="130">
        <f t="shared" ref="BL263" si="3825">D263/D281</f>
        <v>5.7223890557223892E-2</v>
      </c>
      <c r="BM263" s="131">
        <f t="shared" ref="BM263" si="3826">E263/E281</f>
        <v>4.3302850995158688E-2</v>
      </c>
      <c r="BN263" s="128">
        <f t="shared" ref="BN263" si="3827">F263/F281</f>
        <v>5.881172219991971E-2</v>
      </c>
      <c r="BO263" s="129">
        <f t="shared" ref="BO263" si="3828">G263/G281</f>
        <v>4.7243083638230952E-2</v>
      </c>
      <c r="BP263" s="130">
        <f t="shared" ref="BP263" si="3829">H263/H281</f>
        <v>5.2474329475600122E-2</v>
      </c>
      <c r="BQ263" s="131">
        <f t="shared" ref="BQ263" si="3830">I263/I281</f>
        <v>5.0417080072024403E-2</v>
      </c>
      <c r="BR263" s="128">
        <f t="shared" ref="BR263" si="3831">J263/J281</f>
        <v>4.6058458813108945E-2</v>
      </c>
      <c r="BS263" s="129">
        <f t="shared" ref="BS263" si="3832">K263/K281</f>
        <v>6.7383216205043409E-2</v>
      </c>
      <c r="BT263" s="130">
        <f t="shared" ref="BT263" si="3833">L263/L281</f>
        <v>3.4250076679276147E-2</v>
      </c>
      <c r="BU263" s="128">
        <f t="shared" ref="BU263" si="3834">M263/M281</f>
        <v>4.2774125940744978E-2</v>
      </c>
      <c r="BV263" s="132">
        <f t="shared" ref="BV263" si="3835">N263/N281</f>
        <v>5.1816869998688182E-2</v>
      </c>
      <c r="BW263" s="133">
        <f t="shared" ref="BW263" si="3836">O263/O281</f>
        <v>5.2089546304027991E-2</v>
      </c>
      <c r="BX263" s="128">
        <f t="shared" ref="BX263" si="3837">P263/P281</f>
        <v>5.6112389089714096E-2</v>
      </c>
      <c r="BY263" s="129">
        <f t="shared" ref="BY263" si="3838">Q263/Q281</f>
        <v>4.990556443411303E-2</v>
      </c>
      <c r="BZ263" s="130">
        <f t="shared" ref="BZ263" si="3839">R263/R281</f>
        <v>5.5679072015466409E-2</v>
      </c>
      <c r="CA263" s="131">
        <f t="shared" ref="CA263" si="3840">S263/S281</f>
        <v>6.6774512447200507E-2</v>
      </c>
      <c r="CB263" s="128">
        <f t="shared" ref="CB263" si="3841">T263/T281</f>
        <v>6.1631139944392954E-2</v>
      </c>
      <c r="CC263" s="129">
        <f t="shared" ref="CC263" si="3842">U263/U281</f>
        <v>4.6496398166339228E-2</v>
      </c>
      <c r="CD263" s="130">
        <f t="shared" ref="CD263" si="3843">V263/V281</f>
        <v>4.2601923957856162E-2</v>
      </c>
      <c r="CE263" s="131">
        <f t="shared" ref="CE263" si="3844">W263/W281</f>
        <v>4.8094112219595177E-2</v>
      </c>
      <c r="CF263" s="128">
        <f t="shared" ref="CF263" si="3845">X263/X281</f>
        <v>5.5935849794641113E-2</v>
      </c>
      <c r="CG263" s="129">
        <f t="shared" ref="CG263" si="3846">Y263/Y281</f>
        <v>4.8590864917395532E-2</v>
      </c>
      <c r="CH263" s="130">
        <f t="shared" ref="CH263" si="3847">Z263/Z281</f>
        <v>5.9483690468620842E-2</v>
      </c>
      <c r="CI263" s="128">
        <f t="shared" ref="CI263" si="3848">AA263/AA281</f>
        <v>5.4288321167883215E-2</v>
      </c>
      <c r="CJ263" s="134">
        <f t="shared" ref="CJ263" si="3849">AB263/AB281</f>
        <v>5.3026612718831703E-2</v>
      </c>
      <c r="CK263" s="135">
        <f t="shared" ref="CK263" si="3850">AC263/AC281</f>
        <v>5.1966811615934423E-2</v>
      </c>
    </row>
    <row r="264" spans="1:89" ht="15" thickTop="1" thickBot="1" x14ac:dyDescent="0.3">
      <c r="A264" s="136" t="s">
        <v>23</v>
      </c>
      <c r="B264" s="175">
        <v>1314</v>
      </c>
      <c r="C264" s="176">
        <v>1144</v>
      </c>
      <c r="D264" s="177">
        <v>379</v>
      </c>
      <c r="E264" s="178">
        <v>383</v>
      </c>
      <c r="F264" s="175">
        <v>1362</v>
      </c>
      <c r="G264" s="179">
        <v>745</v>
      </c>
      <c r="H264" s="177">
        <v>1757</v>
      </c>
      <c r="I264" s="178">
        <v>1568</v>
      </c>
      <c r="J264" s="175">
        <v>124</v>
      </c>
      <c r="K264" s="179">
        <v>193</v>
      </c>
      <c r="L264" s="177">
        <v>408</v>
      </c>
      <c r="M264" s="175">
        <v>643</v>
      </c>
      <c r="N264" s="180">
        <v>1279</v>
      </c>
      <c r="O264" s="181">
        <v>1512</v>
      </c>
      <c r="P264" s="175">
        <v>824</v>
      </c>
      <c r="Q264" s="179">
        <v>697</v>
      </c>
      <c r="R264" s="177">
        <v>1394</v>
      </c>
      <c r="S264" s="178">
        <v>1440</v>
      </c>
      <c r="T264" s="175">
        <v>130</v>
      </c>
      <c r="U264" s="179">
        <v>136</v>
      </c>
      <c r="V264" s="177">
        <v>599</v>
      </c>
      <c r="W264" s="178">
        <v>1061</v>
      </c>
      <c r="X264" s="175">
        <v>680</v>
      </c>
      <c r="Y264" s="179">
        <v>271</v>
      </c>
      <c r="Z264" s="177">
        <v>2058</v>
      </c>
      <c r="AA264" s="175">
        <v>1632</v>
      </c>
      <c r="AB264" s="156">
        <f t="shared" si="3686"/>
        <v>12308</v>
      </c>
      <c r="AC264" s="157">
        <f t="shared" si="3687"/>
        <v>11425</v>
      </c>
      <c r="AE264" s="301"/>
      <c r="AF264" s="115" t="s">
        <v>14</v>
      </c>
      <c r="AG264" s="116" t="s">
        <v>15</v>
      </c>
      <c r="AH264" s="117" t="s">
        <v>14</v>
      </c>
      <c r="AI264" s="118" t="s">
        <v>15</v>
      </c>
      <c r="AJ264" s="115" t="s">
        <v>14</v>
      </c>
      <c r="AK264" s="116" t="s">
        <v>15</v>
      </c>
      <c r="AL264" s="117" t="s">
        <v>14</v>
      </c>
      <c r="AM264" s="118" t="s">
        <v>15</v>
      </c>
      <c r="AN264" s="115" t="s">
        <v>14</v>
      </c>
      <c r="AO264" s="116" t="s">
        <v>15</v>
      </c>
      <c r="AP264" s="117" t="s">
        <v>14</v>
      </c>
      <c r="AQ264" s="115" t="s">
        <v>15</v>
      </c>
      <c r="AR264" s="119" t="s">
        <v>14</v>
      </c>
      <c r="AS264" s="120" t="s">
        <v>15</v>
      </c>
      <c r="AT264" s="115" t="s">
        <v>14</v>
      </c>
      <c r="AU264" s="116" t="s">
        <v>15</v>
      </c>
      <c r="AV264" s="117" t="s">
        <v>14</v>
      </c>
      <c r="AW264" s="118" t="s">
        <v>15</v>
      </c>
      <c r="AX264" s="115" t="s">
        <v>14</v>
      </c>
      <c r="AY264" s="116" t="s">
        <v>15</v>
      </c>
      <c r="AZ264" s="117" t="s">
        <v>14</v>
      </c>
      <c r="BA264" s="118" t="s">
        <v>15</v>
      </c>
      <c r="BB264" s="115" t="s">
        <v>14</v>
      </c>
      <c r="BC264" s="116" t="s">
        <v>15</v>
      </c>
      <c r="BD264" s="28" t="s">
        <v>14</v>
      </c>
      <c r="BE264" s="121" t="s">
        <v>15</v>
      </c>
      <c r="BF264" s="162" t="s">
        <v>14</v>
      </c>
      <c r="BG264" s="163" t="s">
        <v>15</v>
      </c>
      <c r="BI264" s="136" t="s">
        <v>23</v>
      </c>
      <c r="BJ264" s="128">
        <f>B264/B281</f>
        <v>6.1301609517144855E-2</v>
      </c>
      <c r="BK264" s="129">
        <f t="shared" ref="BK264" si="3851">C264/C281</f>
        <v>6.183783783783784E-2</v>
      </c>
      <c r="BL264" s="130">
        <f t="shared" ref="BL264" si="3852">D264/D281</f>
        <v>6.3229896563229901E-2</v>
      </c>
      <c r="BM264" s="131">
        <f t="shared" ref="BM264" si="3853">E264/E281</f>
        <v>5.1506186121570735E-2</v>
      </c>
      <c r="BN264" s="128">
        <f t="shared" ref="BN264" si="3854">F264/F281</f>
        <v>6.8346045764753116E-2</v>
      </c>
      <c r="BO264" s="129">
        <f t="shared" ref="BO264" si="3855">G264/G281</f>
        <v>4.7820784389241928E-2</v>
      </c>
      <c r="BP264" s="130">
        <f t="shared" ref="BP264" si="3856">H264/H281</f>
        <v>6.0338610529207734E-2</v>
      </c>
      <c r="BQ264" s="131">
        <f t="shared" ref="BQ264" si="3857">I264/I281</f>
        <v>5.7619520082313601E-2</v>
      </c>
      <c r="BR264" s="128">
        <f t="shared" ref="BR264" si="3858">J264/J281</f>
        <v>5.4915854738706818E-2</v>
      </c>
      <c r="BS264" s="129">
        <f t="shared" ref="BS264" si="3859">K264/K281</f>
        <v>7.9785035138486976E-2</v>
      </c>
      <c r="BT264" s="130">
        <f t="shared" ref="BT264" si="3860">L264/L281</f>
        <v>4.1713526224312444E-2</v>
      </c>
      <c r="BU264" s="128">
        <f t="shared" ref="BU264" si="3861">M264/M281</f>
        <v>6.1255596837191575E-2</v>
      </c>
      <c r="BV264" s="132">
        <f t="shared" ref="BV264" si="3862">N264/N281</f>
        <v>5.5927237745419564E-2</v>
      </c>
      <c r="BW264" s="133">
        <f t="shared" ref="BW264" si="3863">O264/O281</f>
        <v>6.0121674818084218E-2</v>
      </c>
      <c r="BX264" s="128">
        <f t="shared" ref="BX264" si="3864">P264/P281</f>
        <v>6.7696352283930325E-2</v>
      </c>
      <c r="BY264" s="129">
        <f t="shared" ref="BY264" si="3865">Q264/Q281</f>
        <v>5.0631991864012786E-2</v>
      </c>
      <c r="BZ264" s="130">
        <f t="shared" ref="BZ264" si="3866">R264/R281</f>
        <v>6.7375543740937655E-2</v>
      </c>
      <c r="CA264" s="131">
        <f t="shared" ref="CA264" si="3867">S264/S281</f>
        <v>6.470746832030197E-2</v>
      </c>
      <c r="CB264" s="128">
        <f t="shared" ref="CB264" si="3868">T264/T281</f>
        <v>6.0240963855421686E-2</v>
      </c>
      <c r="CC264" s="129">
        <f t="shared" ref="CC264" si="3869">U264/U281</f>
        <v>4.4531761624099539E-2</v>
      </c>
      <c r="CD264" s="130">
        <f t="shared" ref="CD264" si="3870">V264/V281</f>
        <v>4.5732172850816918E-2</v>
      </c>
      <c r="CE264" s="131">
        <f t="shared" ref="CE264" si="3871">W264/W281</f>
        <v>6.118447609711089E-2</v>
      </c>
      <c r="CF264" s="128">
        <f t="shared" ref="CF264" si="3872">X264/X281</f>
        <v>6.6497164091531391E-2</v>
      </c>
      <c r="CG264" s="129">
        <f t="shared" ref="CG264" si="3873">Y264/Y281</f>
        <v>4.3893747975380627E-2</v>
      </c>
      <c r="CH264" s="130">
        <f t="shared" ref="CH264" si="3874">Z264/Z281</f>
        <v>6.5428880269600045E-2</v>
      </c>
      <c r="CI264" s="128">
        <f t="shared" ref="CI264" si="3875">AA264/AA281</f>
        <v>5.3180396246089674E-2</v>
      </c>
      <c r="CJ264" s="134">
        <f t="shared" ref="CJ264" si="3876">AB264/AB281</f>
        <v>6.1178435446511116E-2</v>
      </c>
      <c r="CK264" s="135">
        <f t="shared" ref="CK264" si="3877">AC264/AC281</f>
        <v>5.7105013245364121E-2</v>
      </c>
    </row>
    <row r="265" spans="1:89" ht="13.5" thickTop="1" x14ac:dyDescent="0.2">
      <c r="A265" s="145" t="s">
        <v>24</v>
      </c>
      <c r="B265" s="189">
        <v>1443</v>
      </c>
      <c r="C265" s="183">
        <v>1262</v>
      </c>
      <c r="D265" s="184">
        <v>480</v>
      </c>
      <c r="E265" s="185">
        <v>410</v>
      </c>
      <c r="F265" s="182">
        <v>1603</v>
      </c>
      <c r="G265" s="186">
        <v>771</v>
      </c>
      <c r="H265" s="184">
        <v>1982</v>
      </c>
      <c r="I265" s="185">
        <v>1726</v>
      </c>
      <c r="J265" s="182">
        <v>115</v>
      </c>
      <c r="K265" s="186">
        <v>281</v>
      </c>
      <c r="L265" s="184">
        <v>403</v>
      </c>
      <c r="M265" s="182">
        <v>1130</v>
      </c>
      <c r="N265" s="187">
        <v>1380</v>
      </c>
      <c r="O265" s="190">
        <v>2053</v>
      </c>
      <c r="P265" s="182">
        <v>1004</v>
      </c>
      <c r="Q265" s="186">
        <v>725</v>
      </c>
      <c r="R265" s="184">
        <v>1662</v>
      </c>
      <c r="S265" s="185">
        <v>1347</v>
      </c>
      <c r="T265" s="182">
        <v>111</v>
      </c>
      <c r="U265" s="186">
        <v>155</v>
      </c>
      <c r="V265" s="184">
        <v>540</v>
      </c>
      <c r="W265" s="191">
        <v>1663</v>
      </c>
      <c r="X265" s="182">
        <v>629</v>
      </c>
      <c r="Y265" s="186">
        <v>320</v>
      </c>
      <c r="Z265" s="184">
        <v>2210</v>
      </c>
      <c r="AA265" s="182">
        <v>1814</v>
      </c>
      <c r="AB265" s="156">
        <f t="shared" si="3686"/>
        <v>13562</v>
      </c>
      <c r="AC265" s="157">
        <f t="shared" si="3687"/>
        <v>13657</v>
      </c>
      <c r="AE265" s="235" t="str">
        <f>$AE$17</f>
        <v>17:00 - 17:59</v>
      </c>
      <c r="AF265" s="125">
        <f t="shared" ref="AF265:AU266" si="3878">SUMIF($A$9:$A$32,$AE265,B$257:B$280)</f>
        <v>1553</v>
      </c>
      <c r="AG265" s="172">
        <f t="shared" si="3878"/>
        <v>1570</v>
      </c>
      <c r="AH265" s="126">
        <f t="shared" si="3878"/>
        <v>390</v>
      </c>
      <c r="AI265" s="166">
        <f t="shared" si="3878"/>
        <v>580</v>
      </c>
      <c r="AJ265" s="125">
        <f t="shared" si="3878"/>
        <v>1090</v>
      </c>
      <c r="AK265" s="127">
        <f t="shared" si="3878"/>
        <v>1049</v>
      </c>
      <c r="AL265" s="126">
        <f t="shared" si="3878"/>
        <v>2033</v>
      </c>
      <c r="AM265" s="166">
        <f t="shared" si="3878"/>
        <v>1877</v>
      </c>
      <c r="AN265" s="125">
        <f t="shared" si="3878"/>
        <v>148</v>
      </c>
      <c r="AO265" s="127">
        <f t="shared" si="3878"/>
        <v>117</v>
      </c>
      <c r="AP265" s="126">
        <f t="shared" si="3878"/>
        <v>610</v>
      </c>
      <c r="AQ265" s="125">
        <f t="shared" si="3878"/>
        <v>593</v>
      </c>
      <c r="AR265" s="165">
        <f t="shared" si="3878"/>
        <v>1417</v>
      </c>
      <c r="AS265" s="167">
        <f t="shared" si="3878"/>
        <v>1637</v>
      </c>
      <c r="AT265" s="125">
        <f t="shared" si="3878"/>
        <v>770</v>
      </c>
      <c r="AU265" s="127">
        <f t="shared" si="3878"/>
        <v>893</v>
      </c>
      <c r="AV265" s="126">
        <f t="shared" ref="AP265:BE266" si="3879">SUMIF($A$9:$A$32,$AE265,R$257:R$280)</f>
        <v>1323</v>
      </c>
      <c r="AW265" s="166">
        <f t="shared" si="3879"/>
        <v>1370</v>
      </c>
      <c r="AX265" s="125">
        <f t="shared" si="3879"/>
        <v>113</v>
      </c>
      <c r="AY265" s="127">
        <f t="shared" si="3879"/>
        <v>192</v>
      </c>
      <c r="AZ265" s="126">
        <f t="shared" si="3879"/>
        <v>876</v>
      </c>
      <c r="BA265" s="166">
        <f t="shared" si="3879"/>
        <v>1120</v>
      </c>
      <c r="BB265" s="125">
        <f t="shared" si="3879"/>
        <v>702</v>
      </c>
      <c r="BC265" s="127">
        <f t="shared" si="3879"/>
        <v>479</v>
      </c>
      <c r="BD265" s="170">
        <f t="shared" si="3879"/>
        <v>2106</v>
      </c>
      <c r="BE265" s="171">
        <f t="shared" si="3879"/>
        <v>2131</v>
      </c>
      <c r="BF265" s="156">
        <f>AF265+AH265+AJ265+AL265+AN265+AP265+AR265+AT265+AV265+AX265+AZ265+BB265+BD265</f>
        <v>13131</v>
      </c>
      <c r="BG265" s="157">
        <f>AG265+AI265+AK265+AM265+AO265+AQ265+AS265+AU265+AW265+AY265+BA265+BC265+BE265</f>
        <v>13608</v>
      </c>
      <c r="BI265" s="145" t="s">
        <v>24</v>
      </c>
      <c r="BJ265" s="128">
        <f>B265/B281</f>
        <v>6.7319804058782365E-2</v>
      </c>
      <c r="BK265" s="129">
        <f t="shared" ref="BK265" si="3880">C265/C281</f>
        <v>6.8216216216216222E-2</v>
      </c>
      <c r="BL265" s="130">
        <f t="shared" ref="BL265" si="3881">D265/D281</f>
        <v>8.0080080080080079E-2</v>
      </c>
      <c r="BM265" s="131">
        <f t="shared" ref="BM265" si="3882">E265/E281</f>
        <v>5.5137170521785905E-2</v>
      </c>
      <c r="BN265" s="128">
        <f t="shared" ref="BN265" si="3883">F265/F281</f>
        <v>8.0439582496989168E-2</v>
      </c>
      <c r="BO265" s="129">
        <f t="shared" ref="BO265" si="3884">G265/G281</f>
        <v>4.9489697669940304E-2</v>
      </c>
      <c r="BP265" s="130">
        <f t="shared" ref="BP265" si="3885">H265/H281</f>
        <v>6.8065524228167182E-2</v>
      </c>
      <c r="BQ265" s="131">
        <f t="shared" ref="BQ265" si="3886">I265/I281</f>
        <v>6.3425568662036524E-2</v>
      </c>
      <c r="BR265" s="128">
        <f t="shared" ref="BR265" si="3887">J265/J281</f>
        <v>5.093002657218778E-2</v>
      </c>
      <c r="BS265" s="129">
        <f t="shared" ref="BS265" si="3888">K265/K281</f>
        <v>0.11616370400992146</v>
      </c>
      <c r="BT265" s="130">
        <f t="shared" ref="BT265" si="3889">L265/L281</f>
        <v>4.1202331049994885E-2</v>
      </c>
      <c r="BU265" s="128">
        <f t="shared" ref="BU265" si="3890">M265/M281</f>
        <v>0.10764980470610651</v>
      </c>
      <c r="BV265" s="132">
        <f t="shared" ref="BV265" si="3891">N265/N281</f>
        <v>6.0343696707333069E-2</v>
      </c>
      <c r="BW265" s="133">
        <f t="shared" ref="BW265" si="3892">O265/O281</f>
        <v>8.1633464551274404E-2</v>
      </c>
      <c r="BX265" s="128">
        <f t="shared" ref="BX265" si="3893">P265/P281</f>
        <v>8.2484390404206381E-2</v>
      </c>
      <c r="BY265" s="129">
        <f t="shared" ref="BY265" si="3894">Q265/Q281</f>
        <v>5.2665988667732096E-2</v>
      </c>
      <c r="BZ265" s="130">
        <f t="shared" ref="BZ265" si="3895">R265/R281</f>
        <v>8.0328661188980188E-2</v>
      </c>
      <c r="CA265" s="131">
        <f t="shared" ref="CA265" si="3896">S265/S281</f>
        <v>6.05284443246158E-2</v>
      </c>
      <c r="CB265" s="128">
        <f t="shared" ref="CB265" si="3897">T265/T281</f>
        <v>5.1436515291936977E-2</v>
      </c>
      <c r="CC265" s="129">
        <f t="shared" ref="CC265" si="3898">U265/U281</f>
        <v>5.0753110674525211E-2</v>
      </c>
      <c r="CD265" s="130">
        <f t="shared" ref="CD265" si="3899">V265/V281</f>
        <v>4.1227668346312411E-2</v>
      </c>
      <c r="CE265" s="131">
        <f t="shared" ref="CE265" si="3900">W265/W281</f>
        <v>9.5899890433077672E-2</v>
      </c>
      <c r="CF265" s="128">
        <f t="shared" ref="CF265" si="3901">X265/X281</f>
        <v>6.1509876784666538E-2</v>
      </c>
      <c r="CG265" s="129">
        <f t="shared" ref="CG265" si="3902">Y265/Y281</f>
        <v>5.1830255911888563E-2</v>
      </c>
      <c r="CH265" s="130">
        <f t="shared" ref="CH265" si="3903">Z265/Z281</f>
        <v>7.026133401157246E-2</v>
      </c>
      <c r="CI265" s="128">
        <f t="shared" ref="CI265" si="3904">AA265/AA281</f>
        <v>5.9111053180396243E-2</v>
      </c>
      <c r="CJ265" s="134">
        <f t="shared" ref="CJ265" si="3905">AB265/AB281</f>
        <v>6.7411597459017203E-2</v>
      </c>
      <c r="CK265" s="135">
        <f t="shared" ref="CK265" si="3906">AC265/AC281</f>
        <v>6.826110861198581E-2</v>
      </c>
    </row>
    <row r="266" spans="1:89" x14ac:dyDescent="0.2">
      <c r="A266" s="136" t="s">
        <v>25</v>
      </c>
      <c r="B266" s="192">
        <v>1306</v>
      </c>
      <c r="C266" s="176">
        <v>1271</v>
      </c>
      <c r="D266" s="177">
        <v>394</v>
      </c>
      <c r="E266" s="178">
        <v>415</v>
      </c>
      <c r="F266" s="175">
        <v>1311</v>
      </c>
      <c r="G266" s="179">
        <v>791</v>
      </c>
      <c r="H266" s="177">
        <v>1694</v>
      </c>
      <c r="I266" s="178">
        <v>1577</v>
      </c>
      <c r="J266" s="175">
        <v>101</v>
      </c>
      <c r="K266" s="176">
        <v>191</v>
      </c>
      <c r="L266" s="177">
        <v>387</v>
      </c>
      <c r="M266" s="175">
        <v>882</v>
      </c>
      <c r="N266" s="180">
        <v>1393</v>
      </c>
      <c r="O266" s="193">
        <v>1567</v>
      </c>
      <c r="P266" s="175">
        <v>786</v>
      </c>
      <c r="Q266" s="176">
        <v>796</v>
      </c>
      <c r="R266" s="177">
        <v>1547</v>
      </c>
      <c r="S266" s="178">
        <v>1265</v>
      </c>
      <c r="T266" s="184">
        <v>109</v>
      </c>
      <c r="U266" s="175">
        <v>185</v>
      </c>
      <c r="V266" s="177">
        <v>580</v>
      </c>
      <c r="W266" s="194">
        <v>1139</v>
      </c>
      <c r="X266" s="175">
        <v>603</v>
      </c>
      <c r="Y266" s="179">
        <v>319</v>
      </c>
      <c r="Z266" s="177">
        <v>2069</v>
      </c>
      <c r="AA266" s="175">
        <v>1808</v>
      </c>
      <c r="AB266" s="156">
        <f t="shared" si="3686"/>
        <v>12280</v>
      </c>
      <c r="AC266" s="157">
        <f t="shared" si="3687"/>
        <v>12206</v>
      </c>
      <c r="AE266" s="237" t="str">
        <f>$AE$18</f>
        <v>18:00 - 18:59</v>
      </c>
      <c r="AF266" s="125">
        <f t="shared" si="3878"/>
        <v>1550</v>
      </c>
      <c r="AG266" s="176">
        <f t="shared" si="3878"/>
        <v>1170</v>
      </c>
      <c r="AH266" s="177">
        <f t="shared" si="3878"/>
        <v>339</v>
      </c>
      <c r="AI266" s="178">
        <f t="shared" si="3878"/>
        <v>456</v>
      </c>
      <c r="AJ266" s="238">
        <f t="shared" si="3878"/>
        <v>1074</v>
      </c>
      <c r="AK266" s="179">
        <f t="shared" si="3878"/>
        <v>1006</v>
      </c>
      <c r="AL266" s="177">
        <f t="shared" si="3878"/>
        <v>1920</v>
      </c>
      <c r="AM266" s="178">
        <f t="shared" si="3878"/>
        <v>1796</v>
      </c>
      <c r="AN266" s="238">
        <f t="shared" si="3878"/>
        <v>171</v>
      </c>
      <c r="AO266" s="179">
        <f t="shared" si="3878"/>
        <v>102</v>
      </c>
      <c r="AP266" s="177">
        <f t="shared" si="3879"/>
        <v>686</v>
      </c>
      <c r="AQ266" s="238">
        <f t="shared" si="3879"/>
        <v>580</v>
      </c>
      <c r="AR266" s="180">
        <f t="shared" si="3879"/>
        <v>1298</v>
      </c>
      <c r="AS266" s="181">
        <f t="shared" si="3879"/>
        <v>1680</v>
      </c>
      <c r="AT266" s="238">
        <f t="shared" si="3879"/>
        <v>614</v>
      </c>
      <c r="AU266" s="179">
        <f t="shared" si="3879"/>
        <v>1035</v>
      </c>
      <c r="AV266" s="177">
        <f t="shared" si="3879"/>
        <v>1268</v>
      </c>
      <c r="AW266" s="178">
        <f t="shared" si="3879"/>
        <v>1290</v>
      </c>
      <c r="AX266" s="238">
        <f t="shared" si="3879"/>
        <v>163</v>
      </c>
      <c r="AY266" s="179">
        <f t="shared" si="3879"/>
        <v>185</v>
      </c>
      <c r="AZ266" s="177">
        <f t="shared" si="3879"/>
        <v>974</v>
      </c>
      <c r="BA266" s="178">
        <f t="shared" si="3879"/>
        <v>1178</v>
      </c>
      <c r="BB266" s="238">
        <f t="shared" si="3879"/>
        <v>655</v>
      </c>
      <c r="BC266" s="179">
        <f t="shared" si="3879"/>
        <v>495</v>
      </c>
      <c r="BD266" s="177">
        <f t="shared" si="3879"/>
        <v>2050</v>
      </c>
      <c r="BE266" s="238">
        <f t="shared" si="3879"/>
        <v>1979</v>
      </c>
      <c r="BF266" s="158">
        <f>SUM(AF266,AH266,AJ266,AL266,AN266,AP266,AR266,AT266,AV266,AX266,AZ266,BB266,BD266)</f>
        <v>12762</v>
      </c>
      <c r="BG266" s="159">
        <f>SUM(AG266,AI266,AK266,AM266,AO266,AQ266,AS266,AU266,AW266,AY266,BA266,BC266,BE266)</f>
        <v>12952</v>
      </c>
      <c r="BI266" s="136" t="s">
        <v>25</v>
      </c>
      <c r="BJ266" s="128">
        <f>B266/B281</f>
        <v>6.0928388150221599E-2</v>
      </c>
      <c r="BK266" s="129">
        <f t="shared" ref="BK266" si="3907">C266/C281</f>
        <v>6.8702702702702706E-2</v>
      </c>
      <c r="BL266" s="130">
        <f t="shared" ref="BL266" si="3908">D266/D281</f>
        <v>6.5732399065732403E-2</v>
      </c>
      <c r="BM266" s="131">
        <f t="shared" ref="BM266" si="3909">E266/E281</f>
        <v>5.580957504034427E-2</v>
      </c>
      <c r="BN266" s="128">
        <f t="shared" ref="BN266" si="3910">F266/F281</f>
        <v>6.5786832597350464E-2</v>
      </c>
      <c r="BO266" s="129">
        <f t="shared" ref="BO266" si="3911">G266/G281</f>
        <v>5.0773477116631362E-2</v>
      </c>
      <c r="BP266" s="130">
        <f t="shared" ref="BP266" si="3912">H266/H281</f>
        <v>5.8175074693499092E-2</v>
      </c>
      <c r="BQ266" s="131">
        <f t="shared" ref="BQ266" si="3913">I266/I281</f>
        <v>5.7950244368500346E-2</v>
      </c>
      <c r="BR266" s="128">
        <f t="shared" ref="BR266" si="3914">J266/J281</f>
        <v>4.4729849424269268E-2</v>
      </c>
      <c r="BS266" s="129">
        <f t="shared" ref="BS266" si="3915">K266/K281</f>
        <v>7.8958247209590743E-2</v>
      </c>
      <c r="BT266" s="130">
        <f t="shared" ref="BT266" si="3916">L266/L281</f>
        <v>3.9566506492178716E-2</v>
      </c>
      <c r="BU266" s="128">
        <f t="shared" ref="BU266" si="3917">M266/M281</f>
        <v>8.4024006859102607E-2</v>
      </c>
      <c r="BV266" s="132">
        <f t="shared" ref="BV266" si="3918">N266/N281</f>
        <v>6.0912151821242731E-2</v>
      </c>
      <c r="BW266" s="133">
        <f t="shared" ref="BW266" si="3919">O266/O281</f>
        <v>6.2308640502604477E-2</v>
      </c>
      <c r="BX266" s="128">
        <f t="shared" ref="BX266" si="3920">P266/P281</f>
        <v>6.4574433125205388E-2</v>
      </c>
      <c r="BY266" s="129">
        <f t="shared" ref="BY266" si="3921">Q266/Q281</f>
        <v>5.7823623420020343E-2</v>
      </c>
      <c r="BZ266" s="130">
        <f t="shared" ref="BZ266" si="3922">R266/R281</f>
        <v>7.477042049299179E-2</v>
      </c>
      <c r="CA266" s="131">
        <f t="shared" ref="CA266" si="3923">S266/S281</f>
        <v>5.6843713489709714E-2</v>
      </c>
      <c r="CB266" s="128">
        <f t="shared" ref="CB266" si="3924">T266/T281</f>
        <v>5.0509731232622798E-2</v>
      </c>
      <c r="CC266" s="129">
        <f t="shared" ref="CC266" si="3925">U266/U281</f>
        <v>6.0576293385723644E-2</v>
      </c>
      <c r="CD266" s="130">
        <f t="shared" ref="CD266" si="3926">V266/V281</f>
        <v>4.4281569705298521E-2</v>
      </c>
      <c r="CE266" s="131">
        <f t="shared" ref="CE266" si="3927">W266/W281</f>
        <v>6.5682486592468711E-2</v>
      </c>
      <c r="CF266" s="128">
        <f t="shared" ref="CF266" si="3928">X266/X281</f>
        <v>5.8967338157637397E-2</v>
      </c>
      <c r="CG266" s="129">
        <f t="shared" ref="CG266" si="3929">Y266/Y281</f>
        <v>5.1668286362163911E-2</v>
      </c>
      <c r="CH266" s="130">
        <f t="shared" ref="CH266" si="3930">Z266/Z281</f>
        <v>6.5778597316716481E-2</v>
      </c>
      <c r="CI266" s="128">
        <f t="shared" ref="CI266" si="3931">AA266/AA281</f>
        <v>5.8915537017726796E-2</v>
      </c>
      <c r="CJ266" s="134">
        <f t="shared" ref="CJ266" si="3932">AB266/AB281</f>
        <v>6.1039257985306836E-2</v>
      </c>
      <c r="CK266" s="135">
        <f t="shared" ref="CK266" si="3933">AC266/AC281</f>
        <v>6.1008646973559254E-2</v>
      </c>
    </row>
    <row r="267" spans="1:89" ht="13.5" thickBot="1" x14ac:dyDescent="0.25">
      <c r="A267" s="145" t="s">
        <v>26</v>
      </c>
      <c r="B267" s="189">
        <v>1305</v>
      </c>
      <c r="C267" s="183">
        <v>1178</v>
      </c>
      <c r="D267" s="184">
        <v>388</v>
      </c>
      <c r="E267" s="185">
        <v>451</v>
      </c>
      <c r="F267" s="182">
        <v>1062</v>
      </c>
      <c r="G267" s="186">
        <v>937</v>
      </c>
      <c r="H267" s="184">
        <v>1870</v>
      </c>
      <c r="I267" s="185">
        <v>1653</v>
      </c>
      <c r="J267" s="182">
        <v>102</v>
      </c>
      <c r="K267" s="183">
        <v>144</v>
      </c>
      <c r="L267" s="184">
        <v>491</v>
      </c>
      <c r="M267" s="182">
        <v>649</v>
      </c>
      <c r="N267" s="187">
        <v>1344</v>
      </c>
      <c r="O267" s="190">
        <v>1462</v>
      </c>
      <c r="P267" s="182">
        <v>821</v>
      </c>
      <c r="Q267" s="183">
        <v>738</v>
      </c>
      <c r="R267" s="184">
        <v>1603</v>
      </c>
      <c r="S267" s="185">
        <v>1316</v>
      </c>
      <c r="T267" s="182">
        <v>147</v>
      </c>
      <c r="U267" s="186">
        <v>201</v>
      </c>
      <c r="V267" s="184">
        <v>678</v>
      </c>
      <c r="W267" s="191">
        <v>1160</v>
      </c>
      <c r="X267" s="182">
        <v>658</v>
      </c>
      <c r="Y267" s="186">
        <v>337</v>
      </c>
      <c r="Z267" s="184">
        <v>2011</v>
      </c>
      <c r="AA267" s="182">
        <v>1856</v>
      </c>
      <c r="AB267" s="156">
        <f t="shared" si="3686"/>
        <v>12480</v>
      </c>
      <c r="AC267" s="157">
        <f t="shared" si="3687"/>
        <v>12082</v>
      </c>
      <c r="AE267" s="235"/>
      <c r="AF267" s="125"/>
      <c r="AG267" s="183"/>
      <c r="AH267" s="184"/>
      <c r="AI267" s="185"/>
      <c r="AJ267" s="182"/>
      <c r="AK267" s="186"/>
      <c r="AL267" s="184"/>
      <c r="AM267" s="185"/>
      <c r="AN267" s="182"/>
      <c r="AO267" s="186"/>
      <c r="AP267" s="184"/>
      <c r="AQ267" s="182"/>
      <c r="AR267" s="187"/>
      <c r="AS267" s="188"/>
      <c r="AT267" s="182"/>
      <c r="AU267" s="186"/>
      <c r="AV267" s="184"/>
      <c r="AW267" s="185"/>
      <c r="AX267" s="182"/>
      <c r="AY267" s="186"/>
      <c r="AZ267" s="184"/>
      <c r="BA267" s="185"/>
      <c r="BB267" s="182"/>
      <c r="BC267" s="186"/>
      <c r="BD267" s="184"/>
      <c r="BE267" s="182"/>
      <c r="BF267" s="158"/>
      <c r="BG267" s="159"/>
      <c r="BI267" s="145" t="s">
        <v>26</v>
      </c>
      <c r="BJ267" s="128">
        <f>B267/B281</f>
        <v>6.0881735479356193E-2</v>
      </c>
      <c r="BK267" s="129">
        <f t="shared" ref="BK267" si="3934">C267/C281</f>
        <v>6.3675675675675669E-2</v>
      </c>
      <c r="BL267" s="130">
        <f t="shared" ref="BL267" si="3935">D267/D281</f>
        <v>6.4731398064731396E-2</v>
      </c>
      <c r="BM267" s="131">
        <f t="shared" ref="BM267" si="3936">E267/E281</f>
        <v>6.0650887573964495E-2</v>
      </c>
      <c r="BN267" s="128">
        <f t="shared" ref="BN267" si="3937">F267/F281</f>
        <v>5.3291850662384586E-2</v>
      </c>
      <c r="BO267" s="129">
        <f t="shared" ref="BO267" si="3938">G267/G281</f>
        <v>6.0145067077476091E-2</v>
      </c>
      <c r="BP267" s="130">
        <f t="shared" ref="BP267" si="3939">H267/H281</f>
        <v>6.4219238298018483E-2</v>
      </c>
      <c r="BQ267" s="131">
        <f t="shared" ref="BQ267" si="3940">I267/I281</f>
        <v>6.0743027229632894E-2</v>
      </c>
      <c r="BR267" s="128">
        <f t="shared" ref="BR267" si="3941">J267/J281</f>
        <v>4.5172719220549155E-2</v>
      </c>
      <c r="BS267" s="129">
        <f t="shared" ref="BS267" si="3942">K267/K281</f>
        <v>5.9528730880529145E-2</v>
      </c>
      <c r="BT267" s="130">
        <f t="shared" ref="BT267" si="3943">L267/L281</f>
        <v>5.0199366117983847E-2</v>
      </c>
      <c r="BU267" s="128">
        <f t="shared" ref="BU267" si="3944">M267/M281</f>
        <v>6.1827188720586831E-2</v>
      </c>
      <c r="BV267" s="132">
        <f t="shared" ref="BV267" si="3945">N267/N281</f>
        <v>5.876951331496786E-2</v>
      </c>
      <c r="BW267" s="133">
        <f t="shared" ref="BW267" si="3946">O267/O281</f>
        <v>5.8133524195793075E-2</v>
      </c>
      <c r="BX267" s="128">
        <f t="shared" ref="BX267" si="3947">P267/P281</f>
        <v>6.7449884981925737E-2</v>
      </c>
      <c r="BY267" s="129">
        <f t="shared" ref="BY267" si="3948">Q267/Q281</f>
        <v>5.3610344326601771E-2</v>
      </c>
      <c r="BZ267" s="130">
        <f t="shared" ref="BZ267" si="3949">R267/R281</f>
        <v>7.7477042049299172E-2</v>
      </c>
      <c r="CA267" s="131">
        <f t="shared" ref="CA267" si="3950">S267/S281</f>
        <v>5.9135436326053746E-2</v>
      </c>
      <c r="CB267" s="128">
        <f t="shared" ref="CB267" si="3951">T267/T281</f>
        <v>6.8118628359592218E-2</v>
      </c>
      <c r="CC267" s="129">
        <f t="shared" ref="CC267" si="3952">U267/U281</f>
        <v>6.5815324165029471E-2</v>
      </c>
      <c r="CD267" s="130">
        <f t="shared" ref="CD267" si="3953">V267/V281</f>
        <v>5.1763628034814477E-2</v>
      </c>
      <c r="CE267" s="131">
        <f t="shared" ref="CE267" si="3954">W267/W281</f>
        <v>6.689348941814198E-2</v>
      </c>
      <c r="CF267" s="128">
        <f t="shared" ref="CF267" si="3955">X267/X281</f>
        <v>6.4345785253275958E-2</v>
      </c>
      <c r="CG267" s="129">
        <f t="shared" ref="CG267" si="3956">Y267/Y281</f>
        <v>5.4583738257207644E-2</v>
      </c>
      <c r="CH267" s="130">
        <f t="shared" ref="CH267" si="3957">Z267/Z281</f>
        <v>6.3934634704648052E-2</v>
      </c>
      <c r="CI267" s="128">
        <f t="shared" ref="CI267" si="3958">AA267/AA281</f>
        <v>6.047966631908238E-2</v>
      </c>
      <c r="CJ267" s="134">
        <f t="shared" ref="CJ267" si="3959">AB267/AB281</f>
        <v>6.203338270819457E-2</v>
      </c>
      <c r="CK267" s="135">
        <f t="shared" ref="CK267" si="3960">AC267/AC281</f>
        <v>6.0388863897635828E-2</v>
      </c>
    </row>
    <row r="268" spans="1:89" ht="14.25" thickTop="1" thickBot="1" x14ac:dyDescent="0.25">
      <c r="A268" s="136" t="s">
        <v>27</v>
      </c>
      <c r="B268" s="192">
        <v>1344</v>
      </c>
      <c r="C268" s="176">
        <v>1303</v>
      </c>
      <c r="D268" s="177">
        <v>412</v>
      </c>
      <c r="E268" s="178">
        <v>429</v>
      </c>
      <c r="F268" s="175">
        <v>1087</v>
      </c>
      <c r="G268" s="179">
        <v>1131</v>
      </c>
      <c r="H268" s="177">
        <v>2003</v>
      </c>
      <c r="I268" s="178">
        <v>1849</v>
      </c>
      <c r="J268" s="175">
        <v>123</v>
      </c>
      <c r="K268" s="176">
        <v>137</v>
      </c>
      <c r="L268" s="177">
        <v>620</v>
      </c>
      <c r="M268" s="175">
        <v>629</v>
      </c>
      <c r="N268" s="180">
        <v>1464</v>
      </c>
      <c r="O268" s="193">
        <v>1508</v>
      </c>
      <c r="P268" s="175">
        <v>932</v>
      </c>
      <c r="Q268" s="176">
        <v>862</v>
      </c>
      <c r="R268" s="177">
        <v>1641</v>
      </c>
      <c r="S268" s="178">
        <v>1378</v>
      </c>
      <c r="T268" s="175">
        <v>162</v>
      </c>
      <c r="U268" s="179">
        <v>161</v>
      </c>
      <c r="V268" s="177">
        <v>813</v>
      </c>
      <c r="W268" s="194">
        <v>1043</v>
      </c>
      <c r="X268" s="175">
        <v>691</v>
      </c>
      <c r="Y268" s="179">
        <v>329</v>
      </c>
      <c r="Z268" s="177">
        <v>2133</v>
      </c>
      <c r="AA268" s="175">
        <v>2337</v>
      </c>
      <c r="AB268" s="156">
        <f t="shared" si="3686"/>
        <v>13425</v>
      </c>
      <c r="AC268" s="157">
        <f t="shared" si="3687"/>
        <v>13096</v>
      </c>
      <c r="AE268" s="229" t="s">
        <v>13</v>
      </c>
      <c r="AF268" s="20">
        <f t="shared" ref="AF268:BG268" si="3961">SUM(AF265:AF267)</f>
        <v>3103</v>
      </c>
      <c r="AG268" s="21">
        <f t="shared" si="3961"/>
        <v>2740</v>
      </c>
      <c r="AH268" s="20">
        <f t="shared" si="3961"/>
        <v>729</v>
      </c>
      <c r="AI268" s="21">
        <f t="shared" si="3961"/>
        <v>1036</v>
      </c>
      <c r="AJ268" s="20">
        <f t="shared" si="3961"/>
        <v>2164</v>
      </c>
      <c r="AK268" s="21">
        <f t="shared" si="3961"/>
        <v>2055</v>
      </c>
      <c r="AL268" s="20">
        <f t="shared" si="3961"/>
        <v>3953</v>
      </c>
      <c r="AM268" s="21">
        <f t="shared" si="3961"/>
        <v>3673</v>
      </c>
      <c r="AN268" s="20">
        <f t="shared" si="3961"/>
        <v>319</v>
      </c>
      <c r="AO268" s="21">
        <f t="shared" si="3961"/>
        <v>219</v>
      </c>
      <c r="AP268" s="20">
        <f t="shared" si="3961"/>
        <v>1296</v>
      </c>
      <c r="AQ268" s="21">
        <f t="shared" si="3961"/>
        <v>1173</v>
      </c>
      <c r="AR268" s="20">
        <f t="shared" si="3961"/>
        <v>2715</v>
      </c>
      <c r="AS268" s="21">
        <f t="shared" si="3961"/>
        <v>3317</v>
      </c>
      <c r="AT268" s="20">
        <f t="shared" si="3961"/>
        <v>1384</v>
      </c>
      <c r="AU268" s="21">
        <f t="shared" si="3961"/>
        <v>1928</v>
      </c>
      <c r="AV268" s="20">
        <f t="shared" si="3961"/>
        <v>2591</v>
      </c>
      <c r="AW268" s="21">
        <f t="shared" si="3961"/>
        <v>2660</v>
      </c>
      <c r="AX268" s="20">
        <f t="shared" si="3961"/>
        <v>276</v>
      </c>
      <c r="AY268" s="21">
        <f t="shared" si="3961"/>
        <v>377</v>
      </c>
      <c r="AZ268" s="20">
        <f t="shared" si="3961"/>
        <v>1850</v>
      </c>
      <c r="BA268" s="21">
        <f t="shared" si="3961"/>
        <v>2298</v>
      </c>
      <c r="BB268" s="20">
        <f t="shared" si="3961"/>
        <v>1357</v>
      </c>
      <c r="BC268" s="21">
        <f t="shared" si="3961"/>
        <v>974</v>
      </c>
      <c r="BD268" s="20">
        <f t="shared" si="3961"/>
        <v>4156</v>
      </c>
      <c r="BE268" s="21">
        <f t="shared" si="3961"/>
        <v>4110</v>
      </c>
      <c r="BF268" s="160">
        <f t="shared" si="3961"/>
        <v>25893</v>
      </c>
      <c r="BG268" s="161">
        <f t="shared" si="3961"/>
        <v>26560</v>
      </c>
      <c r="BI268" s="136" t="s">
        <v>27</v>
      </c>
      <c r="BJ268" s="128">
        <f>B268/B281</f>
        <v>6.2701189643107072E-2</v>
      </c>
      <c r="BK268" s="129">
        <f t="shared" ref="BK268" si="3962">C268/C281</f>
        <v>7.0432432432432426E-2</v>
      </c>
      <c r="BL268" s="130">
        <f t="shared" ref="BL268" si="3963">D268/D281</f>
        <v>6.8735402068735407E-2</v>
      </c>
      <c r="BM268" s="131">
        <f t="shared" ref="BM268" si="3964">E268/E281</f>
        <v>5.7692307692307696E-2</v>
      </c>
      <c r="BN268" s="128">
        <f t="shared" ref="BN268" si="3965">F268/F281</f>
        <v>5.4546366920915294E-2</v>
      </c>
      <c r="BO268" s="129">
        <f t="shared" ref="BO268" si="3966">G268/G281</f>
        <v>7.2597727710379353E-2</v>
      </c>
      <c r="BP268" s="130">
        <f t="shared" ref="BP268" si="3967">H268/H281</f>
        <v>6.878670284007006E-2</v>
      </c>
      <c r="BQ268" s="131">
        <f t="shared" ref="BQ268" si="3968">I268/I281</f>
        <v>6.7945467239922092E-2</v>
      </c>
      <c r="BR268" s="128">
        <f t="shared" ref="BR268" si="3969">J268/J281</f>
        <v>5.4472984942426923E-2</v>
      </c>
      <c r="BS268" s="129">
        <f t="shared" ref="BS268" si="3970">K268/K281</f>
        <v>5.6634973129392308E-2</v>
      </c>
      <c r="BT268" s="130">
        <f t="shared" ref="BT268" si="3971">L268/L281</f>
        <v>6.3388201615376755E-2</v>
      </c>
      <c r="BU268" s="128">
        <f t="shared" ref="BU268" si="3972">M268/M281</f>
        <v>5.9921882442602652E-2</v>
      </c>
      <c r="BV268" s="132">
        <f t="shared" ref="BV268" si="3973">N268/N281</f>
        <v>6.4016791289518565E-2</v>
      </c>
      <c r="BW268" s="133">
        <f t="shared" ref="BW268" si="3974">O268/O281</f>
        <v>5.9962622768300923E-2</v>
      </c>
      <c r="BX268" s="128">
        <f t="shared" ref="BX268" si="3975">P268/P281</f>
        <v>7.6569175156095959E-2</v>
      </c>
      <c r="BY268" s="129">
        <f t="shared" ref="BY268" si="3976">Q268/Q281</f>
        <v>6.2618044457358704E-2</v>
      </c>
      <c r="BZ268" s="130">
        <f t="shared" ref="BZ268" si="3977">R268/R281</f>
        <v>7.931367810536491E-2</v>
      </c>
      <c r="CA268" s="131">
        <f t="shared" ref="CA268" si="3978">S268/S281</f>
        <v>6.1921452323177854E-2</v>
      </c>
      <c r="CB268" s="128">
        <f t="shared" ref="CB268" si="3979">T268/T281</f>
        <v>7.506950880444857E-2</v>
      </c>
      <c r="CC268" s="129">
        <f t="shared" ref="CC268" si="3980">U268/U281</f>
        <v>5.27177472167649E-2</v>
      </c>
      <c r="CD268" s="130">
        <f t="shared" ref="CD268" si="3981">V268/V281</f>
        <v>6.2070545121392581E-2</v>
      </c>
      <c r="CE268" s="131">
        <f t="shared" ref="CE268" si="3982">W268/W281</f>
        <v>6.0146473675105241E-2</v>
      </c>
      <c r="CF268" s="128">
        <f t="shared" ref="CF268" si="3983">X268/X281</f>
        <v>6.7572853510659101E-2</v>
      </c>
      <c r="CG268" s="129">
        <f t="shared" ref="CG268" si="3984">Y268/Y281</f>
        <v>5.328798185941043E-2</v>
      </c>
      <c r="CH268" s="130">
        <f t="shared" ref="CH268" si="3985">Z268/Z281</f>
        <v>6.7813314681757483E-2</v>
      </c>
      <c r="CI268" s="128">
        <f t="shared" ref="CI268" si="3986">AA268/AA281</f>
        <v>7.6153545359749733E-2</v>
      </c>
      <c r="CJ268" s="134">
        <f t="shared" ref="CJ268" si="3987">AB268/AB281</f>
        <v>6.6730622023839115E-2</v>
      </c>
      <c r="CK268" s="135">
        <f t="shared" ref="CK268" si="3988">AC268/AC281</f>
        <v>6.5457090018493522E-2</v>
      </c>
    </row>
    <row r="269" spans="1:89" ht="13.5" thickTop="1" x14ac:dyDescent="0.2">
      <c r="A269" s="145" t="s">
        <v>28</v>
      </c>
      <c r="B269" s="189">
        <v>1399</v>
      </c>
      <c r="C269" s="183">
        <v>1419</v>
      </c>
      <c r="D269" s="184">
        <v>399</v>
      </c>
      <c r="E269" s="185">
        <v>482</v>
      </c>
      <c r="F269" s="182">
        <v>1202</v>
      </c>
      <c r="G269" s="186">
        <v>1115</v>
      </c>
      <c r="H269" s="184">
        <v>2180</v>
      </c>
      <c r="I269" s="185">
        <v>1939</v>
      </c>
      <c r="J269" s="182">
        <v>135</v>
      </c>
      <c r="K269" s="183">
        <v>155</v>
      </c>
      <c r="L269" s="184">
        <v>795</v>
      </c>
      <c r="M269" s="182">
        <v>654</v>
      </c>
      <c r="N269" s="187">
        <v>1634</v>
      </c>
      <c r="O269" s="190">
        <v>1611</v>
      </c>
      <c r="P269" s="182">
        <v>996</v>
      </c>
      <c r="Q269" s="183">
        <v>868</v>
      </c>
      <c r="R269" s="184">
        <v>1479</v>
      </c>
      <c r="S269" s="185">
        <v>1377</v>
      </c>
      <c r="T269" s="182">
        <v>149</v>
      </c>
      <c r="U269" s="186">
        <v>102</v>
      </c>
      <c r="V269" s="184">
        <v>1026</v>
      </c>
      <c r="W269" s="191">
        <v>1203</v>
      </c>
      <c r="X269" s="182">
        <v>695</v>
      </c>
      <c r="Y269" s="186">
        <v>378</v>
      </c>
      <c r="Z269" s="184">
        <v>2195</v>
      </c>
      <c r="AA269" s="182">
        <v>2416</v>
      </c>
      <c r="AB269" s="156">
        <f t="shared" si="3686"/>
        <v>14284</v>
      </c>
      <c r="AC269" s="157">
        <f t="shared" si="3687"/>
        <v>13719</v>
      </c>
      <c r="BI269" s="145" t="s">
        <v>28</v>
      </c>
      <c r="BJ269" s="128">
        <f>B269/B281</f>
        <v>6.5267086540704455E-2</v>
      </c>
      <c r="BK269" s="129">
        <f t="shared" ref="BK269" si="3989">C269/C281</f>
        <v>7.6702702702702699E-2</v>
      </c>
      <c r="BL269" s="130">
        <f t="shared" ref="BL269" si="3990">D269/D281</f>
        <v>6.6566566566566565E-2</v>
      </c>
      <c r="BM269" s="131">
        <f t="shared" ref="BM269" si="3991">E269/E281</f>
        <v>6.4819795589026355E-2</v>
      </c>
      <c r="BN269" s="128">
        <f t="shared" ref="BN269" si="3992">F269/F281</f>
        <v>6.0317141710156563E-2</v>
      </c>
      <c r="BO269" s="129">
        <f t="shared" ref="BO269" si="3993">G269/G281</f>
        <v>7.1570704153026507E-2</v>
      </c>
      <c r="BP269" s="130">
        <f t="shared" ref="BP269" si="3994">H269/H281</f>
        <v>7.486520828325148E-2</v>
      </c>
      <c r="BQ269" s="131">
        <f t="shared" ref="BQ269" si="3995">I269/I281</f>
        <v>7.1252710101789588E-2</v>
      </c>
      <c r="BR269" s="128">
        <f t="shared" ref="BR269" si="3996">J269/J281</f>
        <v>5.9787422497785653E-2</v>
      </c>
      <c r="BS269" s="129">
        <f t="shared" ref="BS269" si="3997">K269/K281</f>
        <v>6.4076064489458448E-2</v>
      </c>
      <c r="BT269" s="130">
        <f t="shared" ref="BT269" si="3998">L269/L281</f>
        <v>8.128003271649116E-2</v>
      </c>
      <c r="BU269" s="128">
        <f t="shared" ref="BU269" si="3999">M269/M281</f>
        <v>6.2303515290082878E-2</v>
      </c>
      <c r="BV269" s="132">
        <f t="shared" ref="BV269" si="4000">N269/N281</f>
        <v>7.1450435086798728E-2</v>
      </c>
      <c r="BW269" s="133">
        <f t="shared" ref="BW269" si="4001">O269/O281</f>
        <v>6.4058213050220691E-2</v>
      </c>
      <c r="BX269" s="128">
        <f t="shared" ref="BX269" si="4002">P269/P281</f>
        <v>8.1827144265527438E-2</v>
      </c>
      <c r="BY269" s="129">
        <f t="shared" ref="BY269" si="4003">Q269/Q281</f>
        <v>6.3053900915298555E-2</v>
      </c>
      <c r="BZ269" s="130">
        <f t="shared" ref="BZ269" si="4004">R269/R281</f>
        <v>7.1483808603189952E-2</v>
      </c>
      <c r="CA269" s="131">
        <f t="shared" ref="CA269" si="4005">S269/S281</f>
        <v>6.187651658128876E-2</v>
      </c>
      <c r="CB269" s="128">
        <f t="shared" ref="CB269" si="4006">T269/T281</f>
        <v>6.9045412418906396E-2</v>
      </c>
      <c r="CC269" s="129">
        <f t="shared" ref="CC269" si="4007">U269/U281</f>
        <v>3.3398821218074658E-2</v>
      </c>
      <c r="CD269" s="130">
        <f t="shared" ref="CD269" si="4008">V269/V281</f>
        <v>7.8332569857993584E-2</v>
      </c>
      <c r="CE269" s="131">
        <f t="shared" ref="CE269" si="4009">W269/W281</f>
        <v>6.9373161870711034E-2</v>
      </c>
      <c r="CF269" s="128">
        <f t="shared" ref="CF269" si="4010">X269/X281</f>
        <v>6.7964013299432816E-2</v>
      </c>
      <c r="CG269" s="129">
        <f t="shared" ref="CG269" si="4011">Y269/Y281</f>
        <v>6.1224489795918366E-2</v>
      </c>
      <c r="CH269" s="130">
        <f t="shared" ref="CH269" si="4012">Z269/Z281</f>
        <v>6.9784447129140961E-2</v>
      </c>
      <c r="CI269" s="128">
        <f t="shared" ref="CI269" si="4013">AA269/AA281</f>
        <v>7.872784150156413E-2</v>
      </c>
      <c r="CJ269" s="134">
        <f t="shared" ref="CJ269" si="4014">AB269/AB281</f>
        <v>7.1000387708641921E-2</v>
      </c>
      <c r="CK269" s="135">
        <f t="shared" ref="CK269" si="4015">AC269/AC281</f>
        <v>6.857100014994752E-2</v>
      </c>
    </row>
    <row r="270" spans="1:89" x14ac:dyDescent="0.2">
      <c r="A270" s="136" t="s">
        <v>29</v>
      </c>
      <c r="B270" s="192">
        <v>1549</v>
      </c>
      <c r="C270" s="176">
        <v>1486</v>
      </c>
      <c r="D270" s="177">
        <v>403</v>
      </c>
      <c r="E270" s="178">
        <v>585</v>
      </c>
      <c r="F270" s="175">
        <v>1180</v>
      </c>
      <c r="G270" s="179">
        <v>1091</v>
      </c>
      <c r="H270" s="177">
        <v>2098</v>
      </c>
      <c r="I270" s="178">
        <v>1974</v>
      </c>
      <c r="J270" s="175">
        <v>134</v>
      </c>
      <c r="K270" s="176">
        <v>138</v>
      </c>
      <c r="L270" s="177">
        <v>609</v>
      </c>
      <c r="M270" s="175">
        <v>571</v>
      </c>
      <c r="N270" s="180">
        <v>1488</v>
      </c>
      <c r="O270" s="193">
        <v>1571</v>
      </c>
      <c r="P270" s="175">
        <v>840</v>
      </c>
      <c r="Q270" s="176">
        <v>958</v>
      </c>
      <c r="R270" s="177">
        <v>1487</v>
      </c>
      <c r="S270" s="178">
        <v>1400</v>
      </c>
      <c r="T270" s="175">
        <v>117</v>
      </c>
      <c r="U270" s="179">
        <v>173</v>
      </c>
      <c r="V270" s="177">
        <v>932</v>
      </c>
      <c r="W270" s="194">
        <v>1176</v>
      </c>
      <c r="X270" s="175">
        <v>626</v>
      </c>
      <c r="Y270" s="179">
        <v>330</v>
      </c>
      <c r="Z270" s="177">
        <v>2065</v>
      </c>
      <c r="AA270" s="175">
        <v>2333</v>
      </c>
      <c r="AB270" s="156">
        <f t="shared" si="3686"/>
        <v>13528</v>
      </c>
      <c r="AC270" s="157">
        <f t="shared" si="3687"/>
        <v>13786</v>
      </c>
      <c r="BI270" s="136" t="s">
        <v>29</v>
      </c>
      <c r="BJ270" s="128">
        <f>B270/B281</f>
        <v>7.2264987170515507E-2</v>
      </c>
      <c r="BK270" s="129">
        <f t="shared" ref="BK270" si="4016">C270/C281</f>
        <v>8.032432432432432E-2</v>
      </c>
      <c r="BL270" s="130">
        <f t="shared" ref="BL270" si="4017">D270/D281</f>
        <v>6.7233900567233898E-2</v>
      </c>
      <c r="BM270" s="131">
        <f t="shared" ref="BM270" si="4018">E270/E281</f>
        <v>7.8671328671328672E-2</v>
      </c>
      <c r="BN270" s="128">
        <f t="shared" ref="BN270" si="4019">F270/F281</f>
        <v>5.9213167402649536E-2</v>
      </c>
      <c r="BO270" s="129">
        <f t="shared" ref="BO270" si="4020">G270/G281</f>
        <v>7.0030168816997238E-2</v>
      </c>
      <c r="BP270" s="130">
        <f t="shared" ref="BP270" si="4021">H270/H281</f>
        <v>7.2049177512964038E-2</v>
      </c>
      <c r="BQ270" s="131">
        <f t="shared" ref="BQ270" si="4022">I270/I281</f>
        <v>7.2538860103626937E-2</v>
      </c>
      <c r="BR270" s="128">
        <f t="shared" ref="BR270" si="4023">J270/J281</f>
        <v>5.9344552701505758E-2</v>
      </c>
      <c r="BS270" s="129">
        <f t="shared" ref="BS270" si="4024">K270/K281</f>
        <v>5.7048367093840431E-2</v>
      </c>
      <c r="BT270" s="130">
        <f t="shared" ref="BT270" si="4025">L270/L281</f>
        <v>6.2263572231878131E-2</v>
      </c>
      <c r="BU270" s="128">
        <f t="shared" ref="BU270" si="4026">M270/M281</f>
        <v>5.439649423644851E-2</v>
      </c>
      <c r="BV270" s="132">
        <f t="shared" ref="BV270" si="4027">N270/N281</f>
        <v>6.5066246884428705E-2</v>
      </c>
      <c r="BW270" s="133">
        <f t="shared" ref="BW270" si="4028">O270/O281</f>
        <v>6.2467692552387766E-2</v>
      </c>
      <c r="BX270" s="128">
        <f t="shared" ref="BX270" si="4029">P270/P281</f>
        <v>6.9010844561288198E-2</v>
      </c>
      <c r="BY270" s="129">
        <f t="shared" ref="BY270" si="4030">Q270/Q281</f>
        <v>6.9591747784396335E-2</v>
      </c>
      <c r="BZ270" s="130">
        <f t="shared" ref="BZ270" si="4031">R270/R281</f>
        <v>7.1870468825519576E-2</v>
      </c>
      <c r="CA270" s="131">
        <f t="shared" ref="CA270" si="4032">S270/S281</f>
        <v>6.2910038644738028E-2</v>
      </c>
      <c r="CB270" s="128">
        <f t="shared" ref="CB270" si="4033">T270/T281</f>
        <v>5.4216867469879519E-2</v>
      </c>
      <c r="CC270" s="129">
        <f t="shared" ref="CC270" si="4034">U270/U281</f>
        <v>5.6647020301244272E-2</v>
      </c>
      <c r="CD270" s="130">
        <f t="shared" ref="CD270" si="4035">V270/V281</f>
        <v>7.1155901664376242E-2</v>
      </c>
      <c r="CE270" s="131">
        <f t="shared" ref="CE270" si="4036">W270/W281</f>
        <v>6.7816158237702553E-2</v>
      </c>
      <c r="CF270" s="128">
        <f t="shared" ref="CF270" si="4037">X270/X281</f>
        <v>6.1216506943086252E-2</v>
      </c>
      <c r="CG270" s="129">
        <f t="shared" ref="CG270" si="4038">Y270/Y281</f>
        <v>5.3449951409135082E-2</v>
      </c>
      <c r="CH270" s="130">
        <f t="shared" ref="CH270" si="4039">Z270/Z281</f>
        <v>6.5651427481401417E-2</v>
      </c>
      <c r="CI270" s="128">
        <f t="shared" ref="CI270" si="4040">AA270/AA281</f>
        <v>7.6023201251303435E-2</v>
      </c>
      <c r="CJ270" s="134">
        <f t="shared" ref="CJ270" si="4041">AB270/AB281</f>
        <v>6.7242596256126289E-2</v>
      </c>
      <c r="CK270" s="135">
        <f t="shared" ref="CK270" si="4042">AC270/AC281</f>
        <v>6.8905882940970664E-2</v>
      </c>
    </row>
    <row r="271" spans="1:89" x14ac:dyDescent="0.2">
      <c r="A271" s="145" t="s">
        <v>30</v>
      </c>
      <c r="B271" s="189">
        <v>1553</v>
      </c>
      <c r="C271" s="183">
        <v>1570</v>
      </c>
      <c r="D271" s="184">
        <v>390</v>
      </c>
      <c r="E271" s="185">
        <v>580</v>
      </c>
      <c r="F271" s="182">
        <v>1090</v>
      </c>
      <c r="G271" s="186">
        <v>1049</v>
      </c>
      <c r="H271" s="184">
        <v>2033</v>
      </c>
      <c r="I271" s="185">
        <v>1877</v>
      </c>
      <c r="J271" s="182">
        <v>148</v>
      </c>
      <c r="K271" s="183">
        <v>117</v>
      </c>
      <c r="L271" s="184">
        <v>610</v>
      </c>
      <c r="M271" s="182">
        <v>593</v>
      </c>
      <c r="N271" s="187">
        <v>1417</v>
      </c>
      <c r="O271" s="190">
        <v>1637</v>
      </c>
      <c r="P271" s="182">
        <v>770</v>
      </c>
      <c r="Q271" s="183">
        <v>893</v>
      </c>
      <c r="R271" s="184">
        <v>1323</v>
      </c>
      <c r="S271" s="185">
        <v>1370</v>
      </c>
      <c r="T271" s="182">
        <v>113</v>
      </c>
      <c r="U271" s="186">
        <v>192</v>
      </c>
      <c r="V271" s="184">
        <v>876</v>
      </c>
      <c r="W271" s="191">
        <v>1120</v>
      </c>
      <c r="X271" s="182">
        <v>702</v>
      </c>
      <c r="Y271" s="186">
        <v>479</v>
      </c>
      <c r="Z271" s="184">
        <v>2106</v>
      </c>
      <c r="AA271" s="182">
        <v>2131</v>
      </c>
      <c r="AB271" s="156">
        <f t="shared" si="3686"/>
        <v>13131</v>
      </c>
      <c r="AC271" s="157">
        <f t="shared" si="3687"/>
        <v>13608</v>
      </c>
      <c r="BI271" s="145" t="s">
        <v>30</v>
      </c>
      <c r="BJ271" s="128">
        <f>B271/B281</f>
        <v>7.2451597853977145E-2</v>
      </c>
      <c r="BK271" s="129">
        <f t="shared" ref="BK271" si="4043">C271/C281</f>
        <v>8.4864864864864858E-2</v>
      </c>
      <c r="BL271" s="130">
        <f t="shared" ref="BL271" si="4044">D271/D281</f>
        <v>6.506506506506507E-2</v>
      </c>
      <c r="BM271" s="131">
        <f t="shared" ref="BM271" si="4045">E271/E281</f>
        <v>7.7998924152770308E-2</v>
      </c>
      <c r="BN271" s="128">
        <f t="shared" ref="BN271" si="4046">F271/F281</f>
        <v>5.4696908871938982E-2</v>
      </c>
      <c r="BO271" s="129">
        <f t="shared" ref="BO271" si="4047">G271/G281</f>
        <v>6.7334231978946016E-2</v>
      </c>
      <c r="BP271" s="130">
        <f t="shared" ref="BP271" si="4048">H271/H281</f>
        <v>6.9816957999931317E-2</v>
      </c>
      <c r="BQ271" s="131">
        <f t="shared" ref="BQ271" si="4049">I271/I281</f>
        <v>6.8974387241391988E-2</v>
      </c>
      <c r="BR271" s="128">
        <f t="shared" ref="BR271" si="4050">J271/J281</f>
        <v>6.5544729849424263E-2</v>
      </c>
      <c r="BS271" s="129">
        <f t="shared" ref="BS271" si="4051">K271/K281</f>
        <v>4.8367093840429927E-2</v>
      </c>
      <c r="BT271" s="130">
        <f t="shared" ref="BT271" si="4052">L271/L281</f>
        <v>6.2365811266741643E-2</v>
      </c>
      <c r="BU271" s="128">
        <f t="shared" ref="BU271" si="4053">M271/M281</f>
        <v>5.6492331142231116E-2</v>
      </c>
      <c r="BV271" s="132">
        <f t="shared" ref="BV271" si="4054">N271/N281</f>
        <v>6.1961607416152871E-2</v>
      </c>
      <c r="BW271" s="133">
        <f t="shared" ref="BW271" si="4055">O271/O281</f>
        <v>6.5092051373812077E-2</v>
      </c>
      <c r="BX271" s="128">
        <f t="shared" ref="BX271" si="4056">P271/P281</f>
        <v>6.3259940847847515E-2</v>
      </c>
      <c r="BY271" s="129">
        <f t="shared" ref="BY271" si="4057">Q271/Q281</f>
        <v>6.4869969490047946E-2</v>
      </c>
      <c r="BZ271" s="130">
        <f t="shared" ref="BZ271" si="4058">R271/R281</f>
        <v>6.3943934267762209E-2</v>
      </c>
      <c r="CA271" s="131">
        <f t="shared" ref="CA271" si="4059">S271/S281</f>
        <v>6.1561966388065069E-2</v>
      </c>
      <c r="CB271" s="128">
        <f t="shared" ref="CB271" si="4060">T271/T281</f>
        <v>5.2363299351251155E-2</v>
      </c>
      <c r="CC271" s="129">
        <f t="shared" ref="CC271" si="4061">U271/U281</f>
        <v>6.2868369351669937E-2</v>
      </c>
      <c r="CD271" s="130">
        <f t="shared" ref="CD271" si="4062">V271/V281</f>
        <v>6.6880439761795696E-2</v>
      </c>
      <c r="CE271" s="131">
        <f t="shared" ref="CE271" si="4063">W271/W281</f>
        <v>6.4586817369240532E-2</v>
      </c>
      <c r="CF271" s="128">
        <f t="shared" ref="CF271" si="4064">X271/X281</f>
        <v>6.8648542929786824E-2</v>
      </c>
      <c r="CG271" s="129">
        <f t="shared" ref="CG271" si="4065">Y271/Y281</f>
        <v>7.7583414318108196E-2</v>
      </c>
      <c r="CH271" s="130">
        <f t="shared" ref="CH271" si="4066">Z271/Z281</f>
        <v>6.6954918293380808E-2</v>
      </c>
      <c r="CI271" s="128">
        <f t="shared" ref="CI271" si="4067">AA271/AA281</f>
        <v>6.9440823774765376E-2</v>
      </c>
      <c r="CJ271" s="134">
        <f t="shared" ref="CJ271" si="4068">AB271/AB281</f>
        <v>6.5269258681194139E-2</v>
      </c>
      <c r="CK271" s="135">
        <f t="shared" ref="CK271" si="4069">AC271/AC281</f>
        <v>6.8016194331983804E-2</v>
      </c>
    </row>
    <row r="272" spans="1:89" x14ac:dyDescent="0.2">
      <c r="A272" s="136" t="s">
        <v>31</v>
      </c>
      <c r="B272" s="192">
        <v>1550</v>
      </c>
      <c r="C272" s="176">
        <v>1170</v>
      </c>
      <c r="D272" s="177">
        <v>339</v>
      </c>
      <c r="E272" s="178">
        <v>456</v>
      </c>
      <c r="F272" s="175">
        <v>1074</v>
      </c>
      <c r="G272" s="179">
        <v>1006</v>
      </c>
      <c r="H272" s="177">
        <v>1920</v>
      </c>
      <c r="I272" s="178">
        <v>1796</v>
      </c>
      <c r="J272" s="175">
        <v>171</v>
      </c>
      <c r="K272" s="176">
        <v>102</v>
      </c>
      <c r="L272" s="177">
        <v>686</v>
      </c>
      <c r="M272" s="175">
        <v>580</v>
      </c>
      <c r="N272" s="180">
        <v>1298</v>
      </c>
      <c r="O272" s="193">
        <v>1680</v>
      </c>
      <c r="P272" s="175">
        <v>614</v>
      </c>
      <c r="Q272" s="176">
        <v>1035</v>
      </c>
      <c r="R272" s="177">
        <v>1268</v>
      </c>
      <c r="S272" s="178">
        <v>1290</v>
      </c>
      <c r="T272" s="175">
        <v>163</v>
      </c>
      <c r="U272" s="179">
        <v>185</v>
      </c>
      <c r="V272" s="177">
        <v>974</v>
      </c>
      <c r="W272" s="194">
        <v>1178</v>
      </c>
      <c r="X272" s="175">
        <v>655</v>
      </c>
      <c r="Y272" s="179">
        <v>495</v>
      </c>
      <c r="Z272" s="177">
        <v>2050</v>
      </c>
      <c r="AA272" s="175">
        <v>1979</v>
      </c>
      <c r="AB272" s="156">
        <f t="shared" si="3686"/>
        <v>12762</v>
      </c>
      <c r="AC272" s="157">
        <f t="shared" si="3687"/>
        <v>12952</v>
      </c>
      <c r="BI272" s="136" t="s">
        <v>31</v>
      </c>
      <c r="BJ272" s="128">
        <f>B272/B281</f>
        <v>7.231163984138092E-2</v>
      </c>
      <c r="BK272" s="129">
        <f t="shared" ref="BK272" si="4070">C272/C281</f>
        <v>6.324324324324325E-2</v>
      </c>
      <c r="BL272" s="130">
        <f t="shared" ref="BL272" si="4071">D272/D281</f>
        <v>5.6556556556556559E-2</v>
      </c>
      <c r="BM272" s="131">
        <f t="shared" ref="BM272" si="4072">E272/E281</f>
        <v>6.1323292092522859E-2</v>
      </c>
      <c r="BN272" s="128">
        <f t="shared" ref="BN272" si="4073">F272/F281</f>
        <v>5.3894018466479322E-2</v>
      </c>
      <c r="BO272" s="129">
        <f t="shared" ref="BO272" si="4074">G272/G281</f>
        <v>6.4574106168560241E-2</v>
      </c>
      <c r="BP272" s="130">
        <f t="shared" ref="BP272" si="4075">H272/H281</f>
        <v>6.5936330231120568E-2</v>
      </c>
      <c r="BQ272" s="131">
        <f t="shared" ref="BQ272" si="4076">I272/I281</f>
        <v>6.5997868665711237E-2</v>
      </c>
      <c r="BR272" s="128">
        <f t="shared" ref="BR272" si="4077">J272/J281</f>
        <v>7.573073516386182E-2</v>
      </c>
      <c r="BS272" s="129">
        <f t="shared" ref="BS272" si="4078">K272/K281</f>
        <v>4.2166184373708143E-2</v>
      </c>
      <c r="BT272" s="130">
        <f t="shared" ref="BT272" si="4079">L272/L281</f>
        <v>7.0135977916368469E-2</v>
      </c>
      <c r="BU272" s="128">
        <f t="shared" ref="BU272" si="4080">M272/M281</f>
        <v>5.5253882061541394E-2</v>
      </c>
      <c r="BV272" s="132">
        <f t="shared" ref="BV272" si="4081">N272/N281</f>
        <v>5.6758056758056757E-2</v>
      </c>
      <c r="BW272" s="133">
        <f t="shared" ref="BW272" si="4082">O272/O281</f>
        <v>6.6801860908982463E-2</v>
      </c>
      <c r="BX272" s="128">
        <f t="shared" ref="BX272" si="4083">P272/P281</f>
        <v>5.0443641143608282E-2</v>
      </c>
      <c r="BY272" s="129">
        <f t="shared" ref="BY272" si="4084">Q272/Q281</f>
        <v>7.518523899462444E-2</v>
      </c>
      <c r="BZ272" s="130">
        <f t="shared" ref="BZ272" si="4085">R272/R281</f>
        <v>6.1285645239246012E-2</v>
      </c>
      <c r="CA272" s="131">
        <f t="shared" ref="CA272" si="4086">S272/S281</f>
        <v>5.7967107036937179E-2</v>
      </c>
      <c r="CB272" s="128">
        <f t="shared" ref="CB272" si="4087">T272/T281</f>
        <v>7.553290083410566E-2</v>
      </c>
      <c r="CC272" s="129">
        <f t="shared" ref="CC272" si="4088">U272/U281</f>
        <v>6.0576293385723644E-2</v>
      </c>
      <c r="CD272" s="130">
        <f t="shared" ref="CD272" si="4089">V272/V281</f>
        <v>7.4362498091311652E-2</v>
      </c>
      <c r="CE272" s="131">
        <f t="shared" ref="CE272" si="4090">W272/W281</f>
        <v>6.7931491840147629E-2</v>
      </c>
      <c r="CF272" s="128">
        <f t="shared" ref="CF272" si="4091">X272/X281</f>
        <v>6.4052415411695679E-2</v>
      </c>
      <c r="CG272" s="129">
        <f t="shared" ref="CG272" si="4092">Y272/Y281</f>
        <v>8.0174927113702624E-2</v>
      </c>
      <c r="CH272" s="130">
        <f t="shared" ref="CH272" si="4093">Z272/Z281</f>
        <v>6.5174540598969918E-2</v>
      </c>
      <c r="CI272" s="128">
        <f t="shared" ref="CI272" si="4094">AA272/AA281</f>
        <v>6.4487747653806049E-2</v>
      </c>
      <c r="CJ272" s="134">
        <f t="shared" ref="CJ272" si="4095">AB272/AB281</f>
        <v>6.3435098567466278E-2</v>
      </c>
      <c r="CK272" s="135">
        <f t="shared" ref="CK272" si="4096">AC272/AC281</f>
        <v>6.4737341930324391E-2</v>
      </c>
    </row>
    <row r="273" spans="1:89" x14ac:dyDescent="0.2">
      <c r="A273" s="145" t="s">
        <v>32</v>
      </c>
      <c r="B273" s="189">
        <v>1892</v>
      </c>
      <c r="C273" s="183">
        <v>902</v>
      </c>
      <c r="D273" s="184">
        <v>336</v>
      </c>
      <c r="E273" s="185">
        <v>488</v>
      </c>
      <c r="F273" s="182">
        <v>1173</v>
      </c>
      <c r="G273" s="186">
        <v>915</v>
      </c>
      <c r="H273" s="184">
        <v>1860</v>
      </c>
      <c r="I273" s="185">
        <v>1695</v>
      </c>
      <c r="J273" s="182">
        <v>177</v>
      </c>
      <c r="K273" s="183">
        <v>98</v>
      </c>
      <c r="L273" s="184">
        <v>687</v>
      </c>
      <c r="M273" s="182">
        <v>697</v>
      </c>
      <c r="N273" s="187">
        <v>1254</v>
      </c>
      <c r="O273" s="190">
        <v>1653</v>
      </c>
      <c r="P273" s="182">
        <v>623</v>
      </c>
      <c r="Q273" s="183">
        <v>1086</v>
      </c>
      <c r="R273" s="184">
        <v>1091</v>
      </c>
      <c r="S273" s="185">
        <v>1321</v>
      </c>
      <c r="T273" s="182">
        <v>113</v>
      </c>
      <c r="U273" s="186">
        <v>195</v>
      </c>
      <c r="V273" s="184">
        <v>876</v>
      </c>
      <c r="W273" s="191">
        <v>1144</v>
      </c>
      <c r="X273" s="182">
        <v>643</v>
      </c>
      <c r="Y273" s="186">
        <v>470</v>
      </c>
      <c r="Z273" s="184">
        <v>1949</v>
      </c>
      <c r="AA273" s="182">
        <v>1887</v>
      </c>
      <c r="AB273" s="156">
        <f t="shared" si="3686"/>
        <v>12674</v>
      </c>
      <c r="AC273" s="157">
        <f t="shared" si="3687"/>
        <v>12551</v>
      </c>
      <c r="BI273" s="145" t="s">
        <v>32</v>
      </c>
      <c r="BJ273" s="128">
        <f>B273/B281</f>
        <v>8.8266853277350135E-2</v>
      </c>
      <c r="BK273" s="129">
        <f t="shared" ref="BK273" si="4097">C273/C281</f>
        <v>4.875675675675676E-2</v>
      </c>
      <c r="BL273" s="130">
        <f t="shared" ref="BL273" si="4098">D273/D281</f>
        <v>5.6056056056056056E-2</v>
      </c>
      <c r="BM273" s="131">
        <f t="shared" ref="BM273" si="4099">E273/E281</f>
        <v>6.5626681011296401E-2</v>
      </c>
      <c r="BN273" s="128">
        <f t="shared" ref="BN273" si="4100">F273/F281</f>
        <v>5.8861902850260939E-2</v>
      </c>
      <c r="BO273" s="129">
        <f t="shared" ref="BO273" si="4101">G273/G281</f>
        <v>5.8732909686115928E-2</v>
      </c>
      <c r="BP273" s="130">
        <f t="shared" ref="BP273" si="4102">H273/H281</f>
        <v>6.3875819911398055E-2</v>
      </c>
      <c r="BQ273" s="131">
        <f t="shared" ref="BQ273" si="4103">I273/I281</f>
        <v>6.2286407231837725E-2</v>
      </c>
      <c r="BR273" s="128">
        <f t="shared" ref="BR273" si="4104">J273/J281</f>
        <v>7.8387953941541189E-2</v>
      </c>
      <c r="BS273" s="129">
        <f t="shared" ref="BS273" si="4105">K273/K281</f>
        <v>4.051260851591567E-2</v>
      </c>
      <c r="BT273" s="130">
        <f t="shared" ref="BT273" si="4106">L273/L281</f>
        <v>7.0238216951231974E-2</v>
      </c>
      <c r="BU273" s="128">
        <f t="shared" ref="BU273" si="4107">M273/M281</f>
        <v>6.639992378774888E-2</v>
      </c>
      <c r="BV273" s="132">
        <f t="shared" ref="BV273" si="4108">N273/N281</f>
        <v>5.4834054834054832E-2</v>
      </c>
      <c r="BW273" s="133">
        <f t="shared" ref="BW273" si="4109">O273/O281</f>
        <v>6.5728259572945244E-2</v>
      </c>
      <c r="BX273" s="128">
        <f t="shared" ref="BX273" si="4110">P273/P281</f>
        <v>5.1183043049622082E-2</v>
      </c>
      <c r="BY273" s="129">
        <f t="shared" ref="BY273" si="4111">Q273/Q281</f>
        <v>7.8890018887113181E-2</v>
      </c>
      <c r="BZ273" s="130">
        <f t="shared" ref="BZ273" si="4112">R273/R281</f>
        <v>5.2730787820202997E-2</v>
      </c>
      <c r="CA273" s="131">
        <f t="shared" ref="CA273" si="4113">S273/S281</f>
        <v>5.9360115035499234E-2</v>
      </c>
      <c r="CB273" s="128">
        <f t="shared" ref="CB273" si="4114">T273/T281</f>
        <v>5.2363299351251155E-2</v>
      </c>
      <c r="CC273" s="129">
        <f t="shared" ref="CC273" si="4115">U273/U281</f>
        <v>6.3850687622789781E-2</v>
      </c>
      <c r="CD273" s="130">
        <f t="shared" ref="CD273" si="4116">V273/V281</f>
        <v>6.6880439761795696E-2</v>
      </c>
      <c r="CE273" s="131">
        <f t="shared" ref="CE273" si="4117">W273/W281</f>
        <v>6.5970820598581392E-2</v>
      </c>
      <c r="CF273" s="128">
        <f t="shared" ref="CF273" si="4118">X273/X281</f>
        <v>6.2878936045374534E-2</v>
      </c>
      <c r="CG273" s="129">
        <f t="shared" ref="CG273" si="4119">Y273/Y281</f>
        <v>7.6125688370586336E-2</v>
      </c>
      <c r="CH273" s="130">
        <f t="shared" ref="CH273" si="4120">Z273/Z281</f>
        <v>6.1963502257264574E-2</v>
      </c>
      <c r="CI273" s="128">
        <f t="shared" ref="CI273" si="4121">AA273/AA281</f>
        <v>6.1489833159541187E-2</v>
      </c>
      <c r="CJ273" s="134">
        <f t="shared" ref="CJ273" si="4122">AB273/AB281</f>
        <v>6.2997683689395678E-2</v>
      </c>
      <c r="CK273" s="135">
        <f t="shared" ref="CK273" si="4123">AC273/AC281</f>
        <v>6.2733043434797825E-2</v>
      </c>
    </row>
    <row r="274" spans="1:89" x14ac:dyDescent="0.2">
      <c r="A274" s="136" t="s">
        <v>33</v>
      </c>
      <c r="B274" s="192">
        <v>1696</v>
      </c>
      <c r="C274" s="176">
        <v>873</v>
      </c>
      <c r="D274" s="177">
        <v>302</v>
      </c>
      <c r="E274" s="178">
        <v>504</v>
      </c>
      <c r="F274" s="175">
        <v>1037</v>
      </c>
      <c r="G274" s="179">
        <v>852</v>
      </c>
      <c r="H274" s="177">
        <v>1821</v>
      </c>
      <c r="I274" s="178">
        <v>1695</v>
      </c>
      <c r="J274" s="175">
        <v>278</v>
      </c>
      <c r="K274" s="176">
        <v>115</v>
      </c>
      <c r="L274" s="177">
        <v>775</v>
      </c>
      <c r="M274" s="175">
        <v>731</v>
      </c>
      <c r="N274" s="180">
        <v>1317</v>
      </c>
      <c r="O274" s="193">
        <v>1748</v>
      </c>
      <c r="P274" s="175">
        <v>478</v>
      </c>
      <c r="Q274" s="176">
        <v>1106</v>
      </c>
      <c r="R274" s="177">
        <v>931</v>
      </c>
      <c r="S274" s="178">
        <v>1291</v>
      </c>
      <c r="T274" s="175">
        <v>87</v>
      </c>
      <c r="U274" s="179">
        <v>253</v>
      </c>
      <c r="V274" s="177">
        <v>1119</v>
      </c>
      <c r="W274" s="194">
        <v>1035</v>
      </c>
      <c r="X274" s="175">
        <v>548</v>
      </c>
      <c r="Y274" s="179">
        <v>507</v>
      </c>
      <c r="Z274" s="177">
        <v>1770</v>
      </c>
      <c r="AA274" s="175">
        <v>1662</v>
      </c>
      <c r="AB274" s="156">
        <f t="shared" si="3686"/>
        <v>12159</v>
      </c>
      <c r="AC274" s="157">
        <f t="shared" si="3687"/>
        <v>12372</v>
      </c>
      <c r="BI274" s="136" t="s">
        <v>33</v>
      </c>
      <c r="BJ274" s="128">
        <f>B274/B281</f>
        <v>7.9122929787730348E-2</v>
      </c>
      <c r="BK274" s="129">
        <f t="shared" ref="BK274" si="4124">C274/C281</f>
        <v>4.7189189189189192E-2</v>
      </c>
      <c r="BL274" s="130">
        <f t="shared" ref="BL274" si="4125">D274/D281</f>
        <v>5.038371705038372E-2</v>
      </c>
      <c r="BM274" s="131">
        <f t="shared" ref="BM274" si="4126">E274/E281</f>
        <v>6.7778375470683161E-2</v>
      </c>
      <c r="BN274" s="128">
        <f t="shared" ref="BN274" si="4127">F274/F281</f>
        <v>5.2037334403853872E-2</v>
      </c>
      <c r="BO274" s="129">
        <f t="shared" ref="BO274" si="4128">G274/G281</f>
        <v>5.4689004429039088E-2</v>
      </c>
      <c r="BP274" s="130">
        <f t="shared" ref="BP274" si="4129">H274/H281</f>
        <v>6.2536488203578419E-2</v>
      </c>
      <c r="BQ274" s="131">
        <f t="shared" ref="BQ274" si="4130">I274/I281</f>
        <v>6.2286407231837725E-2</v>
      </c>
      <c r="BR274" s="128">
        <f t="shared" ref="BR274" si="4131">J274/J281</f>
        <v>0.12311780336581045</v>
      </c>
      <c r="BS274" s="129">
        <f t="shared" ref="BS274" si="4132">K274/K281</f>
        <v>4.7540305911533694E-2</v>
      </c>
      <c r="BT274" s="130">
        <f t="shared" ref="BT274" si="4133">L274/L281</f>
        <v>7.9235252019220936E-2</v>
      </c>
      <c r="BU274" s="128">
        <f t="shared" ref="BU274" si="4134">M274/M281</f>
        <v>6.9638944460321997E-2</v>
      </c>
      <c r="BV274" s="132">
        <f t="shared" ref="BV274" si="4135">N274/N281</f>
        <v>5.7588875770693951E-2</v>
      </c>
      <c r="BW274" s="133">
        <f t="shared" ref="BW274" si="4136">O274/O281</f>
        <v>6.9505745755298415E-2</v>
      </c>
      <c r="BX274" s="128">
        <f t="shared" ref="BX274" si="4137">P274/P281</f>
        <v>3.9270456786066381E-2</v>
      </c>
      <c r="BY274" s="129">
        <f t="shared" ref="BY274" si="4138">Q274/Q281</f>
        <v>8.034287374691268E-2</v>
      </c>
      <c r="BZ274" s="130">
        <f t="shared" ref="BZ274" si="4139">R274/R281</f>
        <v>4.4997583373610442E-2</v>
      </c>
      <c r="CA274" s="131">
        <f t="shared" ref="CA274" si="4140">S274/S281</f>
        <v>5.8012042778826281E-2</v>
      </c>
      <c r="CB274" s="128">
        <f t="shared" ref="CB274" si="4141">T274/T281</f>
        <v>4.0315106580166821E-2</v>
      </c>
      <c r="CC274" s="129">
        <f t="shared" ref="CC274" si="4142">U274/U281</f>
        <v>8.2842174197773413E-2</v>
      </c>
      <c r="CD274" s="130">
        <f t="shared" ref="CD274" si="4143">V274/V281</f>
        <v>8.5432890517636279E-2</v>
      </c>
      <c r="CE274" s="131">
        <f t="shared" ref="CE274" si="4144">W274/W281</f>
        <v>5.9685139265324955E-2</v>
      </c>
      <c r="CF274" s="128">
        <f t="shared" ref="CF274" si="4145">X274/X281</f>
        <v>5.3588891061998829E-2</v>
      </c>
      <c r="CG274" s="129">
        <f t="shared" ref="CG274" si="4146">Y274/Y281</f>
        <v>8.2118561710398441E-2</v>
      </c>
      <c r="CH274" s="130">
        <f t="shared" ref="CH274" si="4147">Z274/Z281</f>
        <v>5.6272652126915498E-2</v>
      </c>
      <c r="CI274" s="128">
        <f t="shared" ref="CI274" si="4148">AA274/AA281</f>
        <v>5.4157977059436917E-2</v>
      </c>
      <c r="CJ274" s="134">
        <f t="shared" ref="CJ274" si="4149">AB274/AB281</f>
        <v>6.043781252795976E-2</v>
      </c>
      <c r="CK274" s="135">
        <f t="shared" ref="CK274" si="4150">AC274/AC281</f>
        <v>6.1838356575198677E-2</v>
      </c>
    </row>
    <row r="275" spans="1:89" x14ac:dyDescent="0.2">
      <c r="A275" s="145" t="s">
        <v>34</v>
      </c>
      <c r="B275" s="189">
        <v>703</v>
      </c>
      <c r="C275" s="183">
        <v>1007</v>
      </c>
      <c r="D275" s="184">
        <v>183</v>
      </c>
      <c r="E275" s="185">
        <v>621</v>
      </c>
      <c r="F275" s="182">
        <v>530</v>
      </c>
      <c r="G275" s="186">
        <v>1430</v>
      </c>
      <c r="H275" s="184">
        <v>974</v>
      </c>
      <c r="I275" s="185">
        <v>1887</v>
      </c>
      <c r="J275" s="182">
        <v>140</v>
      </c>
      <c r="K275" s="183">
        <v>90</v>
      </c>
      <c r="L275" s="184">
        <v>1188</v>
      </c>
      <c r="M275" s="182">
        <v>466</v>
      </c>
      <c r="N275" s="187">
        <v>1772</v>
      </c>
      <c r="O275" s="190">
        <v>1464</v>
      </c>
      <c r="P275" s="182">
        <v>369</v>
      </c>
      <c r="Q275" s="183">
        <v>970</v>
      </c>
      <c r="R275" s="184">
        <v>784</v>
      </c>
      <c r="S275" s="185">
        <v>1300</v>
      </c>
      <c r="T275" s="182">
        <v>92</v>
      </c>
      <c r="U275" s="186">
        <v>217</v>
      </c>
      <c r="V275" s="184">
        <v>1350</v>
      </c>
      <c r="W275" s="191">
        <v>773</v>
      </c>
      <c r="X275" s="182">
        <v>313</v>
      </c>
      <c r="Y275" s="186">
        <v>421</v>
      </c>
      <c r="Z275" s="184">
        <v>1199</v>
      </c>
      <c r="AA275" s="182">
        <v>1506</v>
      </c>
      <c r="AB275" s="156">
        <f t="shared" si="3686"/>
        <v>9597</v>
      </c>
      <c r="AC275" s="157">
        <f t="shared" si="3687"/>
        <v>12152</v>
      </c>
      <c r="BI275" s="145" t="s">
        <v>34</v>
      </c>
      <c r="BJ275" s="128">
        <f>B275/B281</f>
        <v>3.2796827618381152E-2</v>
      </c>
      <c r="BK275" s="129">
        <f t="shared" ref="BK275" si="4151">C275/C281</f>
        <v>5.4432432432432433E-2</v>
      </c>
      <c r="BL275" s="130">
        <f t="shared" ref="BL275" si="4152">D275/D281</f>
        <v>3.0530530530530529E-2</v>
      </c>
      <c r="BM275" s="131">
        <f t="shared" ref="BM275" si="4153">E275/E281</f>
        <v>8.3512641204948904E-2</v>
      </c>
      <c r="BN275" s="128">
        <f t="shared" ref="BN275" si="4154">F275/F281</f>
        <v>2.6595744680851064E-2</v>
      </c>
      <c r="BO275" s="129">
        <f t="shared" ref="BO275" si="4155">G275/G281</f>
        <v>9.1790230438410683E-2</v>
      </c>
      <c r="BP275" s="130">
        <f t="shared" ref="BP275" si="4156">H275/H281</f>
        <v>3.3448950856828877E-2</v>
      </c>
      <c r="BQ275" s="131">
        <f t="shared" ref="BQ275" si="4157">I275/I281</f>
        <v>6.9341858670488365E-2</v>
      </c>
      <c r="BR275" s="128">
        <f t="shared" ref="BR275" si="4158">J275/J281</f>
        <v>6.2001771479185119E-2</v>
      </c>
      <c r="BS275" s="129">
        <f t="shared" ref="BS275" si="4159">K275/K281</f>
        <v>3.7205456800330716E-2</v>
      </c>
      <c r="BT275" s="130">
        <f t="shared" ref="BT275" si="4160">L275/L281</f>
        <v>0.12145997341785093</v>
      </c>
      <c r="BU275" s="128">
        <f t="shared" ref="BU275" si="4161">M275/M281</f>
        <v>4.439363627703153E-2</v>
      </c>
      <c r="BV275" s="132">
        <f t="shared" ref="BV275" si="4162">N275/N281</f>
        <v>7.7484804757532028E-2</v>
      </c>
      <c r="BW275" s="133">
        <f t="shared" ref="BW275" si="4163">O275/O281</f>
        <v>5.8213050220684716E-2</v>
      </c>
      <c r="BX275" s="128">
        <f t="shared" ref="BX275" si="4164">P275/P281</f>
        <v>3.0315478146565888E-2</v>
      </c>
      <c r="BY275" s="129">
        <f t="shared" ref="BY275" si="4165">Q275/Q281</f>
        <v>7.0463460700276037E-2</v>
      </c>
      <c r="BZ275" s="130">
        <f t="shared" ref="BZ275" si="4166">R275/R281</f>
        <v>3.7892701788303527E-2</v>
      </c>
      <c r="CA275" s="131">
        <f t="shared" ref="CA275" si="4167">S275/S281</f>
        <v>5.8416464455828168E-2</v>
      </c>
      <c r="CB275" s="128">
        <f t="shared" ref="CB275" si="4168">T275/T281</f>
        <v>4.2632066728452274E-2</v>
      </c>
      <c r="CC275" s="129">
        <f t="shared" ref="CC275" si="4169">U275/U281</f>
        <v>7.1054354944335305E-2</v>
      </c>
      <c r="CD275" s="130">
        <f t="shared" ref="CD275" si="4170">V275/V281</f>
        <v>0.10306917086578103</v>
      </c>
      <c r="CE275" s="131">
        <f t="shared" ref="CE275" si="4171">W275/W281</f>
        <v>4.4576437345020474E-2</v>
      </c>
      <c r="CF275" s="128">
        <f t="shared" ref="CF275" si="4172">X275/X281</f>
        <v>3.0608253471543126E-2</v>
      </c>
      <c r="CG275" s="129">
        <f t="shared" ref="CG275" si="4173">Y275/Y281</f>
        <v>6.8189180434078386E-2</v>
      </c>
      <c r="CH275" s="130">
        <f t="shared" ref="CH275" si="4174">Z275/Z281</f>
        <v>3.8119158135690216E-2</v>
      </c>
      <c r="CI275" s="128">
        <f t="shared" ref="CI275" si="4175">AA275/AA281</f>
        <v>4.9074556830031285E-2</v>
      </c>
      <c r="CJ275" s="134">
        <f t="shared" ref="CJ275" si="4176">AB275/AB281</f>
        <v>4.7703074827767894E-2</v>
      </c>
      <c r="CK275" s="135">
        <f t="shared" ref="CK275" si="4177">AC275/AC281</f>
        <v>6.0738741440495826E-2</v>
      </c>
    </row>
    <row r="276" spans="1:89" x14ac:dyDescent="0.2">
      <c r="A276" s="136" t="s">
        <v>35</v>
      </c>
      <c r="B276" s="192">
        <v>0</v>
      </c>
      <c r="C276" s="176">
        <v>365</v>
      </c>
      <c r="D276" s="177">
        <v>5</v>
      </c>
      <c r="E276" s="178">
        <v>256</v>
      </c>
      <c r="F276" s="175">
        <v>38</v>
      </c>
      <c r="G276" s="179">
        <v>496</v>
      </c>
      <c r="H276" s="177">
        <v>98</v>
      </c>
      <c r="I276" s="178">
        <v>552</v>
      </c>
      <c r="J276" s="175">
        <v>41</v>
      </c>
      <c r="K276" s="176">
        <v>28</v>
      </c>
      <c r="L276" s="177">
        <v>273</v>
      </c>
      <c r="M276" s="175">
        <v>120</v>
      </c>
      <c r="N276" s="180">
        <v>252</v>
      </c>
      <c r="O276" s="193">
        <v>238</v>
      </c>
      <c r="P276" s="175">
        <v>76</v>
      </c>
      <c r="Q276" s="176">
        <v>171</v>
      </c>
      <c r="R276" s="177">
        <v>162</v>
      </c>
      <c r="S276" s="178">
        <v>104</v>
      </c>
      <c r="T276" s="175">
        <v>26</v>
      </c>
      <c r="U276" s="179">
        <v>23</v>
      </c>
      <c r="V276" s="177">
        <v>159</v>
      </c>
      <c r="W276" s="194">
        <v>26</v>
      </c>
      <c r="X276" s="175">
        <v>45</v>
      </c>
      <c r="Y276" s="179">
        <v>32</v>
      </c>
      <c r="Z276" s="177">
        <v>119</v>
      </c>
      <c r="AA276" s="175">
        <v>234</v>
      </c>
      <c r="AB276" s="156">
        <f t="shared" si="3686"/>
        <v>1294</v>
      </c>
      <c r="AC276" s="157">
        <f t="shared" si="3687"/>
        <v>2645</v>
      </c>
      <c r="BI276" s="136" t="s">
        <v>35</v>
      </c>
      <c r="BJ276" s="128">
        <f>B276/B281</f>
        <v>0</v>
      </c>
      <c r="BK276" s="129">
        <f t="shared" ref="BK276" si="4178">C276/C281</f>
        <v>1.9729729729729729E-2</v>
      </c>
      <c r="BL276" s="130">
        <f t="shared" ref="BL276" si="4179">D276/D281</f>
        <v>8.3416750083416746E-4</v>
      </c>
      <c r="BM276" s="131">
        <f t="shared" ref="BM276" si="4180">E276/E281</f>
        <v>3.4427111350188271E-2</v>
      </c>
      <c r="BN276" s="128">
        <f t="shared" ref="BN276" si="4181">F276/F281</f>
        <v>1.9068647129666801E-3</v>
      </c>
      <c r="BO276" s="129">
        <f t="shared" ref="BO276" si="4182">G276/G281</f>
        <v>3.183773027793825E-2</v>
      </c>
      <c r="BP276" s="130">
        <f t="shared" ref="BP276" si="4183">H276/H281</f>
        <v>3.3655001888801125E-3</v>
      </c>
      <c r="BQ276" s="131">
        <f t="shared" ref="BQ276" si="4184">I276/I281</f>
        <v>2.0284422886120604E-2</v>
      </c>
      <c r="BR276" s="128">
        <f t="shared" ref="BR276" si="4185">J276/J281</f>
        <v>1.8157661647475641E-2</v>
      </c>
      <c r="BS276" s="129">
        <f t="shared" ref="BS276" si="4186">K276/K281</f>
        <v>1.1575031004547334E-2</v>
      </c>
      <c r="BT276" s="130">
        <f t="shared" ref="BT276" si="4187">L276/L281</f>
        <v>2.7911256517738472E-2</v>
      </c>
      <c r="BU276" s="128">
        <f t="shared" ref="BU276" si="4188">M276/M281</f>
        <v>1.1431837667905115E-2</v>
      </c>
      <c r="BV276" s="132">
        <f t="shared" ref="BV276" si="4189">N276/N281</f>
        <v>1.1019283746556474E-2</v>
      </c>
      <c r="BW276" s="133">
        <f t="shared" ref="BW276" si="4190">O276/O281</f>
        <v>9.4635969621058493E-3</v>
      </c>
      <c r="BX276" s="128">
        <f t="shared" ref="BX276" si="4191">P276/P281</f>
        <v>6.2438383174498848E-3</v>
      </c>
      <c r="BY276" s="129">
        <f t="shared" ref="BY276" si="4192">Q276/Q281</f>
        <v>1.2421909051285776E-2</v>
      </c>
      <c r="BZ276" s="130">
        <f t="shared" ref="BZ276" si="4193">R276/R281</f>
        <v>7.8298695021749645E-3</v>
      </c>
      <c r="CA276" s="131">
        <f t="shared" ref="CA276" si="4194">S276/S281</f>
        <v>4.6733171564662529E-3</v>
      </c>
      <c r="CB276" s="128">
        <f t="shared" ref="CB276" si="4195">T276/T281</f>
        <v>1.2048192771084338E-2</v>
      </c>
      <c r="CC276" s="129">
        <f t="shared" ref="CC276" si="4196">U276/U281</f>
        <v>7.5311067452521283E-3</v>
      </c>
      <c r="CD276" s="130">
        <f t="shared" ref="CD276" si="4197">V276/V281</f>
        <v>1.2139257901969767E-2</v>
      </c>
      <c r="CE276" s="131">
        <f t="shared" ref="CE276" si="4198">W276/W281</f>
        <v>1.4993368317859409E-3</v>
      </c>
      <c r="CF276" s="128">
        <f t="shared" ref="CF276" si="4199">X276/X281</f>
        <v>4.400547623704283E-3</v>
      </c>
      <c r="CG276" s="129">
        <f t="shared" ref="CG276" si="4200">Y276/Y281</f>
        <v>5.1830255911888565E-3</v>
      </c>
      <c r="CH276" s="130">
        <f t="shared" ref="CH276" si="4201">Z276/Z281</f>
        <v>3.7833026006231321E-3</v>
      </c>
      <c r="CI276" s="128">
        <f t="shared" ref="CI276" si="4202">AA276/AA281</f>
        <v>7.6251303441084465E-3</v>
      </c>
      <c r="CJ276" s="134">
        <f t="shared" ref="CJ276" si="4203">AB276/AB281</f>
        <v>6.4319869570836361E-3</v>
      </c>
      <c r="CK276" s="135">
        <f t="shared" ref="CK276" si="4204">AC276/AC281</f>
        <v>1.3220372869495676E-2</v>
      </c>
    </row>
    <row r="277" spans="1:89" x14ac:dyDescent="0.2">
      <c r="A277" s="145" t="s">
        <v>36</v>
      </c>
      <c r="B277" s="189">
        <v>0</v>
      </c>
      <c r="C277" s="183">
        <v>0</v>
      </c>
      <c r="D277" s="184">
        <v>0</v>
      </c>
      <c r="E277" s="185">
        <v>13</v>
      </c>
      <c r="F277" s="182">
        <v>0</v>
      </c>
      <c r="G277" s="186">
        <v>2</v>
      </c>
      <c r="H277" s="184">
        <v>0</v>
      </c>
      <c r="I277" s="185">
        <v>0</v>
      </c>
      <c r="J277" s="182">
        <v>0</v>
      </c>
      <c r="K277" s="186">
        <v>0</v>
      </c>
      <c r="L277" s="184">
        <v>0</v>
      </c>
      <c r="M277" s="182">
        <v>0</v>
      </c>
      <c r="N277" s="187">
        <v>0</v>
      </c>
      <c r="O277" s="190">
        <v>0</v>
      </c>
      <c r="P277" s="182">
        <v>0</v>
      </c>
      <c r="Q277" s="186">
        <v>0</v>
      </c>
      <c r="R277" s="184">
        <v>0</v>
      </c>
      <c r="S277" s="185">
        <v>0</v>
      </c>
      <c r="T277" s="182">
        <v>0</v>
      </c>
      <c r="U277" s="186">
        <v>0</v>
      </c>
      <c r="V277" s="184">
        <v>0</v>
      </c>
      <c r="W277" s="185">
        <v>0</v>
      </c>
      <c r="X277" s="182">
        <v>0</v>
      </c>
      <c r="Y277" s="186">
        <v>0</v>
      </c>
      <c r="Z277" s="184">
        <v>0</v>
      </c>
      <c r="AA277" s="182">
        <v>0</v>
      </c>
      <c r="AB277" s="156">
        <f t="shared" si="3686"/>
        <v>0</v>
      </c>
      <c r="AC277" s="157">
        <f t="shared" si="3687"/>
        <v>15</v>
      </c>
      <c r="BI277" s="145" t="s">
        <v>36</v>
      </c>
      <c r="BJ277" s="128">
        <f>B277/B281</f>
        <v>0</v>
      </c>
      <c r="BK277" s="129">
        <f t="shared" ref="BK277" si="4205">C277/C281</f>
        <v>0</v>
      </c>
      <c r="BL277" s="130">
        <f t="shared" ref="BL277" si="4206">D277/D281</f>
        <v>0</v>
      </c>
      <c r="BM277" s="131">
        <f t="shared" ref="BM277" si="4207">E277/E281</f>
        <v>1.7482517482517483E-3</v>
      </c>
      <c r="BN277" s="128">
        <f t="shared" ref="BN277" si="4208">F277/F281</f>
        <v>0</v>
      </c>
      <c r="BO277" s="129">
        <f t="shared" ref="BO277" si="4209">G277/G281</f>
        <v>1.2837794466910585E-4</v>
      </c>
      <c r="BP277" s="130">
        <f t="shared" ref="BP277" si="4210">H277/H281</f>
        <v>0</v>
      </c>
      <c r="BQ277" s="131">
        <f t="shared" ref="BQ277" si="4211">I277/I281</f>
        <v>0</v>
      </c>
      <c r="BR277" s="128">
        <f t="shared" ref="BR277" si="4212">J277/J281</f>
        <v>0</v>
      </c>
      <c r="BS277" s="129">
        <f t="shared" ref="BS277" si="4213">K277/K281</f>
        <v>0</v>
      </c>
      <c r="BT277" s="130">
        <f t="shared" ref="BT277" si="4214">L277/L281</f>
        <v>0</v>
      </c>
      <c r="BU277" s="128">
        <f t="shared" ref="BU277" si="4215">M277/M281</f>
        <v>0</v>
      </c>
      <c r="BV277" s="132">
        <f t="shared" ref="BV277" si="4216">N277/N281</f>
        <v>0</v>
      </c>
      <c r="BW277" s="133">
        <f t="shared" ref="BW277" si="4217">O277/O281</f>
        <v>0</v>
      </c>
      <c r="BX277" s="128">
        <f t="shared" ref="BX277" si="4218">P277/P281</f>
        <v>0</v>
      </c>
      <c r="BY277" s="129">
        <f t="shared" ref="BY277" si="4219">Q277/Q281</f>
        <v>0</v>
      </c>
      <c r="BZ277" s="130">
        <f t="shared" ref="BZ277" si="4220">R277/R281</f>
        <v>0</v>
      </c>
      <c r="CA277" s="131">
        <f t="shared" ref="CA277" si="4221">S277/S281</f>
        <v>0</v>
      </c>
      <c r="CB277" s="128">
        <f t="shared" ref="CB277" si="4222">T277/T281</f>
        <v>0</v>
      </c>
      <c r="CC277" s="129">
        <f t="shared" ref="CC277" si="4223">U277/U281</f>
        <v>0</v>
      </c>
      <c r="CD277" s="130">
        <f t="shared" ref="CD277" si="4224">V277/V281</f>
        <v>0</v>
      </c>
      <c r="CE277" s="131">
        <f t="shared" ref="CE277" si="4225">W277/W281</f>
        <v>0</v>
      </c>
      <c r="CF277" s="128">
        <f t="shared" ref="CF277" si="4226">X277/X281</f>
        <v>0</v>
      </c>
      <c r="CG277" s="129">
        <f t="shared" ref="CG277" si="4227">Y277/Y281</f>
        <v>0</v>
      </c>
      <c r="CH277" s="130">
        <f t="shared" ref="CH277" si="4228">Z277/Z281</f>
        <v>0</v>
      </c>
      <c r="CI277" s="128">
        <f t="shared" ref="CI277" si="4229">AA277/AA281</f>
        <v>0</v>
      </c>
      <c r="CJ277" s="134">
        <f t="shared" ref="CJ277" si="4230">AB277/AB281</f>
        <v>0</v>
      </c>
      <c r="CK277" s="135">
        <f t="shared" ref="CK277" si="4231">AC277/AC281</f>
        <v>7.4973759184285494E-5</v>
      </c>
    </row>
    <row r="278" spans="1:89" x14ac:dyDescent="0.2">
      <c r="A278" s="136" t="s">
        <v>37</v>
      </c>
      <c r="B278" s="58">
        <v>0</v>
      </c>
      <c r="C278" s="59">
        <v>0</v>
      </c>
      <c r="D278" s="138">
        <v>0</v>
      </c>
      <c r="E278" s="139">
        <v>0</v>
      </c>
      <c r="F278" s="137">
        <v>0</v>
      </c>
      <c r="G278" s="140">
        <v>0</v>
      </c>
      <c r="H278" s="138">
        <v>1</v>
      </c>
      <c r="I278" s="139">
        <v>1</v>
      </c>
      <c r="J278" s="137">
        <v>0</v>
      </c>
      <c r="K278" s="140">
        <v>0</v>
      </c>
      <c r="L278" s="138"/>
      <c r="M278" s="137">
        <v>0</v>
      </c>
      <c r="N278" s="141">
        <v>0</v>
      </c>
      <c r="O278" s="142">
        <v>0</v>
      </c>
      <c r="P278" s="137">
        <v>0</v>
      </c>
      <c r="Q278" s="140">
        <v>0</v>
      </c>
      <c r="R278" s="138"/>
      <c r="S278" s="139">
        <v>0</v>
      </c>
      <c r="T278" s="137">
        <v>0</v>
      </c>
      <c r="U278" s="140">
        <v>0</v>
      </c>
      <c r="V278" s="138">
        <v>0</v>
      </c>
      <c r="W278" s="139">
        <v>0</v>
      </c>
      <c r="X278" s="137">
        <v>0</v>
      </c>
      <c r="Y278" s="140">
        <v>0</v>
      </c>
      <c r="Z278" s="143">
        <v>0</v>
      </c>
      <c r="AA278" s="144">
        <v>0</v>
      </c>
      <c r="AB278" s="158">
        <f t="shared" ref="AB278:AB280" si="4232">SUM(B278,D278,F278,H278,J278,L278,N278,P278,R278,T278,V278,X278,Z278)</f>
        <v>1</v>
      </c>
      <c r="AC278" s="159">
        <f t="shared" ref="AC278:AC280" si="4233">SUM(C278,E278,G278,I278,K278,M278,O278,Q278,S278,U278,W278,Y278,AA278)</f>
        <v>1</v>
      </c>
      <c r="BI278" s="136" t="s">
        <v>37</v>
      </c>
      <c r="BJ278" s="128">
        <f>B278/B281</f>
        <v>0</v>
      </c>
      <c r="BK278" s="129">
        <f t="shared" ref="BK278" si="4234">C278/C281</f>
        <v>0</v>
      </c>
      <c r="BL278" s="130">
        <f t="shared" ref="BL278" si="4235">D278/D281</f>
        <v>0</v>
      </c>
      <c r="BM278" s="131">
        <f t="shared" ref="BM278" si="4236">E278/E281</f>
        <v>0</v>
      </c>
      <c r="BN278" s="128">
        <f t="shared" ref="BN278" si="4237">F278/F281</f>
        <v>0</v>
      </c>
      <c r="BO278" s="129">
        <f t="shared" ref="BO278" si="4238">G278/G281</f>
        <v>0</v>
      </c>
      <c r="BP278" s="130">
        <f t="shared" ref="BP278" si="4239">H278/H281</f>
        <v>3.4341838662041969E-5</v>
      </c>
      <c r="BQ278" s="131">
        <f t="shared" ref="BQ278" si="4240">I278/I281</f>
        <v>3.6747142909638773E-5</v>
      </c>
      <c r="BR278" s="128">
        <f t="shared" ref="BR278" si="4241">J278/J281</f>
        <v>0</v>
      </c>
      <c r="BS278" s="129">
        <f t="shared" ref="BS278" si="4242">K278/K281</f>
        <v>0</v>
      </c>
      <c r="BT278" s="130">
        <f t="shared" ref="BT278" si="4243">L278/L281</f>
        <v>0</v>
      </c>
      <c r="BU278" s="128">
        <f t="shared" ref="BU278" si="4244">M278/M281</f>
        <v>0</v>
      </c>
      <c r="BV278" s="132">
        <f t="shared" ref="BV278" si="4245">N278/N281</f>
        <v>0</v>
      </c>
      <c r="BW278" s="133">
        <f t="shared" ref="BW278" si="4246">O278/O281</f>
        <v>0</v>
      </c>
      <c r="BX278" s="128">
        <f t="shared" ref="BX278" si="4247">P278/P281</f>
        <v>0</v>
      </c>
      <c r="BY278" s="129">
        <f t="shared" ref="BY278" si="4248">Q278/Q281</f>
        <v>0</v>
      </c>
      <c r="BZ278" s="130">
        <f t="shared" ref="BZ278" si="4249">R278/R281</f>
        <v>0</v>
      </c>
      <c r="CA278" s="131">
        <f t="shared" ref="CA278" si="4250">S278/S281</f>
        <v>0</v>
      </c>
      <c r="CB278" s="128">
        <f t="shared" ref="CB278" si="4251">T278/T281</f>
        <v>0</v>
      </c>
      <c r="CC278" s="129">
        <f t="shared" ref="CC278" si="4252">U278/U281</f>
        <v>0</v>
      </c>
      <c r="CD278" s="130">
        <f t="shared" ref="CD278" si="4253">V278/V281</f>
        <v>0</v>
      </c>
      <c r="CE278" s="131">
        <f t="shared" ref="CE278" si="4254">W278/W281</f>
        <v>0</v>
      </c>
      <c r="CF278" s="128">
        <f t="shared" ref="CF278" si="4255">X278/X281</f>
        <v>0</v>
      </c>
      <c r="CG278" s="129">
        <f t="shared" ref="CG278" si="4256">Y278/Y281</f>
        <v>0</v>
      </c>
      <c r="CH278" s="130">
        <f t="shared" ref="CH278" si="4257">Z278/Z281</f>
        <v>0</v>
      </c>
      <c r="CI278" s="128">
        <f t="shared" ref="CI278" si="4258">AA278/AA281</f>
        <v>0</v>
      </c>
      <c r="CJ278" s="134">
        <f t="shared" ref="CJ278" si="4259">AB278/AB281</f>
        <v>4.9706236144386671E-6</v>
      </c>
      <c r="CK278" s="135">
        <f t="shared" ref="CK278" si="4260">AC278/AC281</f>
        <v>4.9982506122857E-6</v>
      </c>
    </row>
    <row r="279" spans="1:89" x14ac:dyDescent="0.2">
      <c r="A279" s="145" t="s">
        <v>38</v>
      </c>
      <c r="B279" s="56"/>
      <c r="C279" s="57"/>
      <c r="D279" s="151"/>
      <c r="E279" s="148"/>
      <c r="F279" s="149"/>
      <c r="G279" s="150"/>
      <c r="H279" s="151"/>
      <c r="I279" s="148"/>
      <c r="J279" s="149"/>
      <c r="K279" s="150"/>
      <c r="L279" s="151"/>
      <c r="M279" s="149"/>
      <c r="N279" s="153"/>
      <c r="O279" s="152"/>
      <c r="P279" s="149"/>
      <c r="Q279" s="150"/>
      <c r="R279" s="151"/>
      <c r="S279" s="148"/>
      <c r="T279" s="149"/>
      <c r="U279" s="150"/>
      <c r="V279" s="151"/>
      <c r="W279" s="148"/>
      <c r="X279" s="149"/>
      <c r="Y279" s="150"/>
      <c r="Z279" s="147"/>
      <c r="AA279" s="146"/>
      <c r="AB279" s="158">
        <f t="shared" si="4232"/>
        <v>0</v>
      </c>
      <c r="AC279" s="159">
        <f t="shared" si="4233"/>
        <v>0</v>
      </c>
      <c r="BI279" s="145" t="s">
        <v>38</v>
      </c>
      <c r="BJ279" s="128">
        <f>B279/B281</f>
        <v>0</v>
      </c>
      <c r="BK279" s="129">
        <f t="shared" ref="BK279" si="4261">C279/C281</f>
        <v>0</v>
      </c>
      <c r="BL279" s="130">
        <f t="shared" ref="BL279" si="4262">D279/D281</f>
        <v>0</v>
      </c>
      <c r="BM279" s="131">
        <f t="shared" ref="BM279" si="4263">E279/E281</f>
        <v>0</v>
      </c>
      <c r="BN279" s="128">
        <f t="shared" ref="BN279" si="4264">F279/F281</f>
        <v>0</v>
      </c>
      <c r="BO279" s="129">
        <f t="shared" ref="BO279" si="4265">G279/G281</f>
        <v>0</v>
      </c>
      <c r="BP279" s="130">
        <f t="shared" ref="BP279" si="4266">H279/H281</f>
        <v>0</v>
      </c>
      <c r="BQ279" s="131">
        <f t="shared" ref="BQ279" si="4267">I279/I281</f>
        <v>0</v>
      </c>
      <c r="BR279" s="128">
        <f t="shared" ref="BR279" si="4268">J279/J281</f>
        <v>0</v>
      </c>
      <c r="BS279" s="129">
        <f t="shared" ref="BS279" si="4269">K279/K281</f>
        <v>0</v>
      </c>
      <c r="BT279" s="130">
        <f t="shared" ref="BT279" si="4270">L279/L281</f>
        <v>0</v>
      </c>
      <c r="BU279" s="128">
        <f t="shared" ref="BU279" si="4271">M279/M281</f>
        <v>0</v>
      </c>
      <c r="BV279" s="132">
        <f t="shared" ref="BV279" si="4272">N279/N281</f>
        <v>0</v>
      </c>
      <c r="BW279" s="133">
        <f t="shared" ref="BW279" si="4273">O279/O281</f>
        <v>0</v>
      </c>
      <c r="BX279" s="128">
        <f t="shared" ref="BX279" si="4274">P279/P281</f>
        <v>0</v>
      </c>
      <c r="BY279" s="129">
        <f t="shared" ref="BY279" si="4275">Q279/Q281</f>
        <v>0</v>
      </c>
      <c r="BZ279" s="130">
        <f t="shared" ref="BZ279" si="4276">R279/R281</f>
        <v>0</v>
      </c>
      <c r="CA279" s="131">
        <f t="shared" ref="CA279" si="4277">S279/S281</f>
        <v>0</v>
      </c>
      <c r="CB279" s="128">
        <f t="shared" ref="CB279" si="4278">T279/T281</f>
        <v>0</v>
      </c>
      <c r="CC279" s="129">
        <f t="shared" ref="CC279" si="4279">U279/U281</f>
        <v>0</v>
      </c>
      <c r="CD279" s="130">
        <f t="shared" ref="CD279" si="4280">V279/V281</f>
        <v>0</v>
      </c>
      <c r="CE279" s="131">
        <f t="shared" ref="CE279" si="4281">W279/W281</f>
        <v>0</v>
      </c>
      <c r="CF279" s="128">
        <f t="shared" ref="CF279" si="4282">X279/X281</f>
        <v>0</v>
      </c>
      <c r="CG279" s="129">
        <f t="shared" ref="CG279" si="4283">Y279/Y281</f>
        <v>0</v>
      </c>
      <c r="CH279" s="130">
        <f t="shared" ref="CH279" si="4284">Z279/Z281</f>
        <v>0</v>
      </c>
      <c r="CI279" s="128">
        <f t="shared" ref="CI279" si="4285">AA279/AA281</f>
        <v>0</v>
      </c>
      <c r="CJ279" s="134">
        <f t="shared" ref="CJ279" si="4286">AB279/AB281</f>
        <v>0</v>
      </c>
      <c r="CK279" s="135">
        <f t="shared" ref="CK279" si="4287">AC279/AC281</f>
        <v>0</v>
      </c>
    </row>
    <row r="280" spans="1:89" ht="13.5" thickBot="1" x14ac:dyDescent="0.25">
      <c r="A280" s="136" t="s">
        <v>39</v>
      </c>
      <c r="B280" s="58"/>
      <c r="C280" s="59"/>
      <c r="D280" s="138"/>
      <c r="E280" s="139"/>
      <c r="F280" s="137"/>
      <c r="G280" s="140"/>
      <c r="H280" s="138"/>
      <c r="I280" s="139"/>
      <c r="J280" s="137"/>
      <c r="K280" s="140"/>
      <c r="L280" s="138"/>
      <c r="M280" s="137"/>
      <c r="N280" s="141"/>
      <c r="O280" s="142"/>
      <c r="P280" s="137"/>
      <c r="Q280" s="140"/>
      <c r="R280" s="138"/>
      <c r="S280" s="139"/>
      <c r="T280" s="137"/>
      <c r="U280" s="140"/>
      <c r="V280" s="138"/>
      <c r="W280" s="139"/>
      <c r="X280" s="137"/>
      <c r="Y280" s="140"/>
      <c r="Z280" s="143"/>
      <c r="AA280" s="144"/>
      <c r="AB280" s="158">
        <f t="shared" si="4232"/>
        <v>0</v>
      </c>
      <c r="AC280" s="159">
        <f t="shared" si="4233"/>
        <v>0</v>
      </c>
      <c r="BI280" s="136" t="s">
        <v>39</v>
      </c>
      <c r="BJ280" s="128">
        <f>B280/B281</f>
        <v>0</v>
      </c>
      <c r="BK280" s="129">
        <f t="shared" ref="BK280" si="4288">C280/C281</f>
        <v>0</v>
      </c>
      <c r="BL280" s="130">
        <f t="shared" ref="BL280" si="4289">D280/D281</f>
        <v>0</v>
      </c>
      <c r="BM280" s="131">
        <f t="shared" ref="BM280" si="4290">E280/E281</f>
        <v>0</v>
      </c>
      <c r="BN280" s="128">
        <f t="shared" ref="BN280" si="4291">F280/F281</f>
        <v>0</v>
      </c>
      <c r="BO280" s="129">
        <f t="shared" ref="BO280" si="4292">G280/G281</f>
        <v>0</v>
      </c>
      <c r="BP280" s="130">
        <f t="shared" ref="BP280" si="4293">H280/H281</f>
        <v>0</v>
      </c>
      <c r="BQ280" s="131">
        <f t="shared" ref="BQ280" si="4294">I280/I281</f>
        <v>0</v>
      </c>
      <c r="BR280" s="128">
        <f t="shared" ref="BR280" si="4295">J280/J281</f>
        <v>0</v>
      </c>
      <c r="BS280" s="129">
        <f t="shared" ref="BS280" si="4296">K280/K281</f>
        <v>0</v>
      </c>
      <c r="BT280" s="130">
        <f t="shared" ref="BT280" si="4297">L280/L281</f>
        <v>0</v>
      </c>
      <c r="BU280" s="128">
        <f t="shared" ref="BU280" si="4298">M280/M281</f>
        <v>0</v>
      </c>
      <c r="BV280" s="132">
        <f t="shared" ref="BV280" si="4299">N280/N281</f>
        <v>0</v>
      </c>
      <c r="BW280" s="133">
        <f t="shared" ref="BW280" si="4300">O280/O281</f>
        <v>0</v>
      </c>
      <c r="BX280" s="128">
        <f t="shared" ref="BX280" si="4301">P280/P281</f>
        <v>0</v>
      </c>
      <c r="BY280" s="129">
        <f t="shared" ref="BY280" si="4302">Q280/Q281</f>
        <v>0</v>
      </c>
      <c r="BZ280" s="130">
        <f t="shared" ref="BZ280" si="4303">R280/R281</f>
        <v>0</v>
      </c>
      <c r="CA280" s="131">
        <f t="shared" ref="CA280" si="4304">S280/S281</f>
        <v>0</v>
      </c>
      <c r="CB280" s="128">
        <f t="shared" ref="CB280" si="4305">T280/T281</f>
        <v>0</v>
      </c>
      <c r="CC280" s="129">
        <f t="shared" ref="CC280" si="4306">U280/U281</f>
        <v>0</v>
      </c>
      <c r="CD280" s="130">
        <f t="shared" ref="CD280" si="4307">V280/V281</f>
        <v>0</v>
      </c>
      <c r="CE280" s="131">
        <f t="shared" ref="CE280" si="4308">W280/W281</f>
        <v>0</v>
      </c>
      <c r="CF280" s="128">
        <f t="shared" ref="CF280" si="4309">X280/X281</f>
        <v>0</v>
      </c>
      <c r="CG280" s="129">
        <f t="shared" ref="CG280" si="4310">Y280/Y281</f>
        <v>0</v>
      </c>
      <c r="CH280" s="130">
        <f t="shared" ref="CH280" si="4311">Z280/Z281</f>
        <v>0</v>
      </c>
      <c r="CI280" s="128">
        <f t="shared" ref="CI280" si="4312">AA280/AA281</f>
        <v>0</v>
      </c>
      <c r="CJ280" s="134">
        <f t="shared" ref="CJ280" si="4313">AB280/AB281</f>
        <v>0</v>
      </c>
      <c r="CK280" s="135">
        <f t="shared" ref="CK280" si="4314">AC280/AC281</f>
        <v>0</v>
      </c>
    </row>
    <row r="281" spans="1:89" ht="14.25" thickTop="1" thickBot="1" x14ac:dyDescent="0.25">
      <c r="A281" s="229" t="s">
        <v>13</v>
      </c>
      <c r="B281" s="20">
        <f t="shared" ref="B281" si="4315">SUM(B258:B280)</f>
        <v>21435</v>
      </c>
      <c r="C281" s="21">
        <f t="shared" ref="C281" si="4316">SUM(C258:C280)</f>
        <v>18500</v>
      </c>
      <c r="D281" s="20">
        <f t="shared" ref="D281" si="4317">SUM(D258:D280)</f>
        <v>5994</v>
      </c>
      <c r="E281" s="21">
        <f t="shared" ref="E281" si="4318">SUM(E258:E280)</f>
        <v>7436</v>
      </c>
      <c r="F281" s="20">
        <f t="shared" ref="F281" si="4319">SUM(F258:F280)</f>
        <v>19928</v>
      </c>
      <c r="G281" s="21">
        <f t="shared" ref="G281" si="4320">SUM(G258:G280)</f>
        <v>15579</v>
      </c>
      <c r="H281" s="20">
        <f t="shared" ref="H281" si="4321">SUM(H258:H280)</f>
        <v>29119</v>
      </c>
      <c r="I281" s="21">
        <f t="shared" ref="I281" si="4322">SUM(I258:I280)</f>
        <v>27213</v>
      </c>
      <c r="J281" s="20">
        <f t="shared" ref="J281" si="4323">SUM(J258:J280)</f>
        <v>2258</v>
      </c>
      <c r="K281" s="21">
        <f t="shared" ref="K281" si="4324">SUM(K258:K280)</f>
        <v>2419</v>
      </c>
      <c r="L281" s="20">
        <f t="shared" ref="L281" si="4325">SUM(L258:L280)</f>
        <v>9781</v>
      </c>
      <c r="M281" s="21">
        <f t="shared" ref="M281" si="4326">SUM(M258:M280)</f>
        <v>10497</v>
      </c>
      <c r="N281" s="20">
        <f t="shared" ref="N281" si="4327">SUM(N258:N280)</f>
        <v>22869</v>
      </c>
      <c r="O281" s="21">
        <f t="shared" ref="O281" si="4328">SUM(O258:O280)</f>
        <v>25149</v>
      </c>
      <c r="P281" s="20">
        <f t="shared" ref="P281" si="4329">SUM(P258:P280)</f>
        <v>12172</v>
      </c>
      <c r="Q281" s="21">
        <f t="shared" ref="Q281" si="4330">SUM(Q258:Q280)</f>
        <v>13766</v>
      </c>
      <c r="R281" s="20">
        <f t="shared" ref="R281" si="4331">SUM(R258:R280)</f>
        <v>20690</v>
      </c>
      <c r="S281" s="21">
        <f t="shared" ref="S281" si="4332">SUM(S258:S280)</f>
        <v>22254</v>
      </c>
      <c r="T281" s="20">
        <f t="shared" ref="T281" si="4333">SUM(T258:T280)</f>
        <v>2158</v>
      </c>
      <c r="U281" s="21">
        <f t="shared" ref="U281" si="4334">SUM(U258:U280)</f>
        <v>3054</v>
      </c>
      <c r="V281" s="20">
        <f t="shared" ref="V281" si="4335">SUM(V258:V280)</f>
        <v>13098</v>
      </c>
      <c r="W281" s="21">
        <f t="shared" ref="W281" si="4336">SUM(W258:W280)</f>
        <v>17341</v>
      </c>
      <c r="X281" s="20">
        <f t="shared" ref="X281" si="4337">SUM(X258:X280)</f>
        <v>10226</v>
      </c>
      <c r="Y281" s="21">
        <f t="shared" ref="Y281" si="4338">SUM(Y258:Y280)</f>
        <v>6174</v>
      </c>
      <c r="Z281" s="20">
        <f t="shared" ref="Z281" si="4339">SUM(Z258:Z280)</f>
        <v>31454</v>
      </c>
      <c r="AA281" s="21">
        <f t="shared" ref="AA281" si="4340">SUM(AA258:AA280)</f>
        <v>30688</v>
      </c>
      <c r="AB281" s="160">
        <f t="shared" ref="AB281:AC281" si="4341">SUM(AB257:AB280)</f>
        <v>201182</v>
      </c>
      <c r="AC281" s="161">
        <f t="shared" si="4341"/>
        <v>200070</v>
      </c>
      <c r="BI281" s="229" t="s">
        <v>13</v>
      </c>
      <c r="BJ281" s="154">
        <f>SUM(BJ257:BJ280)</f>
        <v>1.0000000000000002</v>
      </c>
      <c r="BK281" s="155">
        <f t="shared" ref="BK281:CK281" si="4342">SUM(BK257:BK280)</f>
        <v>1.0000000000000002</v>
      </c>
      <c r="BL281" s="154">
        <f t="shared" si="4342"/>
        <v>1</v>
      </c>
      <c r="BM281" s="155">
        <f t="shared" si="4342"/>
        <v>1</v>
      </c>
      <c r="BN281" s="154">
        <f t="shared" si="4342"/>
        <v>1</v>
      </c>
      <c r="BO281" s="155">
        <f t="shared" si="4342"/>
        <v>1</v>
      </c>
      <c r="BP281" s="154">
        <f t="shared" si="4342"/>
        <v>0.99999999999999989</v>
      </c>
      <c r="BQ281" s="155">
        <f t="shared" si="4342"/>
        <v>1</v>
      </c>
      <c r="BR281" s="154">
        <f t="shared" si="4342"/>
        <v>1</v>
      </c>
      <c r="BS281" s="155">
        <f t="shared" si="4342"/>
        <v>1</v>
      </c>
      <c r="BT281" s="154">
        <f t="shared" si="4342"/>
        <v>1.0000000000000002</v>
      </c>
      <c r="BU281" s="155">
        <f t="shared" si="4342"/>
        <v>0.99999999999999989</v>
      </c>
      <c r="BV281" s="154">
        <f t="shared" si="4342"/>
        <v>1</v>
      </c>
      <c r="BW281" s="155">
        <f t="shared" si="4342"/>
        <v>0.99999999999999978</v>
      </c>
      <c r="BX281" s="154">
        <f t="shared" si="4342"/>
        <v>1</v>
      </c>
      <c r="BY281" s="155">
        <f t="shared" si="4342"/>
        <v>1.0000000000000002</v>
      </c>
      <c r="BZ281" s="154">
        <f t="shared" si="4342"/>
        <v>1.0000000000000002</v>
      </c>
      <c r="CA281" s="155">
        <f t="shared" si="4342"/>
        <v>1</v>
      </c>
      <c r="CB281" s="154">
        <f t="shared" si="4342"/>
        <v>1</v>
      </c>
      <c r="CC281" s="155">
        <f t="shared" si="4342"/>
        <v>1</v>
      </c>
      <c r="CD281" s="154">
        <f t="shared" si="4342"/>
        <v>1</v>
      </c>
      <c r="CE281" s="155">
        <f t="shared" si="4342"/>
        <v>1</v>
      </c>
      <c r="CF281" s="154">
        <f t="shared" si="4342"/>
        <v>1</v>
      </c>
      <c r="CG281" s="155">
        <f t="shared" si="4342"/>
        <v>1</v>
      </c>
      <c r="CH281" s="154">
        <f t="shared" si="4342"/>
        <v>0.99999999999999989</v>
      </c>
      <c r="CI281" s="155">
        <f t="shared" si="4342"/>
        <v>0.99999999999999989</v>
      </c>
      <c r="CJ281" s="154">
        <f t="shared" si="4342"/>
        <v>1.0000000000000002</v>
      </c>
      <c r="CK281" s="155">
        <f t="shared" si="4342"/>
        <v>0.99999999999999989</v>
      </c>
    </row>
    <row r="282" spans="1:89" ht="13.5" thickTop="1" x14ac:dyDescent="0.2">
      <c r="A282" s="173"/>
    </row>
    <row r="284" spans="1:89" x14ac:dyDescent="0.2">
      <c r="A284" s="304">
        <f>+A253+1</f>
        <v>44691</v>
      </c>
      <c r="B284" s="304"/>
      <c r="C284" s="304"/>
      <c r="D284" s="304"/>
      <c r="BI284" s="309">
        <f>+BI253+1</f>
        <v>44691</v>
      </c>
      <c r="BJ284" s="309"/>
      <c r="BK284" s="309"/>
      <c r="BL284" s="309"/>
    </row>
    <row r="285" spans="1:89" ht="13.5" thickBot="1" x14ac:dyDescent="0.25">
      <c r="AE285" s="232" t="s">
        <v>84</v>
      </c>
    </row>
    <row r="286" spans="1:89" ht="14.25" thickTop="1" thickBot="1" x14ac:dyDescent="0.25">
      <c r="A286" s="300" t="s">
        <v>0</v>
      </c>
      <c r="B286" s="302" t="s">
        <v>1</v>
      </c>
      <c r="C286" s="303"/>
      <c r="D286" s="302" t="s">
        <v>2</v>
      </c>
      <c r="E286" s="303"/>
      <c r="F286" s="302" t="s">
        <v>3</v>
      </c>
      <c r="G286" s="303"/>
      <c r="H286" s="302" t="s">
        <v>4</v>
      </c>
      <c r="I286" s="303"/>
      <c r="J286" s="302" t="s">
        <v>5</v>
      </c>
      <c r="K286" s="303"/>
      <c r="L286" s="302" t="s">
        <v>6</v>
      </c>
      <c r="M286" s="303"/>
      <c r="N286" s="302" t="s">
        <v>7</v>
      </c>
      <c r="O286" s="303"/>
      <c r="P286" s="302" t="s">
        <v>8</v>
      </c>
      <c r="Q286" s="303"/>
      <c r="R286" s="302" t="s">
        <v>9</v>
      </c>
      <c r="S286" s="303"/>
      <c r="T286" s="302" t="s">
        <v>10</v>
      </c>
      <c r="U286" s="303"/>
      <c r="V286" s="302" t="s">
        <v>11</v>
      </c>
      <c r="W286" s="303"/>
      <c r="X286" s="302" t="s">
        <v>12</v>
      </c>
      <c r="Y286" s="303"/>
      <c r="Z286" s="305" t="s">
        <v>40</v>
      </c>
      <c r="AA286" s="306"/>
      <c r="AB286" s="307" t="s">
        <v>41</v>
      </c>
      <c r="AC286" s="308"/>
      <c r="AE286" s="300" t="s">
        <v>0</v>
      </c>
      <c r="AF286" s="302" t="s">
        <v>1</v>
      </c>
      <c r="AG286" s="303"/>
      <c r="AH286" s="302" t="s">
        <v>2</v>
      </c>
      <c r="AI286" s="303"/>
      <c r="AJ286" s="302" t="s">
        <v>3</v>
      </c>
      <c r="AK286" s="303"/>
      <c r="AL286" s="302" t="s">
        <v>4</v>
      </c>
      <c r="AM286" s="303"/>
      <c r="AN286" s="302" t="s">
        <v>5</v>
      </c>
      <c r="AO286" s="303"/>
      <c r="AP286" s="302" t="s">
        <v>6</v>
      </c>
      <c r="AQ286" s="303"/>
      <c r="AR286" s="302" t="s">
        <v>7</v>
      </c>
      <c r="AS286" s="303"/>
      <c r="AT286" s="302" t="s">
        <v>8</v>
      </c>
      <c r="AU286" s="303"/>
      <c r="AV286" s="302" t="s">
        <v>9</v>
      </c>
      <c r="AW286" s="303"/>
      <c r="AX286" s="302" t="s">
        <v>10</v>
      </c>
      <c r="AY286" s="303"/>
      <c r="AZ286" s="302" t="s">
        <v>11</v>
      </c>
      <c r="BA286" s="303"/>
      <c r="BB286" s="302" t="s">
        <v>12</v>
      </c>
      <c r="BC286" s="303"/>
      <c r="BD286" s="305" t="s">
        <v>40</v>
      </c>
      <c r="BE286" s="306"/>
      <c r="BF286" s="307" t="s">
        <v>41</v>
      </c>
      <c r="BG286" s="308"/>
      <c r="BI286" s="300" t="s">
        <v>0</v>
      </c>
      <c r="BJ286" s="302" t="s">
        <v>1</v>
      </c>
      <c r="BK286" s="303"/>
      <c r="BL286" s="302" t="s">
        <v>2</v>
      </c>
      <c r="BM286" s="303"/>
      <c r="BN286" s="302" t="s">
        <v>3</v>
      </c>
      <c r="BO286" s="303"/>
      <c r="BP286" s="302" t="s">
        <v>4</v>
      </c>
      <c r="BQ286" s="303"/>
      <c r="BR286" s="302" t="s">
        <v>5</v>
      </c>
      <c r="BS286" s="303"/>
      <c r="BT286" s="302" t="s">
        <v>6</v>
      </c>
      <c r="BU286" s="303"/>
      <c r="BV286" s="302" t="s">
        <v>7</v>
      </c>
      <c r="BW286" s="303"/>
      <c r="BX286" s="302" t="s">
        <v>8</v>
      </c>
      <c r="BY286" s="303"/>
      <c r="BZ286" s="302" t="s">
        <v>9</v>
      </c>
      <c r="CA286" s="303"/>
      <c r="CB286" s="302" t="s">
        <v>10</v>
      </c>
      <c r="CC286" s="303"/>
      <c r="CD286" s="302" t="s">
        <v>11</v>
      </c>
      <c r="CE286" s="303"/>
      <c r="CF286" s="302" t="s">
        <v>12</v>
      </c>
      <c r="CG286" s="303"/>
      <c r="CH286" s="305" t="s">
        <v>40</v>
      </c>
      <c r="CI286" s="306"/>
      <c r="CJ286" s="302" t="s">
        <v>41</v>
      </c>
      <c r="CK286" s="303"/>
    </row>
    <row r="287" spans="1:89" ht="15" thickTop="1" thickBot="1" x14ac:dyDescent="0.3">
      <c r="A287" s="301"/>
      <c r="B287" s="115" t="s">
        <v>14</v>
      </c>
      <c r="C287" s="116" t="s">
        <v>15</v>
      </c>
      <c r="D287" s="117" t="s">
        <v>14</v>
      </c>
      <c r="E287" s="118" t="s">
        <v>15</v>
      </c>
      <c r="F287" s="115" t="s">
        <v>14</v>
      </c>
      <c r="G287" s="116" t="s">
        <v>15</v>
      </c>
      <c r="H287" s="117" t="s">
        <v>14</v>
      </c>
      <c r="I287" s="118" t="s">
        <v>15</v>
      </c>
      <c r="J287" s="115" t="s">
        <v>14</v>
      </c>
      <c r="K287" s="116" t="s">
        <v>15</v>
      </c>
      <c r="L287" s="117" t="s">
        <v>14</v>
      </c>
      <c r="M287" s="115" t="s">
        <v>15</v>
      </c>
      <c r="N287" s="119" t="s">
        <v>14</v>
      </c>
      <c r="O287" s="120" t="s">
        <v>15</v>
      </c>
      <c r="P287" s="115" t="s">
        <v>14</v>
      </c>
      <c r="Q287" s="116" t="s">
        <v>15</v>
      </c>
      <c r="R287" s="117" t="s">
        <v>14</v>
      </c>
      <c r="S287" s="118" t="s">
        <v>15</v>
      </c>
      <c r="T287" s="115" t="s">
        <v>14</v>
      </c>
      <c r="U287" s="116" t="s">
        <v>15</v>
      </c>
      <c r="V287" s="117" t="s">
        <v>14</v>
      </c>
      <c r="W287" s="118" t="s">
        <v>15</v>
      </c>
      <c r="X287" s="115" t="s">
        <v>14</v>
      </c>
      <c r="Y287" s="116" t="s">
        <v>15</v>
      </c>
      <c r="Z287" s="28" t="s">
        <v>14</v>
      </c>
      <c r="AA287" s="121" t="s">
        <v>15</v>
      </c>
      <c r="AB287" s="162" t="s">
        <v>14</v>
      </c>
      <c r="AC287" s="163" t="s">
        <v>15</v>
      </c>
      <c r="AE287" s="301"/>
      <c r="AF287" s="115" t="s">
        <v>14</v>
      </c>
      <c r="AG287" s="116" t="s">
        <v>15</v>
      </c>
      <c r="AH287" s="117" t="s">
        <v>14</v>
      </c>
      <c r="AI287" s="118" t="s">
        <v>15</v>
      </c>
      <c r="AJ287" s="115" t="s">
        <v>14</v>
      </c>
      <c r="AK287" s="116" t="s">
        <v>15</v>
      </c>
      <c r="AL287" s="117" t="s">
        <v>14</v>
      </c>
      <c r="AM287" s="118" t="s">
        <v>15</v>
      </c>
      <c r="AN287" s="115" t="s">
        <v>14</v>
      </c>
      <c r="AO287" s="116" t="s">
        <v>15</v>
      </c>
      <c r="AP287" s="117" t="s">
        <v>14</v>
      </c>
      <c r="AQ287" s="115" t="s">
        <v>15</v>
      </c>
      <c r="AR287" s="119" t="s">
        <v>14</v>
      </c>
      <c r="AS287" s="120" t="s">
        <v>15</v>
      </c>
      <c r="AT287" s="115" t="s">
        <v>14</v>
      </c>
      <c r="AU287" s="116" t="s">
        <v>15</v>
      </c>
      <c r="AV287" s="117" t="s">
        <v>14</v>
      </c>
      <c r="AW287" s="118" t="s">
        <v>15</v>
      </c>
      <c r="AX287" s="115" t="s">
        <v>14</v>
      </c>
      <c r="AY287" s="116" t="s">
        <v>15</v>
      </c>
      <c r="AZ287" s="117" t="s">
        <v>14</v>
      </c>
      <c r="BA287" s="118" t="s">
        <v>15</v>
      </c>
      <c r="BB287" s="115" t="s">
        <v>14</v>
      </c>
      <c r="BC287" s="116" t="s">
        <v>15</v>
      </c>
      <c r="BD287" s="28" t="s">
        <v>14</v>
      </c>
      <c r="BE287" s="121" t="s">
        <v>15</v>
      </c>
      <c r="BF287" s="162" t="s">
        <v>14</v>
      </c>
      <c r="BG287" s="163" t="s">
        <v>15</v>
      </c>
      <c r="BI287" s="301"/>
      <c r="BJ287" s="115" t="s">
        <v>14</v>
      </c>
      <c r="BK287" s="116" t="s">
        <v>15</v>
      </c>
      <c r="BL287" s="117" t="s">
        <v>14</v>
      </c>
      <c r="BM287" s="118" t="s">
        <v>15</v>
      </c>
      <c r="BN287" s="115" t="s">
        <v>14</v>
      </c>
      <c r="BO287" s="116" t="s">
        <v>15</v>
      </c>
      <c r="BP287" s="117" t="s">
        <v>14</v>
      </c>
      <c r="BQ287" s="118" t="s">
        <v>15</v>
      </c>
      <c r="BR287" s="115" t="s">
        <v>14</v>
      </c>
      <c r="BS287" s="116" t="s">
        <v>15</v>
      </c>
      <c r="BT287" s="117" t="s">
        <v>14</v>
      </c>
      <c r="BU287" s="115" t="s">
        <v>15</v>
      </c>
      <c r="BV287" s="119" t="s">
        <v>14</v>
      </c>
      <c r="BW287" s="120" t="s">
        <v>15</v>
      </c>
      <c r="BX287" s="115" t="s">
        <v>14</v>
      </c>
      <c r="BY287" s="116" t="s">
        <v>15</v>
      </c>
      <c r="BZ287" s="117" t="s">
        <v>14</v>
      </c>
      <c r="CA287" s="118" t="s">
        <v>15</v>
      </c>
      <c r="CB287" s="115" t="s">
        <v>14</v>
      </c>
      <c r="CC287" s="116" t="s">
        <v>15</v>
      </c>
      <c r="CD287" s="117" t="s">
        <v>14</v>
      </c>
      <c r="CE287" s="118" t="s">
        <v>15</v>
      </c>
      <c r="CF287" s="115" t="s">
        <v>14</v>
      </c>
      <c r="CG287" s="116" t="s">
        <v>15</v>
      </c>
      <c r="CH287" s="28" t="s">
        <v>14</v>
      </c>
      <c r="CI287" s="121" t="s">
        <v>15</v>
      </c>
      <c r="CJ287" s="119" t="s">
        <v>14</v>
      </c>
      <c r="CK287" s="120" t="s">
        <v>15</v>
      </c>
    </row>
    <row r="288" spans="1:89" ht="13.5" thickTop="1" x14ac:dyDescent="0.2">
      <c r="A288" s="124" t="s">
        <v>16</v>
      </c>
      <c r="B288" s="125"/>
      <c r="C288" s="172"/>
      <c r="D288" s="126"/>
      <c r="E288" s="166"/>
      <c r="F288" s="125"/>
      <c r="G288" s="127"/>
      <c r="H288" s="126"/>
      <c r="I288" s="166"/>
      <c r="J288" s="125"/>
      <c r="K288" s="127"/>
      <c r="L288" s="126"/>
      <c r="M288" s="125"/>
      <c r="N288" s="165"/>
      <c r="O288" s="167"/>
      <c r="P288" s="125"/>
      <c r="Q288" s="127"/>
      <c r="R288" s="126"/>
      <c r="S288" s="166"/>
      <c r="T288" s="125"/>
      <c r="U288" s="127"/>
      <c r="V288" s="126"/>
      <c r="W288" s="166"/>
      <c r="X288" s="125"/>
      <c r="Y288" s="127"/>
      <c r="Z288" s="170"/>
      <c r="AA288" s="171"/>
      <c r="AB288" s="156">
        <f>B288+D288+F288+H288+J288+L288+N288+P288+R288+T288+V288+X288+Z288</f>
        <v>0</v>
      </c>
      <c r="AC288" s="157">
        <f>C288+E288+G288+I288+K288+M288+O288+Q288+S288+U288+W288+Y288+AA288</f>
        <v>0</v>
      </c>
      <c r="AE288" s="235" t="str">
        <f>$AE$9</f>
        <v>07:00 - 07:59</v>
      </c>
      <c r="AF288" s="125">
        <f>SUMIF($A$9:$A$32,$AE288,B$288:B$311)</f>
        <v>3149</v>
      </c>
      <c r="AG288" s="172">
        <f t="shared" ref="AG288:AV289" si="4343">SUMIF($A$9:$A$32,$AE288,C$288:C$311)</f>
        <v>1316</v>
      </c>
      <c r="AH288" s="126">
        <f t="shared" si="4343"/>
        <v>1066</v>
      </c>
      <c r="AI288" s="166">
        <f t="shared" si="4343"/>
        <v>1008</v>
      </c>
      <c r="AJ288" s="125">
        <f t="shared" si="4343"/>
        <v>2785</v>
      </c>
      <c r="AK288" s="127">
        <f t="shared" si="4343"/>
        <v>1499</v>
      </c>
      <c r="AL288" s="126">
        <f t="shared" si="4343"/>
        <v>3970</v>
      </c>
      <c r="AM288" s="166">
        <f t="shared" si="4343"/>
        <v>2042</v>
      </c>
      <c r="AN288" s="125">
        <f t="shared" si="4343"/>
        <v>252</v>
      </c>
      <c r="AO288" s="127">
        <f t="shared" si="4343"/>
        <v>816</v>
      </c>
      <c r="AP288" s="126">
        <f t="shared" si="4343"/>
        <v>1103</v>
      </c>
      <c r="AQ288" s="125">
        <f t="shared" si="4343"/>
        <v>3056</v>
      </c>
      <c r="AR288" s="165">
        <f t="shared" si="4343"/>
        <v>2661</v>
      </c>
      <c r="AS288" s="167">
        <f t="shared" si="4343"/>
        <v>3873</v>
      </c>
      <c r="AT288" s="125">
        <f t="shared" si="4343"/>
        <v>1700</v>
      </c>
      <c r="AU288" s="127">
        <f t="shared" si="4343"/>
        <v>1850</v>
      </c>
      <c r="AV288" s="126">
        <f t="shared" si="4343"/>
        <v>2056</v>
      </c>
      <c r="AW288" s="166">
        <f t="shared" ref="AW288:BE289" si="4344">SUMIF($A$9:$A$32,$AE288,S$288:S$311)</f>
        <v>2114</v>
      </c>
      <c r="AX288" s="125">
        <f t="shared" si="4344"/>
        <v>347</v>
      </c>
      <c r="AY288" s="127">
        <f t="shared" si="4344"/>
        <v>1336</v>
      </c>
      <c r="AZ288" s="126">
        <f t="shared" si="4344"/>
        <v>954</v>
      </c>
      <c r="BA288" s="166">
        <f t="shared" si="4344"/>
        <v>2980</v>
      </c>
      <c r="BB288" s="125">
        <f t="shared" si="4344"/>
        <v>1662</v>
      </c>
      <c r="BC288" s="127">
        <f t="shared" si="4344"/>
        <v>1732</v>
      </c>
      <c r="BD288" s="170">
        <f t="shared" si="4344"/>
        <v>3657</v>
      </c>
      <c r="BE288" s="171">
        <f t="shared" si="4344"/>
        <v>2881</v>
      </c>
      <c r="BF288" s="156">
        <f>AF288+AH288+AJ288+AL288+AN288+AP288+AR288+AT288+AV288+AX288+AZ288+BB288+BD288</f>
        <v>25362</v>
      </c>
      <c r="BG288" s="157">
        <f>AG288+AI288+AK288+AM288+AO288+AQ288+AS288+AU288+AW288+AY288+BA288+BC288+BE288</f>
        <v>26503</v>
      </c>
      <c r="BI288" s="124" t="s">
        <v>16</v>
      </c>
      <c r="BJ288" s="128">
        <f>B288/B312</f>
        <v>0</v>
      </c>
      <c r="BK288" s="129">
        <f t="shared" ref="BK288" si="4345">C288/C312</f>
        <v>0</v>
      </c>
      <c r="BL288" s="130">
        <f t="shared" ref="BL288" si="4346">D288/D312</f>
        <v>0</v>
      </c>
      <c r="BM288" s="131">
        <f t="shared" ref="BM288" si="4347">E288/E312</f>
        <v>0</v>
      </c>
      <c r="BN288" s="128">
        <f t="shared" ref="BN288" si="4348">F288/F312</f>
        <v>0</v>
      </c>
      <c r="BO288" s="129">
        <f t="shared" ref="BO288" si="4349">G288/G312</f>
        <v>0</v>
      </c>
      <c r="BP288" s="130">
        <f t="shared" ref="BP288" si="4350">H288/H312</f>
        <v>0</v>
      </c>
      <c r="BQ288" s="131">
        <f t="shared" ref="BQ288" si="4351">I288/I312</f>
        <v>0</v>
      </c>
      <c r="BR288" s="128">
        <f t="shared" ref="BR288" si="4352">J288/J312</f>
        <v>0</v>
      </c>
      <c r="BS288" s="129">
        <f t="shared" ref="BS288" si="4353">K288/K312</f>
        <v>0</v>
      </c>
      <c r="BT288" s="130">
        <f t="shared" ref="BT288" si="4354">L288/L312</f>
        <v>0</v>
      </c>
      <c r="BU288" s="128">
        <f t="shared" ref="BU288" si="4355">M288/M312</f>
        <v>0</v>
      </c>
      <c r="BV288" s="132">
        <f t="shared" ref="BV288" si="4356">N288/N312</f>
        <v>0</v>
      </c>
      <c r="BW288" s="133">
        <f t="shared" ref="BW288" si="4357">O288/O312</f>
        <v>0</v>
      </c>
      <c r="BX288" s="128">
        <f t="shared" ref="BX288" si="4358">P288/P312</f>
        <v>0</v>
      </c>
      <c r="BY288" s="129">
        <f t="shared" ref="BY288" si="4359">Q288/Q312</f>
        <v>0</v>
      </c>
      <c r="BZ288" s="130">
        <f t="shared" ref="BZ288" si="4360">R288/R312</f>
        <v>0</v>
      </c>
      <c r="CA288" s="131">
        <f t="shared" ref="CA288" si="4361">S288/S312</f>
        <v>0</v>
      </c>
      <c r="CB288" s="128">
        <f t="shared" ref="CB288" si="4362">T288/T312</f>
        <v>0</v>
      </c>
      <c r="CC288" s="129">
        <f t="shared" ref="CC288" si="4363">U288/U312</f>
        <v>0</v>
      </c>
      <c r="CD288" s="130">
        <f t="shared" ref="CD288" si="4364">V288/V312</f>
        <v>0</v>
      </c>
      <c r="CE288" s="131">
        <f t="shared" ref="CE288" si="4365">W288/W312</f>
        <v>0</v>
      </c>
      <c r="CF288" s="128">
        <f t="shared" ref="CF288" si="4366">X288/X312</f>
        <v>0</v>
      </c>
      <c r="CG288" s="129">
        <f t="shared" ref="CG288" si="4367">Y288/Y312</f>
        <v>0</v>
      </c>
      <c r="CH288" s="130">
        <f t="shared" ref="CH288" si="4368">Z288/Z312</f>
        <v>0</v>
      </c>
      <c r="CI288" s="128">
        <f t="shared" ref="CI288" si="4369">AA288/AA312</f>
        <v>0</v>
      </c>
      <c r="CJ288" s="134">
        <f t="shared" ref="CJ288" si="4370">AB288/AB312</f>
        <v>0</v>
      </c>
      <c r="CK288" s="135">
        <f t="shared" ref="CK288" si="4371">AC288/AC312</f>
        <v>0</v>
      </c>
    </row>
    <row r="289" spans="1:89" x14ac:dyDescent="0.2">
      <c r="A289" s="136" t="s">
        <v>17</v>
      </c>
      <c r="B289" s="175">
        <v>586</v>
      </c>
      <c r="C289" s="176">
        <v>0</v>
      </c>
      <c r="D289" s="177">
        <v>482</v>
      </c>
      <c r="E289" s="178">
        <v>2</v>
      </c>
      <c r="F289" s="175">
        <v>1092</v>
      </c>
      <c r="G289" s="179">
        <v>8</v>
      </c>
      <c r="H289" s="177">
        <v>791</v>
      </c>
      <c r="I289" s="178">
        <v>44</v>
      </c>
      <c r="J289" s="175">
        <v>8</v>
      </c>
      <c r="K289" s="179">
        <v>23</v>
      </c>
      <c r="L289" s="177">
        <v>138</v>
      </c>
      <c r="M289" s="175">
        <v>106</v>
      </c>
      <c r="N289" s="180">
        <v>333</v>
      </c>
      <c r="O289" s="181">
        <v>183</v>
      </c>
      <c r="P289" s="175">
        <v>65</v>
      </c>
      <c r="Q289" s="179">
        <v>0</v>
      </c>
      <c r="R289" s="177">
        <v>31</v>
      </c>
      <c r="S289" s="178">
        <v>0</v>
      </c>
      <c r="T289" s="175">
        <v>1</v>
      </c>
      <c r="U289" s="179">
        <v>0</v>
      </c>
      <c r="V289" s="177">
        <v>4</v>
      </c>
      <c r="W289" s="178">
        <v>0</v>
      </c>
      <c r="X289" s="175">
        <v>7</v>
      </c>
      <c r="Y289" s="179">
        <v>0</v>
      </c>
      <c r="Z289" s="177">
        <v>0</v>
      </c>
      <c r="AA289" s="175">
        <v>0</v>
      </c>
      <c r="AB289" s="156">
        <f t="shared" ref="AB289:AB308" si="4372">B289+D289+F289+H289+J289+L289+N289+P289+R289+T289+V289+X289+Z289</f>
        <v>3538</v>
      </c>
      <c r="AC289" s="157">
        <f t="shared" ref="AC289:AC308" si="4373">C289+E289+G289+I289+K289+M289+O289+Q289+S289+U289+W289+Y289+AA289</f>
        <v>366</v>
      </c>
      <c r="AE289" s="237" t="str">
        <f>$AE$10</f>
        <v>08:00 - 08:59</v>
      </c>
      <c r="AF289" s="125">
        <f>SUMIF($A$9:$A$32,$AE289,B$288:B$311)</f>
        <v>3046</v>
      </c>
      <c r="AG289" s="176">
        <f t="shared" si="4343"/>
        <v>1221</v>
      </c>
      <c r="AH289" s="177">
        <f t="shared" si="4343"/>
        <v>868</v>
      </c>
      <c r="AI289" s="178">
        <f t="shared" si="4343"/>
        <v>860</v>
      </c>
      <c r="AJ289" s="238">
        <f t="shared" si="4343"/>
        <v>3128</v>
      </c>
      <c r="AK289" s="179">
        <f t="shared" si="4343"/>
        <v>1252</v>
      </c>
      <c r="AL289" s="177">
        <f t="shared" si="4343"/>
        <v>3365</v>
      </c>
      <c r="AM289" s="178">
        <f t="shared" si="4343"/>
        <v>2250</v>
      </c>
      <c r="AN289" s="238">
        <f t="shared" si="4343"/>
        <v>229</v>
      </c>
      <c r="AO289" s="179">
        <f t="shared" si="4343"/>
        <v>881</v>
      </c>
      <c r="AP289" s="177">
        <f t="shared" si="4343"/>
        <v>1019</v>
      </c>
      <c r="AQ289" s="238">
        <f t="shared" si="4343"/>
        <v>3029</v>
      </c>
      <c r="AR289" s="180">
        <f t="shared" si="4343"/>
        <v>2248</v>
      </c>
      <c r="AS289" s="181">
        <f t="shared" si="4343"/>
        <v>4073</v>
      </c>
      <c r="AT289" s="238">
        <f t="shared" si="4343"/>
        <v>1303</v>
      </c>
      <c r="AU289" s="179">
        <f t="shared" si="4343"/>
        <v>1795</v>
      </c>
      <c r="AV289" s="177">
        <f t="shared" si="4343"/>
        <v>2098</v>
      </c>
      <c r="AW289" s="178">
        <f t="shared" si="4344"/>
        <v>1867</v>
      </c>
      <c r="AX289" s="238">
        <f t="shared" si="4344"/>
        <v>285</v>
      </c>
      <c r="AY289" s="179">
        <f t="shared" si="4344"/>
        <v>1177</v>
      </c>
      <c r="AZ289" s="177">
        <f t="shared" si="4344"/>
        <v>905</v>
      </c>
      <c r="BA289" s="178">
        <f t="shared" si="4344"/>
        <v>2487</v>
      </c>
      <c r="BB289" s="238">
        <f t="shared" si="4344"/>
        <v>1559</v>
      </c>
      <c r="BC289" s="179">
        <f t="shared" si="4344"/>
        <v>1593</v>
      </c>
      <c r="BD289" s="177">
        <f t="shared" si="4344"/>
        <v>3188</v>
      </c>
      <c r="BE289" s="238">
        <f t="shared" si="4344"/>
        <v>2897</v>
      </c>
      <c r="BF289" s="158">
        <f>SUM(AF289,AH289,AJ289,AL289,AN289,AP289,AR289,AT289,AV289,AX289,AZ289,BB289,BD289)</f>
        <v>23241</v>
      </c>
      <c r="BG289" s="159">
        <f>SUM(AG289,AI289,AK289,AM289,AO289,AQ289,AS289,AU289,AW289,AY289,BA289,BC289,BE289)</f>
        <v>25382</v>
      </c>
      <c r="BI289" s="136" t="s">
        <v>17</v>
      </c>
      <c r="BJ289" s="128">
        <f>B289/B312</f>
        <v>1.8658260897252206E-2</v>
      </c>
      <c r="BK289" s="129">
        <f t="shared" ref="BK289" si="4374">C289/C312</f>
        <v>0</v>
      </c>
      <c r="BL289" s="130">
        <f t="shared" ref="BL289" si="4375">D289/D312</f>
        <v>3.8232727849607358E-2</v>
      </c>
      <c r="BM289" s="131">
        <f t="shared" ref="BM289" si="4376">E289/E312</f>
        <v>1.5599407222525544E-4</v>
      </c>
      <c r="BN289" s="128">
        <f t="shared" ref="BN289" si="4377">F289/F312</f>
        <v>3.3516466652343389E-2</v>
      </c>
      <c r="BO289" s="129">
        <f t="shared" ref="BO289" si="4378">G289/G312</f>
        <v>3.1538279586848538E-4</v>
      </c>
      <c r="BP289" s="130">
        <f t="shared" ref="BP289" si="4379">H289/H312</f>
        <v>1.8425772787626079E-2</v>
      </c>
      <c r="BQ289" s="131">
        <f t="shared" ref="BQ289" si="4380">I289/I312</f>
        <v>1.0724906157071126E-3</v>
      </c>
      <c r="BR289" s="128">
        <f t="shared" ref="BR289" si="4381">J289/J312</f>
        <v>1.3759889920880633E-3</v>
      </c>
      <c r="BS289" s="129">
        <f t="shared" ref="BS289" si="4382">K289/K312</f>
        <v>3.6363636363636364E-3</v>
      </c>
      <c r="BT289" s="130">
        <f t="shared" ref="BT289" si="4383">L289/L312</f>
        <v>5.859375E-3</v>
      </c>
      <c r="BU289" s="128">
        <f t="shared" ref="BU289" si="4384">M289/M312</f>
        <v>4.5933180222732595E-3</v>
      </c>
      <c r="BV289" s="132">
        <f t="shared" ref="BV289" si="4385">N289/N312</f>
        <v>8.5577713815789477E-3</v>
      </c>
      <c r="BW289" s="133">
        <f t="shared" ref="BW289" si="4386">O289/O312</f>
        <v>4.4830965213130819E-3</v>
      </c>
      <c r="BX289" s="128">
        <f t="shared" ref="BX289" si="4387">P289/P312</f>
        <v>3.300497613486341E-3</v>
      </c>
      <c r="BY289" s="129">
        <f t="shared" ref="BY289" si="4388">Q289/Q312</f>
        <v>0</v>
      </c>
      <c r="BZ289" s="130">
        <f t="shared" ref="BZ289" si="4389">R289/R312</f>
        <v>1.2317228226319135E-3</v>
      </c>
      <c r="CA289" s="131">
        <f t="shared" ref="CA289" si="4390">S289/S312</f>
        <v>0</v>
      </c>
      <c r="CB289" s="128">
        <f t="shared" ref="CB289" si="4391">T289/T312</f>
        <v>1.3883104262113008E-4</v>
      </c>
      <c r="CC289" s="129">
        <f t="shared" ref="CC289" si="4392">U289/U312</f>
        <v>0</v>
      </c>
      <c r="CD289" s="130">
        <f t="shared" ref="CD289" si="4393">V289/V312</f>
        <v>1.7313768774618015E-4</v>
      </c>
      <c r="CE289" s="131">
        <f t="shared" ref="CE289" si="4394">W289/W312</f>
        <v>0</v>
      </c>
      <c r="CF289" s="128">
        <f t="shared" ref="CF289" si="4395">X289/X312</f>
        <v>3.4675781443503244E-4</v>
      </c>
      <c r="CG289" s="129">
        <f t="shared" ref="CG289" si="4396">Y289/Y312</f>
        <v>0</v>
      </c>
      <c r="CH289" s="130">
        <f t="shared" ref="CH289" si="4397">Z289/Z312</f>
        <v>0</v>
      </c>
      <c r="CI289" s="128">
        <f t="shared" ref="CI289" si="4398">AA289/AA312</f>
        <v>0</v>
      </c>
      <c r="CJ289" s="134">
        <f t="shared" ref="CJ289" si="4399">AB289/AB312</f>
        <v>1.0881265646817122E-2</v>
      </c>
      <c r="CK289" s="135">
        <f t="shared" ref="CK289" si="4400">AC289/AC312</f>
        <v>1.1308197825489173E-3</v>
      </c>
    </row>
    <row r="290" spans="1:89" ht="13.5" thickBot="1" x14ac:dyDescent="0.25">
      <c r="A290" s="145" t="s">
        <v>18</v>
      </c>
      <c r="B290" s="182">
        <v>2633</v>
      </c>
      <c r="C290" s="183">
        <v>2</v>
      </c>
      <c r="D290" s="184">
        <v>1199</v>
      </c>
      <c r="E290" s="185">
        <v>188</v>
      </c>
      <c r="F290" s="182">
        <v>3971</v>
      </c>
      <c r="G290" s="186">
        <v>408</v>
      </c>
      <c r="H290" s="184">
        <v>2900</v>
      </c>
      <c r="I290" s="185">
        <v>898</v>
      </c>
      <c r="J290" s="182">
        <v>96</v>
      </c>
      <c r="K290" s="186">
        <v>276</v>
      </c>
      <c r="L290" s="184">
        <v>713</v>
      </c>
      <c r="M290" s="182">
        <v>1129</v>
      </c>
      <c r="N290" s="187">
        <v>1733</v>
      </c>
      <c r="O290" s="188">
        <v>2279</v>
      </c>
      <c r="P290" s="182">
        <v>772</v>
      </c>
      <c r="Q290" s="186">
        <v>1210</v>
      </c>
      <c r="R290" s="184">
        <v>939</v>
      </c>
      <c r="S290" s="185">
        <v>1691</v>
      </c>
      <c r="T290" s="182">
        <v>106</v>
      </c>
      <c r="U290" s="186">
        <v>731</v>
      </c>
      <c r="V290" s="184">
        <v>713</v>
      </c>
      <c r="W290" s="185">
        <v>2133</v>
      </c>
      <c r="X290" s="182">
        <v>1128</v>
      </c>
      <c r="Y290" s="186">
        <v>863</v>
      </c>
      <c r="Z290" s="184">
        <v>2202</v>
      </c>
      <c r="AA290" s="182">
        <v>1675</v>
      </c>
      <c r="AB290" s="156">
        <f t="shared" si="4372"/>
        <v>19105</v>
      </c>
      <c r="AC290" s="157">
        <f t="shared" si="4373"/>
        <v>13483</v>
      </c>
      <c r="AE290" s="235"/>
      <c r="AF290" s="125"/>
      <c r="AG290" s="183"/>
      <c r="AH290" s="184"/>
      <c r="AI290" s="185"/>
      <c r="AJ290" s="182"/>
      <c r="AK290" s="186"/>
      <c r="AL290" s="184"/>
      <c r="AM290" s="185"/>
      <c r="AN290" s="182"/>
      <c r="AO290" s="186"/>
      <c r="AP290" s="184"/>
      <c r="AQ290" s="182"/>
      <c r="AR290" s="187"/>
      <c r="AS290" s="188"/>
      <c r="AT290" s="182"/>
      <c r="AU290" s="186"/>
      <c r="AV290" s="184"/>
      <c r="AW290" s="185"/>
      <c r="AX290" s="182"/>
      <c r="AY290" s="186"/>
      <c r="AZ290" s="184"/>
      <c r="BA290" s="185"/>
      <c r="BB290" s="182"/>
      <c r="BC290" s="186"/>
      <c r="BD290" s="184"/>
      <c r="BE290" s="182"/>
      <c r="BF290" s="158"/>
      <c r="BG290" s="159"/>
      <c r="BI290" s="145" t="s">
        <v>18</v>
      </c>
      <c r="BJ290" s="128">
        <f>B290/B312</f>
        <v>8.3834813894991561E-2</v>
      </c>
      <c r="BK290" s="129">
        <f t="shared" ref="BK290" si="4401">C290/C312</f>
        <v>7.1759176204657177E-5</v>
      </c>
      <c r="BL290" s="130">
        <f t="shared" ref="BL290" si="4402">D290/D312</f>
        <v>9.510589355120172E-2</v>
      </c>
      <c r="BM290" s="131">
        <f t="shared" ref="BM290" si="4403">E290/E312</f>
        <v>1.4663442789174011E-2</v>
      </c>
      <c r="BN290" s="128">
        <f t="shared" ref="BN290" si="4404">F290/F312</f>
        <v>0.12188085080261502</v>
      </c>
      <c r="BO290" s="129">
        <f t="shared" ref="BO290" si="4405">G290/G312</f>
        <v>1.6084522589292754E-2</v>
      </c>
      <c r="BP290" s="130">
        <f t="shared" ref="BP290" si="4406">H290/H312</f>
        <v>6.7553402129096884E-2</v>
      </c>
      <c r="BQ290" s="131">
        <f t="shared" ref="BQ290" si="4407">I290/I312</f>
        <v>2.1888558475113343E-2</v>
      </c>
      <c r="BR290" s="128">
        <f t="shared" ref="BR290" si="4408">J290/J312</f>
        <v>1.6511867905056758E-2</v>
      </c>
      <c r="BS290" s="129">
        <f t="shared" ref="BS290" si="4409">K290/K312</f>
        <v>4.363636363636364E-2</v>
      </c>
      <c r="BT290" s="130">
        <f t="shared" ref="BT290" si="4410">L290/L312</f>
        <v>3.02734375E-2</v>
      </c>
      <c r="BU290" s="128">
        <f t="shared" ref="BU290" si="4411">M290/M312</f>
        <v>4.8923170256099144E-2</v>
      </c>
      <c r="BV290" s="132">
        <f t="shared" ref="BV290" si="4412">N290/N312</f>
        <v>4.4536389802631582E-2</v>
      </c>
      <c r="BW290" s="133">
        <f t="shared" ref="BW290" si="4413">O290/O312</f>
        <v>5.5830475257226848E-2</v>
      </c>
      <c r="BX290" s="128">
        <f t="shared" ref="BX290" si="4414">P290/P312</f>
        <v>3.9199756270945463E-2</v>
      </c>
      <c r="BY290" s="129">
        <f t="shared" ref="BY290" si="4415">Q290/Q312</f>
        <v>5.6502451552650011E-2</v>
      </c>
      <c r="BZ290" s="130">
        <f t="shared" ref="BZ290" si="4416">R290/R312</f>
        <v>3.7309281627463449E-2</v>
      </c>
      <c r="CA290" s="131">
        <f t="shared" ref="CA290" si="4417">S290/S312</f>
        <v>5.7994375471568695E-2</v>
      </c>
      <c r="CB290" s="128">
        <f t="shared" ref="CB290" si="4418">T290/T312</f>
        <v>1.471609051783979E-2</v>
      </c>
      <c r="CC290" s="129">
        <f t="shared" ref="CC290" si="4419">U290/U312</f>
        <v>8.5929234747854702E-2</v>
      </c>
      <c r="CD290" s="130">
        <f t="shared" ref="CD290" si="4420">V290/V312</f>
        <v>3.0861792840756613E-2</v>
      </c>
      <c r="CE290" s="131">
        <f t="shared" ref="CE290" si="4421">W290/W312</f>
        <v>7.2691953787956246E-2</v>
      </c>
      <c r="CF290" s="128">
        <f t="shared" ref="CF290" si="4422">X290/X312</f>
        <v>5.58775449546738E-2</v>
      </c>
      <c r="CG290" s="129">
        <f t="shared" ref="CG290" si="4423">Y290/Y312</f>
        <v>6.674916853584964E-2</v>
      </c>
      <c r="CH290" s="130">
        <f t="shared" ref="CH290" si="4424">Z290/Z312</f>
        <v>5.2442306318321467E-2</v>
      </c>
      <c r="CI290" s="128">
        <f t="shared" ref="CI290" si="4425">AA290/AA312</f>
        <v>3.7221395080109333E-2</v>
      </c>
      <c r="CJ290" s="134">
        <f t="shared" ref="CJ290" si="4426">AB290/AB312</f>
        <v>5.8758219384522643E-2</v>
      </c>
      <c r="CK290" s="135">
        <f t="shared" ref="CK290" si="4427">AC290/AC312</f>
        <v>4.1658041333625821E-2</v>
      </c>
    </row>
    <row r="291" spans="1:89" ht="14.25" thickTop="1" thickBot="1" x14ac:dyDescent="0.25">
      <c r="A291" s="136" t="s">
        <v>19</v>
      </c>
      <c r="B291" s="175">
        <v>3021</v>
      </c>
      <c r="C291" s="176">
        <v>1381</v>
      </c>
      <c r="D291" s="177">
        <v>1185</v>
      </c>
      <c r="E291" s="178">
        <v>856</v>
      </c>
      <c r="F291" s="175">
        <v>3498</v>
      </c>
      <c r="G291" s="179">
        <v>1405</v>
      </c>
      <c r="H291" s="177">
        <v>3438</v>
      </c>
      <c r="I291" s="178">
        <v>2233</v>
      </c>
      <c r="J291" s="175">
        <v>217</v>
      </c>
      <c r="K291" s="179">
        <v>587</v>
      </c>
      <c r="L291" s="177">
        <v>1024</v>
      </c>
      <c r="M291" s="175">
        <v>2126</v>
      </c>
      <c r="N291" s="180">
        <v>2658</v>
      </c>
      <c r="O291" s="181">
        <v>3396</v>
      </c>
      <c r="P291" s="175">
        <v>1476</v>
      </c>
      <c r="Q291" s="179">
        <v>1769</v>
      </c>
      <c r="R291" s="177">
        <v>1798</v>
      </c>
      <c r="S291" s="178">
        <v>2144</v>
      </c>
      <c r="T291" s="175">
        <v>277</v>
      </c>
      <c r="U291" s="179">
        <v>1249</v>
      </c>
      <c r="V291" s="177">
        <v>1106</v>
      </c>
      <c r="W291" s="178">
        <v>2925</v>
      </c>
      <c r="X291" s="175">
        <v>1813</v>
      </c>
      <c r="Y291" s="179">
        <v>1189</v>
      </c>
      <c r="Z291" s="177">
        <v>3725</v>
      </c>
      <c r="AA291" s="175">
        <v>2445</v>
      </c>
      <c r="AB291" s="156">
        <f t="shared" si="4372"/>
        <v>25236</v>
      </c>
      <c r="AC291" s="157">
        <f t="shared" si="4373"/>
        <v>23705</v>
      </c>
      <c r="AE291" s="229" t="s">
        <v>13</v>
      </c>
      <c r="AF291" s="20">
        <f t="shared" ref="AF291:BG291" si="4428">SUM(AF288:AF290)</f>
        <v>6195</v>
      </c>
      <c r="AG291" s="21">
        <f t="shared" si="4428"/>
        <v>2537</v>
      </c>
      <c r="AH291" s="20">
        <f t="shared" si="4428"/>
        <v>1934</v>
      </c>
      <c r="AI291" s="21">
        <f t="shared" si="4428"/>
        <v>1868</v>
      </c>
      <c r="AJ291" s="20">
        <f t="shared" si="4428"/>
        <v>5913</v>
      </c>
      <c r="AK291" s="21">
        <f t="shared" si="4428"/>
        <v>2751</v>
      </c>
      <c r="AL291" s="20">
        <f t="shared" si="4428"/>
        <v>7335</v>
      </c>
      <c r="AM291" s="21">
        <f t="shared" si="4428"/>
        <v>4292</v>
      </c>
      <c r="AN291" s="20">
        <f t="shared" si="4428"/>
        <v>481</v>
      </c>
      <c r="AO291" s="21">
        <f t="shared" si="4428"/>
        <v>1697</v>
      </c>
      <c r="AP291" s="20">
        <f t="shared" si="4428"/>
        <v>2122</v>
      </c>
      <c r="AQ291" s="21">
        <f t="shared" si="4428"/>
        <v>6085</v>
      </c>
      <c r="AR291" s="20">
        <f t="shared" si="4428"/>
        <v>4909</v>
      </c>
      <c r="AS291" s="21">
        <f t="shared" si="4428"/>
        <v>7946</v>
      </c>
      <c r="AT291" s="20">
        <f t="shared" si="4428"/>
        <v>3003</v>
      </c>
      <c r="AU291" s="21">
        <f t="shared" si="4428"/>
        <v>3645</v>
      </c>
      <c r="AV291" s="20">
        <f t="shared" si="4428"/>
        <v>4154</v>
      </c>
      <c r="AW291" s="21">
        <f t="shared" si="4428"/>
        <v>3981</v>
      </c>
      <c r="AX291" s="20">
        <f t="shared" si="4428"/>
        <v>632</v>
      </c>
      <c r="AY291" s="21">
        <f t="shared" si="4428"/>
        <v>2513</v>
      </c>
      <c r="AZ291" s="20">
        <f t="shared" si="4428"/>
        <v>1859</v>
      </c>
      <c r="BA291" s="21">
        <f t="shared" si="4428"/>
        <v>5467</v>
      </c>
      <c r="BB291" s="20">
        <f t="shared" si="4428"/>
        <v>3221</v>
      </c>
      <c r="BC291" s="21">
        <f t="shared" si="4428"/>
        <v>3325</v>
      </c>
      <c r="BD291" s="20">
        <f t="shared" si="4428"/>
        <v>6845</v>
      </c>
      <c r="BE291" s="21">
        <f t="shared" si="4428"/>
        <v>5778</v>
      </c>
      <c r="BF291" s="160">
        <f t="shared" si="4428"/>
        <v>48603</v>
      </c>
      <c r="BG291" s="161">
        <f t="shared" si="4428"/>
        <v>51885</v>
      </c>
      <c r="BI291" s="136" t="s">
        <v>19</v>
      </c>
      <c r="BJ291" s="128">
        <f>B291/B312</f>
        <v>9.6188747731397461E-2</v>
      </c>
      <c r="BK291" s="129">
        <f t="shared" ref="BK291" si="4429">C291/C312</f>
        <v>4.9549711169315773E-2</v>
      </c>
      <c r="BL291" s="130">
        <f t="shared" ref="BL291" si="4430">D291/D312</f>
        <v>9.3995399381296099E-2</v>
      </c>
      <c r="BM291" s="131">
        <f t="shared" ref="BM291" si="4431">E291/E312</f>
        <v>6.6765462912409326E-2</v>
      </c>
      <c r="BN291" s="128">
        <f t="shared" ref="BN291" si="4432">F291/F312</f>
        <v>0.10736318713360547</v>
      </c>
      <c r="BO291" s="129">
        <f t="shared" ref="BO291" si="4433">G291/G312</f>
        <v>5.5389103524402745E-2</v>
      </c>
      <c r="BP291" s="130">
        <f t="shared" ref="BP291" si="4434">H291/H312</f>
        <v>8.0085722937874165E-2</v>
      </c>
      <c r="BQ291" s="131">
        <f t="shared" ref="BQ291" si="4435">I291/I312</f>
        <v>5.4428898747135961E-2</v>
      </c>
      <c r="BR291" s="128">
        <f t="shared" ref="BR291" si="4436">J291/J312</f>
        <v>3.7323701410388717E-2</v>
      </c>
      <c r="BS291" s="129">
        <f t="shared" ref="BS291" si="4437">K291/K312</f>
        <v>9.2806324110671939E-2</v>
      </c>
      <c r="BT291" s="130">
        <f t="shared" ref="BT291" si="4438">L291/L312</f>
        <v>4.3478260869565216E-2</v>
      </c>
      <c r="BU291" s="128">
        <f t="shared" ref="BU291" si="4439">M291/M312</f>
        <v>9.2126359578801401E-2</v>
      </c>
      <c r="BV291" s="132">
        <f t="shared" ref="BV291" si="4440">N291/N312</f>
        <v>6.8307976973684209E-2</v>
      </c>
      <c r="BW291" s="133">
        <f t="shared" ref="BW291" si="4441">O291/O312</f>
        <v>8.319451249387555E-2</v>
      </c>
      <c r="BX291" s="128">
        <f t="shared" ref="BX291" si="4442">P291/P312</f>
        <v>7.4946684269320607E-2</v>
      </c>
      <c r="BY291" s="129">
        <f t="shared" ref="BY291" si="4443">Q291/Q312</f>
        <v>8.260565024515526E-2</v>
      </c>
      <c r="BZ291" s="130">
        <f t="shared" ref="BZ291" si="4444">R291/R312</f>
        <v>7.1439923712650982E-2</v>
      </c>
      <c r="CA291" s="131">
        <f t="shared" ref="CA291" si="4445">S291/S312</f>
        <v>7.3530420467796148E-2</v>
      </c>
      <c r="CB291" s="128">
        <f t="shared" ref="CB291" si="4446">T291/T312</f>
        <v>3.8456198806053034E-2</v>
      </c>
      <c r="CC291" s="129">
        <f t="shared" ref="CC291" si="4447">U291/U312</f>
        <v>0.14682026566357118</v>
      </c>
      <c r="CD291" s="130">
        <f t="shared" ref="CD291" si="4448">V291/V312</f>
        <v>4.7872570661818811E-2</v>
      </c>
      <c r="CE291" s="131">
        <f t="shared" ref="CE291" si="4449">W291/W312</f>
        <v>9.9683058991923118E-2</v>
      </c>
      <c r="CF291" s="128">
        <f t="shared" ref="CF291" si="4450">X291/X312</f>
        <v>8.9810273938673399E-2</v>
      </c>
      <c r="CG291" s="129">
        <f t="shared" ref="CG291" si="4451">Y291/Y312</f>
        <v>9.1963802304895967E-2</v>
      </c>
      <c r="CH291" s="130">
        <f t="shared" ref="CH291" si="4452">Z291/Z312</f>
        <v>8.8713710733763607E-2</v>
      </c>
      <c r="CI291" s="128">
        <f t="shared" ref="CI291" si="4453">AA291/AA312</f>
        <v>5.4332125952756605E-2</v>
      </c>
      <c r="CJ291" s="134">
        <f t="shared" ref="CJ291" si="4454">AB291/AB312</f>
        <v>7.7614364008783743E-2</v>
      </c>
      <c r="CK291" s="135">
        <f t="shared" ref="CK291" si="4455">AC291/AC312</f>
        <v>7.3240663785033008E-2</v>
      </c>
    </row>
    <row r="292" spans="1:89" ht="13.5" thickTop="1" x14ac:dyDescent="0.2">
      <c r="A292" s="145" t="s">
        <v>20</v>
      </c>
      <c r="B292" s="182">
        <v>3149</v>
      </c>
      <c r="C292" s="183">
        <v>1316</v>
      </c>
      <c r="D292" s="184">
        <v>1066</v>
      </c>
      <c r="E292" s="185">
        <v>1008</v>
      </c>
      <c r="F292" s="182">
        <v>2785</v>
      </c>
      <c r="G292" s="186">
        <v>1499</v>
      </c>
      <c r="H292" s="184">
        <v>3970</v>
      </c>
      <c r="I292" s="185">
        <v>2042</v>
      </c>
      <c r="J292" s="182">
        <v>252</v>
      </c>
      <c r="K292" s="186">
        <v>816</v>
      </c>
      <c r="L292" s="184">
        <v>1103</v>
      </c>
      <c r="M292" s="182">
        <v>3056</v>
      </c>
      <c r="N292" s="187">
        <v>2661</v>
      </c>
      <c r="O292" s="188">
        <v>3873</v>
      </c>
      <c r="P292" s="182">
        <v>1700</v>
      </c>
      <c r="Q292" s="186">
        <v>1850</v>
      </c>
      <c r="R292" s="184">
        <v>2056</v>
      </c>
      <c r="S292" s="185">
        <v>2114</v>
      </c>
      <c r="T292" s="182">
        <v>347</v>
      </c>
      <c r="U292" s="186">
        <v>1336</v>
      </c>
      <c r="V292" s="184">
        <v>954</v>
      </c>
      <c r="W292" s="185">
        <v>2980</v>
      </c>
      <c r="X292" s="182">
        <v>1662</v>
      </c>
      <c r="Y292" s="186">
        <v>1732</v>
      </c>
      <c r="Z292" s="184">
        <v>3657</v>
      </c>
      <c r="AA292" s="182">
        <v>2881</v>
      </c>
      <c r="AB292" s="156">
        <f t="shared" si="4372"/>
        <v>25362</v>
      </c>
      <c r="AC292" s="157">
        <f t="shared" si="4373"/>
        <v>26503</v>
      </c>
      <c r="BI292" s="145" t="s">
        <v>20</v>
      </c>
      <c r="BJ292" s="128">
        <f>B292/B312</f>
        <v>0.10026427229598497</v>
      </c>
      <c r="BK292" s="129">
        <f t="shared" ref="BK292" si="4456">C292/C312</f>
        <v>4.7217537942664416E-2</v>
      </c>
      <c r="BL292" s="130">
        <f t="shared" ref="BL292" si="4457">D292/D312</f>
        <v>8.455619893709844E-2</v>
      </c>
      <c r="BM292" s="131">
        <f t="shared" ref="BM292" si="4458">E292/E312</f>
        <v>7.8621012401528745E-2</v>
      </c>
      <c r="BN292" s="128">
        <f t="shared" ref="BN292" si="4459">F292/F312</f>
        <v>8.5479267057487499E-2</v>
      </c>
      <c r="BO292" s="129">
        <f t="shared" ref="BO292" si="4460">G292/G312</f>
        <v>5.9094851375857446E-2</v>
      </c>
      <c r="BP292" s="130">
        <f t="shared" ref="BP292" si="4461">H292/H312</f>
        <v>9.2478278087074012E-2</v>
      </c>
      <c r="BQ292" s="131">
        <f t="shared" ref="BQ292" si="4462">I292/I312</f>
        <v>4.9773314483498268E-2</v>
      </c>
      <c r="BR292" s="128">
        <f t="shared" ref="BR292" si="4463">J292/J312</f>
        <v>4.3343653250773995E-2</v>
      </c>
      <c r="BS292" s="129">
        <f t="shared" ref="BS292" si="4464">K292/K312</f>
        <v>0.12901185770750989</v>
      </c>
      <c r="BT292" s="130">
        <f t="shared" ref="BT292" si="4465">L292/L312</f>
        <v>4.6832540760869568E-2</v>
      </c>
      <c r="BU292" s="128">
        <f t="shared" ref="BU292" si="4466">M292/M312</f>
        <v>0.13242622524591585</v>
      </c>
      <c r="BV292" s="132">
        <f t="shared" ref="BV292" si="4467">N292/N312</f>
        <v>6.8385074013157895E-2</v>
      </c>
      <c r="BW292" s="133">
        <f t="shared" ref="BW292" si="4468">O292/O312</f>
        <v>9.4879960803527688E-2</v>
      </c>
      <c r="BX292" s="128">
        <f t="shared" ref="BX292" si="4469">P292/P312</f>
        <v>8.6320706814258144E-2</v>
      </c>
      <c r="BY292" s="129">
        <f t="shared" ref="BY292" si="4470">Q292/Q312</f>
        <v>8.6388045762316137E-2</v>
      </c>
      <c r="BZ292" s="130">
        <f t="shared" ref="BZ292" si="4471">R292/R312</f>
        <v>8.169103623649078E-2</v>
      </c>
      <c r="CA292" s="131">
        <f t="shared" ref="CA292" si="4472">S292/S312</f>
        <v>7.2501543315728098E-2</v>
      </c>
      <c r="CB292" s="128">
        <f t="shared" ref="CB292" si="4473">T292/T312</f>
        <v>4.8174371789532142E-2</v>
      </c>
      <c r="CC292" s="129">
        <f t="shared" ref="CC292" si="4474">U292/U312</f>
        <v>0.15704713765134595</v>
      </c>
      <c r="CD292" s="130">
        <f t="shared" ref="CD292" si="4475">V292/V312</f>
        <v>4.1293338527463967E-2</v>
      </c>
      <c r="CE292" s="131">
        <f t="shared" ref="CE292" si="4476">W292/W312</f>
        <v>0.10155744129775415</v>
      </c>
      <c r="CF292" s="128">
        <f t="shared" ref="CF292" si="4477">X292/X312</f>
        <v>8.2330212513003417E-2</v>
      </c>
      <c r="CG292" s="129">
        <f t="shared" ref="CG292" si="4478">Y292/Y312</f>
        <v>0.13396241008585349</v>
      </c>
      <c r="CH292" s="130">
        <f t="shared" ref="CH292" si="4479">Z292/Z312</f>
        <v>8.7094238967348594E-2</v>
      </c>
      <c r="CI292" s="128">
        <f t="shared" ref="CI292" si="4480">AA292/AA312</f>
        <v>6.4020799537788053E-2</v>
      </c>
      <c r="CJ292" s="134">
        <f t="shared" ref="CJ292" si="4481">AB292/AB312</f>
        <v>7.8001882231366837E-2</v>
      </c>
      <c r="CK292" s="135">
        <f t="shared" ref="CK292" si="4482">AC292/AC312</f>
        <v>8.18855647456119E-2</v>
      </c>
    </row>
    <row r="293" spans="1:89" ht="13.5" thickBot="1" x14ac:dyDescent="0.25">
      <c r="A293" s="136" t="s">
        <v>21</v>
      </c>
      <c r="B293" s="175">
        <v>3046</v>
      </c>
      <c r="C293" s="176">
        <v>1221</v>
      </c>
      <c r="D293" s="177">
        <v>868</v>
      </c>
      <c r="E293" s="178">
        <v>860</v>
      </c>
      <c r="F293" s="175">
        <v>3128</v>
      </c>
      <c r="G293" s="179">
        <v>1252</v>
      </c>
      <c r="H293" s="177">
        <v>3365</v>
      </c>
      <c r="I293" s="178">
        <v>2250</v>
      </c>
      <c r="J293" s="175">
        <v>229</v>
      </c>
      <c r="K293" s="179">
        <v>881</v>
      </c>
      <c r="L293" s="177">
        <v>1019</v>
      </c>
      <c r="M293" s="175">
        <v>3029</v>
      </c>
      <c r="N293" s="180">
        <v>2248</v>
      </c>
      <c r="O293" s="181">
        <v>4073</v>
      </c>
      <c r="P293" s="175">
        <v>1303</v>
      </c>
      <c r="Q293" s="179">
        <v>1795</v>
      </c>
      <c r="R293" s="177">
        <v>2098</v>
      </c>
      <c r="S293" s="178">
        <v>1867</v>
      </c>
      <c r="T293" s="175">
        <v>285</v>
      </c>
      <c r="U293" s="179">
        <v>1177</v>
      </c>
      <c r="V293" s="177">
        <v>905</v>
      </c>
      <c r="W293" s="178">
        <v>2487</v>
      </c>
      <c r="X293" s="175">
        <v>1559</v>
      </c>
      <c r="Y293" s="179">
        <v>1593</v>
      </c>
      <c r="Z293" s="177">
        <v>3188</v>
      </c>
      <c r="AA293" s="175">
        <v>2897</v>
      </c>
      <c r="AB293" s="156">
        <f t="shared" si="4372"/>
        <v>23241</v>
      </c>
      <c r="AC293" s="157">
        <f t="shared" si="4373"/>
        <v>25382</v>
      </c>
      <c r="AE293" s="232" t="s">
        <v>85</v>
      </c>
      <c r="BI293" s="136" t="s">
        <v>21</v>
      </c>
      <c r="BJ293" s="128">
        <f>B293/B312</f>
        <v>9.6984748622918462E-2</v>
      </c>
      <c r="BK293" s="129">
        <f t="shared" ref="BK293" si="4483">C293/C312</f>
        <v>4.3808977072943206E-2</v>
      </c>
      <c r="BL293" s="130">
        <f t="shared" ref="BL293" si="4484">D293/D312</f>
        <v>6.885063853414769E-2</v>
      </c>
      <c r="BM293" s="131">
        <f t="shared" ref="BM293" si="4485">E293/E312</f>
        <v>6.7077451056859833E-2</v>
      </c>
      <c r="BN293" s="128">
        <f t="shared" ref="BN293" si="4486">F293/F312</f>
        <v>9.6006875172646639E-2</v>
      </c>
      <c r="BO293" s="129">
        <f t="shared" ref="BO293" si="4487">G293/G312</f>
        <v>4.9357407553417963E-2</v>
      </c>
      <c r="BP293" s="130">
        <f t="shared" ref="BP293" si="4488">H293/H312</f>
        <v>7.8385240746348617E-2</v>
      </c>
      <c r="BQ293" s="131">
        <f t="shared" ref="BQ293" si="4489">I293/I312</f>
        <v>5.4843270121386435E-2</v>
      </c>
      <c r="BR293" s="128">
        <f t="shared" ref="BR293" si="4490">J293/J312</f>
        <v>3.9387684898520813E-2</v>
      </c>
      <c r="BS293" s="129">
        <f t="shared" ref="BS293" si="4491">K293/K312</f>
        <v>0.13928853754940712</v>
      </c>
      <c r="BT293" s="130">
        <f t="shared" ref="BT293" si="4492">L293/L312</f>
        <v>4.326596467391304E-2</v>
      </c>
      <c r="BU293" s="128">
        <f t="shared" ref="BU293" si="4493">M293/M312</f>
        <v>0.13125622914590285</v>
      </c>
      <c r="BV293" s="132">
        <f t="shared" ref="BV293" si="4494">N293/N312</f>
        <v>5.7771381578947366E-2</v>
      </c>
      <c r="BW293" s="133">
        <f t="shared" ref="BW293" si="4495">O293/O312</f>
        <v>9.9779519843214107E-2</v>
      </c>
      <c r="BX293" s="128">
        <f t="shared" ref="BX293" si="4496">P293/P312</f>
        <v>6.6162282928810809E-2</v>
      </c>
      <c r="BY293" s="129">
        <f t="shared" ref="BY293" si="4497">Q293/Q312</f>
        <v>8.3819752509922948E-2</v>
      </c>
      <c r="BZ293" s="130">
        <f t="shared" ref="BZ293" si="4498">R293/R312</f>
        <v>8.3359821996185635E-2</v>
      </c>
      <c r="CA293" s="131">
        <f t="shared" ref="CA293" si="4499">S293/S312</f>
        <v>6.4030454763701214E-2</v>
      </c>
      <c r="CB293" s="128">
        <f t="shared" ref="CB293" si="4500">T293/T312</f>
        <v>3.9566847147022077E-2</v>
      </c>
      <c r="CC293" s="129">
        <f t="shared" ref="CC293" si="4501">U293/U312</f>
        <v>0.13835664746679205</v>
      </c>
      <c r="CD293" s="130">
        <f t="shared" ref="CD293" si="4502">V293/V312</f>
        <v>3.9172401852573258E-2</v>
      </c>
      <c r="CE293" s="131">
        <f t="shared" ref="CE293" si="4503">W293/W312</f>
        <v>8.4756159901850522E-2</v>
      </c>
      <c r="CF293" s="128">
        <f t="shared" ref="CF293" si="4504">X293/X312</f>
        <v>7.7227918957745084E-2</v>
      </c>
      <c r="CG293" s="129">
        <f t="shared" ref="CG293" si="4505">Y293/Y312</f>
        <v>0.12321138525794725</v>
      </c>
      <c r="CH293" s="130">
        <f t="shared" ref="CH293" si="4506">Z293/Z312</f>
        <v>7.5924646931339157E-2</v>
      </c>
      <c r="CI293" s="128">
        <f t="shared" ref="CI293" si="4507">AA293/AA312</f>
        <v>6.4376347192284619E-2</v>
      </c>
      <c r="CJ293" s="134">
        <f t="shared" ref="CJ293" si="4508">AB293/AB312</f>
        <v>7.1478658817884885E-2</v>
      </c>
      <c r="CK293" s="135">
        <f t="shared" ref="CK293" si="4509">AC293/AC312</f>
        <v>7.8422042952613708E-2</v>
      </c>
    </row>
    <row r="294" spans="1:89" ht="14.25" thickTop="1" thickBot="1" x14ac:dyDescent="0.25">
      <c r="A294" s="145" t="s">
        <v>22</v>
      </c>
      <c r="B294" s="182">
        <v>2086</v>
      </c>
      <c r="C294" s="183">
        <v>1353</v>
      </c>
      <c r="D294" s="184">
        <v>650</v>
      </c>
      <c r="E294" s="185">
        <v>677</v>
      </c>
      <c r="F294" s="182">
        <v>2734</v>
      </c>
      <c r="G294" s="186">
        <v>909</v>
      </c>
      <c r="H294" s="184">
        <v>2826</v>
      </c>
      <c r="I294" s="185">
        <v>2035</v>
      </c>
      <c r="J294" s="182">
        <v>234</v>
      </c>
      <c r="K294" s="186">
        <v>814</v>
      </c>
      <c r="L294" s="184">
        <v>922</v>
      </c>
      <c r="M294" s="182">
        <v>2208</v>
      </c>
      <c r="N294" s="187">
        <v>1880</v>
      </c>
      <c r="O294" s="188">
        <v>3141</v>
      </c>
      <c r="P294" s="182">
        <v>1043</v>
      </c>
      <c r="Q294" s="186">
        <v>1346</v>
      </c>
      <c r="R294" s="184">
        <v>1734</v>
      </c>
      <c r="S294" s="185">
        <v>1586</v>
      </c>
      <c r="T294" s="182">
        <v>244</v>
      </c>
      <c r="U294" s="186">
        <v>622</v>
      </c>
      <c r="V294" s="184">
        <v>832</v>
      </c>
      <c r="W294" s="185">
        <v>2348</v>
      </c>
      <c r="X294" s="182">
        <v>1160</v>
      </c>
      <c r="Y294" s="186">
        <v>757</v>
      </c>
      <c r="Z294" s="184">
        <v>2721</v>
      </c>
      <c r="AA294" s="182">
        <v>2389</v>
      </c>
      <c r="AB294" s="156">
        <f t="shared" si="4372"/>
        <v>19066</v>
      </c>
      <c r="AC294" s="157">
        <f t="shared" si="4373"/>
        <v>20185</v>
      </c>
      <c r="AE294" s="300" t="s">
        <v>0</v>
      </c>
      <c r="AF294" s="302" t="s">
        <v>1</v>
      </c>
      <c r="AG294" s="303"/>
      <c r="AH294" s="302" t="s">
        <v>2</v>
      </c>
      <c r="AI294" s="303"/>
      <c r="AJ294" s="302" t="s">
        <v>3</v>
      </c>
      <c r="AK294" s="303"/>
      <c r="AL294" s="302" t="s">
        <v>4</v>
      </c>
      <c r="AM294" s="303"/>
      <c r="AN294" s="302" t="s">
        <v>5</v>
      </c>
      <c r="AO294" s="303"/>
      <c r="AP294" s="302" t="s">
        <v>6</v>
      </c>
      <c r="AQ294" s="303"/>
      <c r="AR294" s="302" t="s">
        <v>7</v>
      </c>
      <c r="AS294" s="303"/>
      <c r="AT294" s="302" t="s">
        <v>8</v>
      </c>
      <c r="AU294" s="303"/>
      <c r="AV294" s="302" t="s">
        <v>9</v>
      </c>
      <c r="AW294" s="303"/>
      <c r="AX294" s="302" t="s">
        <v>10</v>
      </c>
      <c r="AY294" s="303"/>
      <c r="AZ294" s="302" t="s">
        <v>11</v>
      </c>
      <c r="BA294" s="303"/>
      <c r="BB294" s="302" t="s">
        <v>12</v>
      </c>
      <c r="BC294" s="303"/>
      <c r="BD294" s="305" t="s">
        <v>40</v>
      </c>
      <c r="BE294" s="306"/>
      <c r="BF294" s="307" t="s">
        <v>41</v>
      </c>
      <c r="BG294" s="308"/>
      <c r="BI294" s="145" t="s">
        <v>22</v>
      </c>
      <c r="BJ294" s="128">
        <f>B294/B312</f>
        <v>6.6418314388512117E-2</v>
      </c>
      <c r="BK294" s="129">
        <f t="shared" ref="BK294" si="4510">C294/C312</f>
        <v>4.8545082702450573E-2</v>
      </c>
      <c r="BL294" s="130">
        <f t="shared" ref="BL294" si="4511">D294/D312</f>
        <v>5.1558657888474656E-2</v>
      </c>
      <c r="BM294" s="131">
        <f t="shared" ref="BM294" si="4512">E294/E312</f>
        <v>5.2803993448248966E-2</v>
      </c>
      <c r="BN294" s="128">
        <f t="shared" ref="BN294" si="4513">F294/F312</f>
        <v>8.3913937570976954E-2</v>
      </c>
      <c r="BO294" s="129">
        <f t="shared" ref="BO294" si="4514">G294/G312</f>
        <v>3.5835370180556651E-2</v>
      </c>
      <c r="BP294" s="130">
        <f t="shared" ref="BP294" si="4515">H294/H312</f>
        <v>6.5829625660975097E-2</v>
      </c>
      <c r="BQ294" s="131">
        <f t="shared" ref="BQ294" si="4516">I294/I312</f>
        <v>4.9602690976453957E-2</v>
      </c>
      <c r="BR294" s="128">
        <f t="shared" ref="BR294" si="4517">J294/J312</f>
        <v>4.0247678018575851E-2</v>
      </c>
      <c r="BS294" s="129">
        <f t="shared" ref="BS294" si="4518">K294/K312</f>
        <v>0.12869565217391304</v>
      </c>
      <c r="BT294" s="130">
        <f t="shared" ref="BT294" si="4519">L294/L312</f>
        <v>3.9147418478260872E-2</v>
      </c>
      <c r="BU294" s="128">
        <f t="shared" ref="BU294" si="4520">M294/M312</f>
        <v>9.5679681067729769E-2</v>
      </c>
      <c r="BV294" s="132">
        <f t="shared" ref="BV294" si="4521">N294/N312</f>
        <v>4.8314144736842105E-2</v>
      </c>
      <c r="BW294" s="133">
        <f t="shared" ref="BW294" si="4522">O294/O312</f>
        <v>7.6947574718275361E-2</v>
      </c>
      <c r="BX294" s="128">
        <f t="shared" ref="BX294" si="4523">P294/P312</f>
        <v>5.2960292474865445E-2</v>
      </c>
      <c r="BY294" s="129">
        <f t="shared" ref="BY294" si="4524">Q294/Q312</f>
        <v>6.2853140322204057E-2</v>
      </c>
      <c r="BZ294" s="130">
        <f t="shared" ref="BZ294" si="4525">R294/R312</f>
        <v>6.8897012078830255E-2</v>
      </c>
      <c r="CA294" s="131">
        <f t="shared" ref="CA294" si="4526">S294/S312</f>
        <v>5.4393305439330547E-2</v>
      </c>
      <c r="CB294" s="128">
        <f t="shared" ref="CB294" si="4527">T294/T312</f>
        <v>3.3874774399555739E-2</v>
      </c>
      <c r="CC294" s="129">
        <f t="shared" ref="CC294" si="4528">U294/U312</f>
        <v>7.3116257199952975E-2</v>
      </c>
      <c r="CD294" s="130">
        <f t="shared" ref="CD294" si="4529">V294/V312</f>
        <v>3.6012639051205469E-2</v>
      </c>
      <c r="CE294" s="131">
        <f t="shared" ref="CE294" si="4530">W294/W312</f>
        <v>8.0019084619841183E-2</v>
      </c>
      <c r="CF294" s="128">
        <f t="shared" ref="CF294" si="4531">X294/X312</f>
        <v>5.7462723534948232E-2</v>
      </c>
      <c r="CG294" s="129">
        <f t="shared" ref="CG294" si="4532">Y294/Y312</f>
        <v>5.8550545285791629E-2</v>
      </c>
      <c r="CH294" s="130">
        <f t="shared" ref="CH294" si="4533">Z294/Z312</f>
        <v>6.4802686417871347E-2</v>
      </c>
      <c r="CI294" s="128">
        <f t="shared" ref="CI294" si="4534">AA294/AA312</f>
        <v>5.3087709162018624E-2</v>
      </c>
      <c r="CJ294" s="134">
        <f t="shared" ref="CJ294" si="4535">AB294/AB312</f>
        <v>5.8638273268008835E-2</v>
      </c>
      <c r="CK294" s="135">
        <f t="shared" ref="CK294" si="4536">AC294/AC312</f>
        <v>6.2365019974726488E-2</v>
      </c>
    </row>
    <row r="295" spans="1:89" ht="15" thickTop="1" thickBot="1" x14ac:dyDescent="0.3">
      <c r="A295" s="136" t="s">
        <v>23</v>
      </c>
      <c r="B295" s="175">
        <v>1717</v>
      </c>
      <c r="C295" s="176">
        <v>1187</v>
      </c>
      <c r="D295" s="177">
        <v>562</v>
      </c>
      <c r="E295" s="178">
        <v>577</v>
      </c>
      <c r="F295" s="175">
        <v>1704</v>
      </c>
      <c r="G295" s="179">
        <v>929</v>
      </c>
      <c r="H295" s="177">
        <v>2339</v>
      </c>
      <c r="I295" s="178">
        <v>1792</v>
      </c>
      <c r="J295" s="175">
        <v>262</v>
      </c>
      <c r="K295" s="179">
        <v>460</v>
      </c>
      <c r="L295" s="177">
        <v>850</v>
      </c>
      <c r="M295" s="175">
        <v>1488</v>
      </c>
      <c r="N295" s="180">
        <v>1579</v>
      </c>
      <c r="O295" s="181">
        <v>2369</v>
      </c>
      <c r="P295" s="175">
        <v>937</v>
      </c>
      <c r="Q295" s="179">
        <v>894</v>
      </c>
      <c r="R295" s="177">
        <v>1361</v>
      </c>
      <c r="S295" s="178">
        <v>1343</v>
      </c>
      <c r="T295" s="175">
        <v>286</v>
      </c>
      <c r="U295" s="179">
        <v>386</v>
      </c>
      <c r="V295" s="177">
        <v>697</v>
      </c>
      <c r="W295" s="178">
        <v>1724</v>
      </c>
      <c r="X295" s="175">
        <v>948</v>
      </c>
      <c r="Y295" s="179">
        <v>707</v>
      </c>
      <c r="Z295" s="177">
        <v>2357</v>
      </c>
      <c r="AA295" s="175">
        <v>2403</v>
      </c>
      <c r="AB295" s="156">
        <f t="shared" si="4372"/>
        <v>15599</v>
      </c>
      <c r="AC295" s="157">
        <f t="shared" si="4373"/>
        <v>16259</v>
      </c>
      <c r="AE295" s="301"/>
      <c r="AF295" s="115" t="s">
        <v>14</v>
      </c>
      <c r="AG295" s="116" t="s">
        <v>15</v>
      </c>
      <c r="AH295" s="117" t="s">
        <v>14</v>
      </c>
      <c r="AI295" s="118" t="s">
        <v>15</v>
      </c>
      <c r="AJ295" s="115" t="s">
        <v>14</v>
      </c>
      <c r="AK295" s="116" t="s">
        <v>15</v>
      </c>
      <c r="AL295" s="117" t="s">
        <v>14</v>
      </c>
      <c r="AM295" s="118" t="s">
        <v>15</v>
      </c>
      <c r="AN295" s="115" t="s">
        <v>14</v>
      </c>
      <c r="AO295" s="116" t="s">
        <v>15</v>
      </c>
      <c r="AP295" s="117" t="s">
        <v>14</v>
      </c>
      <c r="AQ295" s="115" t="s">
        <v>15</v>
      </c>
      <c r="AR295" s="119" t="s">
        <v>14</v>
      </c>
      <c r="AS295" s="120" t="s">
        <v>15</v>
      </c>
      <c r="AT295" s="115" t="s">
        <v>14</v>
      </c>
      <c r="AU295" s="116" t="s">
        <v>15</v>
      </c>
      <c r="AV295" s="117" t="s">
        <v>14</v>
      </c>
      <c r="AW295" s="118" t="s">
        <v>15</v>
      </c>
      <c r="AX295" s="115" t="s">
        <v>14</v>
      </c>
      <c r="AY295" s="116" t="s">
        <v>15</v>
      </c>
      <c r="AZ295" s="117" t="s">
        <v>14</v>
      </c>
      <c r="BA295" s="118" t="s">
        <v>15</v>
      </c>
      <c r="BB295" s="115" t="s">
        <v>14</v>
      </c>
      <c r="BC295" s="116" t="s">
        <v>15</v>
      </c>
      <c r="BD295" s="28" t="s">
        <v>14</v>
      </c>
      <c r="BE295" s="121" t="s">
        <v>15</v>
      </c>
      <c r="BF295" s="162" t="s">
        <v>14</v>
      </c>
      <c r="BG295" s="163" t="s">
        <v>15</v>
      </c>
      <c r="BI295" s="136" t="s">
        <v>23</v>
      </c>
      <c r="BJ295" s="128">
        <f>B295/B312</f>
        <v>5.4669341229662174E-2</v>
      </c>
      <c r="BK295" s="129">
        <f t="shared" ref="BK295" si="4537">C295/C312</f>
        <v>4.2589071077464027E-2</v>
      </c>
      <c r="BL295" s="130">
        <f t="shared" ref="BL295" si="4538">D295/D312</f>
        <v>4.4578408820496553E-2</v>
      </c>
      <c r="BM295" s="131">
        <f t="shared" ref="BM295" si="4539">E295/E312</f>
        <v>4.5004289836986192E-2</v>
      </c>
      <c r="BN295" s="128">
        <f t="shared" ref="BN295" si="4540">F295/F312</f>
        <v>5.2300420490469908E-2</v>
      </c>
      <c r="BO295" s="129">
        <f t="shared" ref="BO295" si="4541">G295/G312</f>
        <v>3.6623827170227864E-2</v>
      </c>
      <c r="BP295" s="130">
        <f t="shared" ref="BP295" si="4542">H295/H312</f>
        <v>5.4485312958606071E-2</v>
      </c>
      <c r="BQ295" s="131">
        <f t="shared" ref="BQ295" si="4543">I295/I312</f>
        <v>4.3679617803344221E-2</v>
      </c>
      <c r="BR295" s="128">
        <f t="shared" ref="BR295" si="4544">J295/J312</f>
        <v>4.5063639490884072E-2</v>
      </c>
      <c r="BS295" s="129">
        <f t="shared" ref="BS295" si="4545">K295/K312</f>
        <v>7.2727272727272724E-2</v>
      </c>
      <c r="BT295" s="130">
        <f t="shared" ref="BT295" si="4546">L295/L312</f>
        <v>3.6090353260869568E-2</v>
      </c>
      <c r="BU295" s="128">
        <f t="shared" ref="BU295" si="4547">M295/M312</f>
        <v>6.4479785067383111E-2</v>
      </c>
      <c r="BV295" s="132">
        <f t="shared" ref="BV295" si="4548">N295/N312</f>
        <v>4.0578741776315791E-2</v>
      </c>
      <c r="BW295" s="133">
        <f t="shared" ref="BW295" si="4549">O295/O312</f>
        <v>5.803527682508574E-2</v>
      </c>
      <c r="BX295" s="128">
        <f t="shared" ref="BX295" si="4550">P295/P312</f>
        <v>4.7577942520564638E-2</v>
      </c>
      <c r="BY295" s="129">
        <f t="shared" ref="BY295" si="4551">Q295/Q312</f>
        <v>4.1746439411627367E-2</v>
      </c>
      <c r="BZ295" s="130">
        <f t="shared" ref="BZ295" si="4552">R295/R312</f>
        <v>5.4076605212968851E-2</v>
      </c>
      <c r="CA295" s="131">
        <f t="shared" ref="CA295" si="4553">S295/S312</f>
        <v>4.6059400507579396E-2</v>
      </c>
      <c r="CB295" s="128">
        <f t="shared" ref="CB295" si="4554">T295/T312</f>
        <v>3.9705678189643205E-2</v>
      </c>
      <c r="CC295" s="129">
        <f t="shared" ref="CC295" si="4555">U295/U312</f>
        <v>4.5374397554954746E-2</v>
      </c>
      <c r="CD295" s="130">
        <f t="shared" ref="CD295" si="4556">V295/V312</f>
        <v>3.016924208977189E-2</v>
      </c>
      <c r="CE295" s="131">
        <f t="shared" ref="CE295" si="4557">W295/W312</f>
        <v>5.8753365368230927E-2</v>
      </c>
      <c r="CF295" s="128">
        <f t="shared" ref="CF295" si="4558">X295/X312</f>
        <v>4.6960915440630108E-2</v>
      </c>
      <c r="CG295" s="129">
        <f t="shared" ref="CG295" si="4559">Y295/Y312</f>
        <v>5.4683270167839741E-2</v>
      </c>
      <c r="CH295" s="130">
        <f t="shared" ref="CH295" si="4560">Z295/Z312</f>
        <v>5.6133749315296862E-2</v>
      </c>
      <c r="CI295" s="128">
        <f t="shared" ref="CI295" si="4561">AA295/AA312</f>
        <v>5.3398813359703118E-2</v>
      </c>
      <c r="CJ295" s="134">
        <f t="shared" ref="CJ295" si="4562">AB295/AB312</f>
        <v>4.7975371064075831E-2</v>
      </c>
      <c r="CK295" s="135">
        <f t="shared" ref="CK295" si="4563">AC295/AC312</f>
        <v>5.0234969520390291E-2</v>
      </c>
    </row>
    <row r="296" spans="1:89" ht="13.5" thickTop="1" x14ac:dyDescent="0.2">
      <c r="A296" s="145" t="s">
        <v>24</v>
      </c>
      <c r="B296" s="189">
        <v>1448</v>
      </c>
      <c r="C296" s="183">
        <v>1206</v>
      </c>
      <c r="D296" s="184">
        <v>577</v>
      </c>
      <c r="E296" s="185">
        <v>497</v>
      </c>
      <c r="F296" s="182">
        <v>1651</v>
      </c>
      <c r="G296" s="186">
        <v>774</v>
      </c>
      <c r="H296" s="184">
        <v>2217</v>
      </c>
      <c r="I296" s="185">
        <v>1729</v>
      </c>
      <c r="J296" s="182">
        <v>248</v>
      </c>
      <c r="K296" s="186">
        <v>334</v>
      </c>
      <c r="L296" s="184">
        <v>885</v>
      </c>
      <c r="M296" s="182">
        <v>1451</v>
      </c>
      <c r="N296" s="187">
        <v>1591</v>
      </c>
      <c r="O296" s="190">
        <v>2088</v>
      </c>
      <c r="P296" s="182">
        <v>852</v>
      </c>
      <c r="Q296" s="186">
        <v>741</v>
      </c>
      <c r="R296" s="184">
        <v>1363</v>
      </c>
      <c r="S296" s="185">
        <v>1163</v>
      </c>
      <c r="T296" s="182">
        <v>252</v>
      </c>
      <c r="U296" s="186">
        <v>319</v>
      </c>
      <c r="V296" s="184">
        <v>749</v>
      </c>
      <c r="W296" s="191">
        <v>1687</v>
      </c>
      <c r="X296" s="182">
        <v>777</v>
      </c>
      <c r="Y296" s="186">
        <v>519</v>
      </c>
      <c r="Z296" s="184">
        <v>2344</v>
      </c>
      <c r="AA296" s="182">
        <v>2499</v>
      </c>
      <c r="AB296" s="156">
        <f t="shared" si="4372"/>
        <v>14954</v>
      </c>
      <c r="AC296" s="157">
        <f t="shared" si="4373"/>
        <v>15007</v>
      </c>
      <c r="AE296" s="235" t="str">
        <f>$AE$17</f>
        <v>17:00 - 17:59</v>
      </c>
      <c r="AF296" s="125">
        <f t="shared" ref="AF296:AU297" si="4564">SUMIF($A$9:$A$32,$AE296,B$288:B$311)</f>
        <v>1510</v>
      </c>
      <c r="AG296" s="172">
        <f t="shared" si="4564"/>
        <v>2877</v>
      </c>
      <c r="AH296" s="126">
        <f t="shared" si="4564"/>
        <v>1099</v>
      </c>
      <c r="AI296" s="166">
        <f t="shared" si="4564"/>
        <v>1026</v>
      </c>
      <c r="AJ296" s="125">
        <f t="shared" si="4564"/>
        <v>1591</v>
      </c>
      <c r="AK296" s="127">
        <f t="shared" si="4564"/>
        <v>2720</v>
      </c>
      <c r="AL296" s="126">
        <f t="shared" si="4564"/>
        <v>2633</v>
      </c>
      <c r="AM296" s="166">
        <f t="shared" si="4564"/>
        <v>4216</v>
      </c>
      <c r="AN296" s="125">
        <f t="shared" si="4564"/>
        <v>953</v>
      </c>
      <c r="AO296" s="127">
        <f t="shared" si="4564"/>
        <v>269</v>
      </c>
      <c r="AP296" s="126">
        <f t="shared" si="4564"/>
        <v>2900</v>
      </c>
      <c r="AQ296" s="125">
        <f t="shared" si="4564"/>
        <v>903</v>
      </c>
      <c r="AR296" s="165">
        <f t="shared" si="4564"/>
        <v>3895</v>
      </c>
      <c r="AS296" s="167">
        <f t="shared" si="4564"/>
        <v>2449</v>
      </c>
      <c r="AT296" s="125">
        <f t="shared" si="4564"/>
        <v>2013</v>
      </c>
      <c r="AU296" s="127">
        <f t="shared" si="4564"/>
        <v>1622</v>
      </c>
      <c r="AV296" s="126">
        <f t="shared" ref="AP296:BE297" si="4565">SUMIF($A$9:$A$32,$AE296,R$288:R$311)</f>
        <v>1938</v>
      </c>
      <c r="AW296" s="166">
        <f t="shared" si="4565"/>
        <v>2617</v>
      </c>
      <c r="AX296" s="125">
        <f t="shared" si="4565"/>
        <v>1209</v>
      </c>
      <c r="AY296" s="127">
        <f t="shared" si="4565"/>
        <v>315</v>
      </c>
      <c r="AZ296" s="126">
        <f t="shared" si="4565"/>
        <v>2522</v>
      </c>
      <c r="BA296" s="166">
        <f t="shared" si="4565"/>
        <v>1598</v>
      </c>
      <c r="BB296" s="125">
        <f t="shared" si="4565"/>
        <v>2035</v>
      </c>
      <c r="BC296" s="127">
        <f t="shared" si="4565"/>
        <v>786</v>
      </c>
      <c r="BD296" s="170">
        <f t="shared" si="4565"/>
        <v>2699</v>
      </c>
      <c r="BE296" s="171">
        <f t="shared" si="4565"/>
        <v>4156</v>
      </c>
      <c r="BF296" s="156">
        <f>AF296+AH296+AJ296+AL296+AN296+AP296+AR296+AT296+AV296+AX296+AZ296+BB296+BD296</f>
        <v>26997</v>
      </c>
      <c r="BG296" s="157">
        <f>AG296+AI296+AK296+AM296+AO296+AQ296+AS296+AU296+AW296+AY296+BA296+BC296+BE296</f>
        <v>25554</v>
      </c>
      <c r="BI296" s="145" t="s">
        <v>24</v>
      </c>
      <c r="BJ296" s="128">
        <f>B296/B312</f>
        <v>4.6104371636896235E-2</v>
      </c>
      <c r="BK296" s="129">
        <f t="shared" ref="BK296" si="4566">C296/C312</f>
        <v>4.3270783251408276E-2</v>
      </c>
      <c r="BL296" s="130">
        <f t="shared" ref="BL296" si="4567">D296/D312</f>
        <v>4.5768224002538271E-2</v>
      </c>
      <c r="BM296" s="131">
        <f t="shared" ref="BM296" si="4568">E296/E312</f>
        <v>3.8764526947975976E-2</v>
      </c>
      <c r="BN296" s="128">
        <f t="shared" ref="BN296" si="4569">F296/F312</f>
        <v>5.0673705533900125E-2</v>
      </c>
      <c r="BO296" s="129">
        <f t="shared" ref="BO296" si="4570">G296/G312</f>
        <v>3.0513285500275961E-2</v>
      </c>
      <c r="BP296" s="130">
        <f t="shared" ref="BP296" si="4571">H296/H312</f>
        <v>5.1643411213864752E-2</v>
      </c>
      <c r="BQ296" s="131">
        <f t="shared" ref="BQ296" si="4572">I296/I312</f>
        <v>4.2144006239945402E-2</v>
      </c>
      <c r="BR296" s="128">
        <f t="shared" ref="BR296" si="4573">J296/J312</f>
        <v>4.2655658754729965E-2</v>
      </c>
      <c r="BS296" s="129">
        <f t="shared" ref="BS296" si="4574">K296/K312</f>
        <v>5.2806324110671939E-2</v>
      </c>
      <c r="BT296" s="130">
        <f t="shared" ref="BT296" si="4575">L296/L312</f>
        <v>3.7576426630434784E-2</v>
      </c>
      <c r="BU296" s="128">
        <f t="shared" ref="BU296" si="4576">M296/M312</f>
        <v>6.2876457078476403E-2</v>
      </c>
      <c r="BV296" s="132">
        <f t="shared" ref="BV296" si="4577">N296/N312</f>
        <v>4.088712993421053E-2</v>
      </c>
      <c r="BW296" s="133">
        <f t="shared" ref="BW296" si="4578">O296/O312</f>
        <v>5.1151396374326308E-2</v>
      </c>
      <c r="BX296" s="128">
        <f t="shared" ref="BX296" si="4579">P296/P312</f>
        <v>4.3261907179851733E-2</v>
      </c>
      <c r="BY296" s="129">
        <f t="shared" ref="BY296" si="4580">Q296/Q312</f>
        <v>3.4601914545879055E-2</v>
      </c>
      <c r="BZ296" s="130">
        <f t="shared" ref="BZ296" si="4581">R296/R312</f>
        <v>5.4156071201525748E-2</v>
      </c>
      <c r="CA296" s="131">
        <f t="shared" ref="CA296" si="4582">S296/S312</f>
        <v>3.9886137595171137E-2</v>
      </c>
      <c r="CB296" s="128">
        <f t="shared" ref="CB296" si="4583">T296/T312</f>
        <v>3.4985422740524783E-2</v>
      </c>
      <c r="CC296" s="129">
        <f t="shared" ref="CC296" si="4584">U296/U312</f>
        <v>3.7498530621840838E-2</v>
      </c>
      <c r="CD296" s="130">
        <f t="shared" ref="CD296" si="4585">V296/V312</f>
        <v>3.242003203047223E-2</v>
      </c>
      <c r="CE296" s="131">
        <f t="shared" ref="CE296" si="4586">W296/W312</f>
        <v>5.7492417271580956E-2</v>
      </c>
      <c r="CF296" s="128">
        <f t="shared" ref="CF296" si="4587">X296/X312</f>
        <v>3.8490117402288603E-2</v>
      </c>
      <c r="CG296" s="129">
        <f t="shared" ref="CG296" si="4588">Y296/Y312</f>
        <v>4.0142315724340627E-2</v>
      </c>
      <c r="CH296" s="130">
        <f t="shared" ref="CH296" si="4589">Z296/Z312</f>
        <v>5.5824144418776346E-2</v>
      </c>
      <c r="CI296" s="128">
        <f t="shared" ref="CI296" si="4590">AA296/AA312</f>
        <v>5.5532099286682519E-2</v>
      </c>
      <c r="CJ296" s="134">
        <f t="shared" ref="CJ296" si="4591">AB296/AB312</f>
        <v>4.5991646829424318E-2</v>
      </c>
      <c r="CK296" s="135">
        <f t="shared" ref="CK296" si="4592">AC296/AC312</f>
        <v>4.6366700756042628E-2</v>
      </c>
    </row>
    <row r="297" spans="1:89" x14ac:dyDescent="0.2">
      <c r="A297" s="136" t="s">
        <v>25</v>
      </c>
      <c r="B297" s="192">
        <v>1339</v>
      </c>
      <c r="C297" s="176">
        <v>1136</v>
      </c>
      <c r="D297" s="177">
        <v>484</v>
      </c>
      <c r="E297" s="178">
        <v>517</v>
      </c>
      <c r="F297" s="175">
        <v>1438</v>
      </c>
      <c r="G297" s="179">
        <v>767</v>
      </c>
      <c r="H297" s="177">
        <v>2018</v>
      </c>
      <c r="I297" s="178">
        <v>1680</v>
      </c>
      <c r="J297" s="175">
        <v>214</v>
      </c>
      <c r="K297" s="176">
        <v>255</v>
      </c>
      <c r="L297" s="177">
        <v>792</v>
      </c>
      <c r="M297" s="175">
        <v>1014</v>
      </c>
      <c r="N297" s="180">
        <v>1512</v>
      </c>
      <c r="O297" s="193">
        <v>1760</v>
      </c>
      <c r="P297" s="175">
        <v>811</v>
      </c>
      <c r="Q297" s="176">
        <v>799</v>
      </c>
      <c r="R297" s="177">
        <v>1171</v>
      </c>
      <c r="S297" s="178">
        <v>1295</v>
      </c>
      <c r="T297" s="184">
        <v>200</v>
      </c>
      <c r="U297" s="175">
        <v>329</v>
      </c>
      <c r="V297" s="177">
        <v>726</v>
      </c>
      <c r="W297" s="194">
        <v>1405</v>
      </c>
      <c r="X297" s="175">
        <v>682</v>
      </c>
      <c r="Y297" s="179">
        <v>405</v>
      </c>
      <c r="Z297" s="177">
        <v>2096</v>
      </c>
      <c r="AA297" s="175">
        <v>2168</v>
      </c>
      <c r="AB297" s="156">
        <f t="shared" si="4372"/>
        <v>13483</v>
      </c>
      <c r="AC297" s="157">
        <f t="shared" si="4373"/>
        <v>13530</v>
      </c>
      <c r="AE297" s="237" t="str">
        <f>$AE$18</f>
        <v>18:00 - 18:59</v>
      </c>
      <c r="AF297" s="125">
        <f t="shared" si="4564"/>
        <v>1945</v>
      </c>
      <c r="AG297" s="176">
        <f t="shared" si="4564"/>
        <v>3263</v>
      </c>
      <c r="AH297" s="177">
        <f t="shared" si="4564"/>
        <v>852</v>
      </c>
      <c r="AI297" s="178">
        <f t="shared" si="4564"/>
        <v>1274</v>
      </c>
      <c r="AJ297" s="238">
        <f t="shared" si="4564"/>
        <v>1348</v>
      </c>
      <c r="AK297" s="179">
        <f t="shared" si="4564"/>
        <v>2720</v>
      </c>
      <c r="AL297" s="177">
        <f t="shared" si="4564"/>
        <v>2519</v>
      </c>
      <c r="AM297" s="178">
        <f t="shared" si="4564"/>
        <v>4175</v>
      </c>
      <c r="AN297" s="238">
        <f t="shared" si="4564"/>
        <v>633</v>
      </c>
      <c r="AO297" s="179">
        <f t="shared" si="4564"/>
        <v>278</v>
      </c>
      <c r="AP297" s="177">
        <f t="shared" si="4565"/>
        <v>2726</v>
      </c>
      <c r="AQ297" s="238">
        <f t="shared" si="4565"/>
        <v>897</v>
      </c>
      <c r="AR297" s="180">
        <f t="shared" si="4565"/>
        <v>3500</v>
      </c>
      <c r="AS297" s="181">
        <f t="shared" si="4565"/>
        <v>2427</v>
      </c>
      <c r="AT297" s="238">
        <f t="shared" si="4565"/>
        <v>1676</v>
      </c>
      <c r="AU297" s="179">
        <f t="shared" si="4565"/>
        <v>1733</v>
      </c>
      <c r="AV297" s="177">
        <f t="shared" si="4565"/>
        <v>1677</v>
      </c>
      <c r="AW297" s="178">
        <f t="shared" si="4565"/>
        <v>2498</v>
      </c>
      <c r="AX297" s="238">
        <f t="shared" si="4565"/>
        <v>1062</v>
      </c>
      <c r="AY297" s="179">
        <f t="shared" si="4565"/>
        <v>256</v>
      </c>
      <c r="AZ297" s="177">
        <f t="shared" si="4565"/>
        <v>2755</v>
      </c>
      <c r="BA297" s="178">
        <f t="shared" si="4565"/>
        <v>1545</v>
      </c>
      <c r="BB297" s="238">
        <f t="shared" si="4565"/>
        <v>1860</v>
      </c>
      <c r="BC297" s="179">
        <f t="shared" si="4565"/>
        <v>850</v>
      </c>
      <c r="BD297" s="177">
        <f t="shared" si="4565"/>
        <v>2715</v>
      </c>
      <c r="BE297" s="238">
        <f t="shared" si="4565"/>
        <v>3822</v>
      </c>
      <c r="BF297" s="158">
        <f>SUM(AF297,AH297,AJ297,AL297,AN297,AP297,AR297,AT297,AV297,AX297,AZ297,BB297,BD297)</f>
        <v>25268</v>
      </c>
      <c r="BG297" s="159">
        <f>SUM(AG297,AI297,AK297,AM297,AO297,AQ297,AS297,AU297,AW297,AY297,BA297,BC297,BE297)</f>
        <v>25738</v>
      </c>
      <c r="BI297" s="136" t="s">
        <v>25</v>
      </c>
      <c r="BJ297" s="128">
        <f>B297/B312</f>
        <v>4.263380774986468E-2</v>
      </c>
      <c r="BK297" s="129">
        <f t="shared" ref="BK297" si="4593">C297/C312</f>
        <v>4.0759212084245273E-2</v>
      </c>
      <c r="BL297" s="130">
        <f t="shared" ref="BL297" si="4594">D297/D312</f>
        <v>3.8391369873879588E-2</v>
      </c>
      <c r="BM297" s="131">
        <f t="shared" ref="BM297" si="4595">E297/E312</f>
        <v>4.0324467670228528E-2</v>
      </c>
      <c r="BN297" s="128">
        <f t="shared" ref="BN297" si="4596">F297/F312</f>
        <v>4.4136152972591387E-2</v>
      </c>
      <c r="BO297" s="129">
        <f t="shared" ref="BO297" si="4597">G297/G312</f>
        <v>3.0237325553891036E-2</v>
      </c>
      <c r="BP297" s="130">
        <f t="shared" ref="BP297" si="4598">H297/H312</f>
        <v>4.700785017121293E-2</v>
      </c>
      <c r="BQ297" s="131">
        <f t="shared" ref="BQ297" si="4599">I297/I312</f>
        <v>4.0949641690635204E-2</v>
      </c>
      <c r="BR297" s="128">
        <f t="shared" ref="BR297" si="4600">J297/J312</f>
        <v>3.6807705538355696E-2</v>
      </c>
      <c r="BS297" s="129">
        <f t="shared" ref="BS297" si="4601">K297/K312</f>
        <v>4.0316205533596841E-2</v>
      </c>
      <c r="BT297" s="130">
        <f t="shared" ref="BT297" si="4602">L297/L312</f>
        <v>3.3627717391304345E-2</v>
      </c>
      <c r="BU297" s="128">
        <f t="shared" ref="BU297" si="4603">M297/M312</f>
        <v>4.3939853533821557E-2</v>
      </c>
      <c r="BV297" s="132">
        <f t="shared" ref="BV297" si="4604">N297/N312</f>
        <v>3.8856907894736843E-2</v>
      </c>
      <c r="BW297" s="133">
        <f t="shared" ref="BW297" si="4605">O297/O312</f>
        <v>4.3116119549240571E-2</v>
      </c>
      <c r="BX297" s="128">
        <f t="shared" ref="BX297" si="4606">P297/P312</f>
        <v>4.1180054839037271E-2</v>
      </c>
      <c r="BY297" s="129">
        <f t="shared" ref="BY297" si="4607">Q297/Q312</f>
        <v>3.7310296521130049E-2</v>
      </c>
      <c r="BZ297" s="130">
        <f t="shared" ref="BZ297" si="4608">R297/R312</f>
        <v>4.6527336300063574E-2</v>
      </c>
      <c r="CA297" s="131">
        <f t="shared" ref="CA297" si="4609">S297/S312</f>
        <v>4.4413197064270528E-2</v>
      </c>
      <c r="CB297" s="128">
        <f t="shared" ref="CB297" si="4610">T297/T312</f>
        <v>2.7766208524226017E-2</v>
      </c>
      <c r="CC297" s="129">
        <f t="shared" ref="CC297" si="4611">U297/U312</f>
        <v>3.8674033149171269E-2</v>
      </c>
      <c r="CD297" s="130">
        <f t="shared" ref="CD297" si="4612">V297/V312</f>
        <v>3.1424490325931698E-2</v>
      </c>
      <c r="CE297" s="131">
        <f t="shared" ref="CE297" si="4613">W297/W312</f>
        <v>4.788194799441093E-2</v>
      </c>
      <c r="CF297" s="128">
        <f t="shared" ref="CF297" si="4614">X297/X312</f>
        <v>3.3784118492098877E-2</v>
      </c>
      <c r="CG297" s="129">
        <f t="shared" ref="CG297" si="4615">Y297/Y312</f>
        <v>3.1324928455410316E-2</v>
      </c>
      <c r="CH297" s="130">
        <f t="shared" ref="CH297" si="4616">Z297/Z312</f>
        <v>4.9917835623615708E-2</v>
      </c>
      <c r="CI297" s="128">
        <f t="shared" ref="CI297" si="4617">AA297/AA312</f>
        <v>4.8176707184284795E-2</v>
      </c>
      <c r="CJ297" s="134">
        <f t="shared" ref="CJ297" si="4618">AB297/AB312</f>
        <v>4.1467525357839249E-2</v>
      </c>
      <c r="CK297" s="135">
        <f t="shared" ref="CK297" si="4619">AC297/AC312</f>
        <v>4.1803255895865712E-2</v>
      </c>
    </row>
    <row r="298" spans="1:89" ht="13.5" thickBot="1" x14ac:dyDescent="0.25">
      <c r="A298" s="145" t="s">
        <v>26</v>
      </c>
      <c r="B298" s="189">
        <v>1226</v>
      </c>
      <c r="C298" s="183">
        <v>1180</v>
      </c>
      <c r="D298" s="184">
        <v>438</v>
      </c>
      <c r="E298" s="185">
        <v>494</v>
      </c>
      <c r="F298" s="182">
        <v>1171</v>
      </c>
      <c r="G298" s="186">
        <v>865</v>
      </c>
      <c r="H298" s="184">
        <v>1975</v>
      </c>
      <c r="I298" s="185">
        <v>1732</v>
      </c>
      <c r="J298" s="182">
        <v>238</v>
      </c>
      <c r="K298" s="183">
        <v>241</v>
      </c>
      <c r="L298" s="184">
        <v>848</v>
      </c>
      <c r="M298" s="182">
        <v>936</v>
      </c>
      <c r="N298" s="187">
        <v>1440</v>
      </c>
      <c r="O298" s="190">
        <v>1570</v>
      </c>
      <c r="P298" s="182">
        <v>858</v>
      </c>
      <c r="Q298" s="183">
        <v>802</v>
      </c>
      <c r="R298" s="184">
        <v>1097</v>
      </c>
      <c r="S298" s="185">
        <v>1104</v>
      </c>
      <c r="T298" s="182">
        <v>194</v>
      </c>
      <c r="U298" s="186">
        <v>303</v>
      </c>
      <c r="V298" s="184">
        <v>801</v>
      </c>
      <c r="W298" s="191">
        <v>1109</v>
      </c>
      <c r="X298" s="182">
        <v>643</v>
      </c>
      <c r="Y298" s="186">
        <v>394</v>
      </c>
      <c r="Z298" s="184">
        <v>1985</v>
      </c>
      <c r="AA298" s="182">
        <v>1984</v>
      </c>
      <c r="AB298" s="156">
        <f t="shared" si="4372"/>
        <v>12914</v>
      </c>
      <c r="AC298" s="157">
        <f t="shared" si="4373"/>
        <v>12714</v>
      </c>
      <c r="AE298" s="235"/>
      <c r="AF298" s="125"/>
      <c r="AG298" s="183"/>
      <c r="AH298" s="184"/>
      <c r="AI298" s="185"/>
      <c r="AJ298" s="182"/>
      <c r="AK298" s="186"/>
      <c r="AL298" s="184"/>
      <c r="AM298" s="185"/>
      <c r="AN298" s="182"/>
      <c r="AO298" s="186"/>
      <c r="AP298" s="184"/>
      <c r="AQ298" s="182"/>
      <c r="AR298" s="187"/>
      <c r="AS298" s="188"/>
      <c r="AT298" s="182"/>
      <c r="AU298" s="186"/>
      <c r="AV298" s="184"/>
      <c r="AW298" s="185"/>
      <c r="AX298" s="182"/>
      <c r="AY298" s="186"/>
      <c r="AZ298" s="184"/>
      <c r="BA298" s="185"/>
      <c r="BB298" s="182"/>
      <c r="BC298" s="186"/>
      <c r="BD298" s="184"/>
      <c r="BE298" s="182"/>
      <c r="BF298" s="158"/>
      <c r="BG298" s="159"/>
      <c r="BI298" s="145" t="s">
        <v>26</v>
      </c>
      <c r="BJ298" s="128">
        <f>B298/B312</f>
        <v>3.9035883720189769E-2</v>
      </c>
      <c r="BK298" s="129">
        <f t="shared" ref="BK298" si="4620">C298/C312</f>
        <v>4.2337913960747729E-2</v>
      </c>
      <c r="BL298" s="130">
        <f t="shared" ref="BL298" si="4621">D298/D312</f>
        <v>3.4742603315618306E-2</v>
      </c>
      <c r="BM298" s="131">
        <f t="shared" ref="BM298" si="4622">E298/E312</f>
        <v>3.8530535839638093E-2</v>
      </c>
      <c r="BN298" s="128">
        <f t="shared" ref="BN298" si="4623">F298/F312</f>
        <v>3.5941192719683254E-2</v>
      </c>
      <c r="BO298" s="129">
        <f t="shared" ref="BO298" si="4624">G298/G312</f>
        <v>3.4100764803279983E-2</v>
      </c>
      <c r="BP298" s="130">
        <f t="shared" ref="BP298" si="4625">H298/H312</f>
        <v>4.6006196277574601E-2</v>
      </c>
      <c r="BQ298" s="131">
        <f t="shared" ref="BQ298" si="4626">I298/I312</f>
        <v>4.2217130600107247E-2</v>
      </c>
      <c r="BR298" s="128">
        <f t="shared" ref="BR298" si="4627">J298/J312</f>
        <v>4.0935672514619881E-2</v>
      </c>
      <c r="BS298" s="129">
        <f t="shared" ref="BS298" si="4628">K298/K312</f>
        <v>3.8102766798418973E-2</v>
      </c>
      <c r="BT298" s="130">
        <f t="shared" ref="BT298" si="4629">L298/L312</f>
        <v>3.6005434782608696E-2</v>
      </c>
      <c r="BU298" s="128">
        <f t="shared" ref="BU298" si="4630">M298/M312</f>
        <v>4.0559864800450665E-2</v>
      </c>
      <c r="BV298" s="132">
        <f t="shared" ref="BV298" si="4631">N298/N312</f>
        <v>3.7006578947368418E-2</v>
      </c>
      <c r="BW298" s="133">
        <f t="shared" ref="BW298" si="4632">O298/O312</f>
        <v>3.8461538461538464E-2</v>
      </c>
      <c r="BX298" s="128">
        <f t="shared" ref="BX298" si="4633">P298/P312</f>
        <v>4.3566568498019702E-2</v>
      </c>
      <c r="BY298" s="129">
        <f t="shared" ref="BY298" si="4634">Q298/Q312</f>
        <v>3.745038524398786E-2</v>
      </c>
      <c r="BZ298" s="130">
        <f t="shared" ref="BZ298" si="4635">R298/R312</f>
        <v>4.3587094723458362E-2</v>
      </c>
      <c r="CA298" s="131">
        <f t="shared" ref="CA298" si="4636">S298/S312</f>
        <v>3.7862679196103984E-2</v>
      </c>
      <c r="CB298" s="128">
        <f t="shared" ref="CB298" si="4637">T298/T312</f>
        <v>2.6933222268499236E-2</v>
      </c>
      <c r="CC298" s="129">
        <f t="shared" ref="CC298" si="4638">U298/U312</f>
        <v>3.5617726578112144E-2</v>
      </c>
      <c r="CD298" s="130">
        <f t="shared" ref="CD298" si="4639">V298/V312</f>
        <v>3.4670821971172577E-2</v>
      </c>
      <c r="CE298" s="131">
        <f t="shared" ref="CE298" si="4640">W298/W312</f>
        <v>3.7794363221211193E-2</v>
      </c>
      <c r="CF298" s="128">
        <f t="shared" ref="CF298" si="4641">X298/X312</f>
        <v>3.1852182097389409E-2</v>
      </c>
      <c r="CG298" s="129">
        <f t="shared" ref="CG298" si="4642">Y298/Y312</f>
        <v>3.0474127929460901E-2</v>
      </c>
      <c r="CH298" s="130">
        <f t="shared" ref="CH298" si="4643">Z298/Z312</f>
        <v>4.7274286122555909E-2</v>
      </c>
      <c r="CI298" s="128">
        <f t="shared" ref="CI298" si="4644">AA298/AA312</f>
        <v>4.4087909157574275E-2</v>
      </c>
      <c r="CJ298" s="134">
        <f t="shared" ref="CJ298" si="4645">AB298/AB312</f>
        <v>3.9717542273317218E-2</v>
      </c>
      <c r="CK298" s="135">
        <f t="shared" ref="CK298" si="4646">AC298/AC312</f>
        <v>3.9282083921658287E-2</v>
      </c>
    </row>
    <row r="299" spans="1:89" ht="14.25" thickTop="1" thickBot="1" x14ac:dyDescent="0.25">
      <c r="A299" s="136" t="s">
        <v>27</v>
      </c>
      <c r="B299" s="192">
        <v>1193</v>
      </c>
      <c r="C299" s="176">
        <v>1474</v>
      </c>
      <c r="D299" s="177">
        <v>473</v>
      </c>
      <c r="E299" s="178">
        <v>578</v>
      </c>
      <c r="F299" s="175">
        <v>1121</v>
      </c>
      <c r="G299" s="179">
        <v>1092</v>
      </c>
      <c r="H299" s="177">
        <v>2044</v>
      </c>
      <c r="I299" s="178">
        <v>2074</v>
      </c>
      <c r="J299" s="175">
        <v>263</v>
      </c>
      <c r="K299" s="176">
        <v>199</v>
      </c>
      <c r="L299" s="177">
        <v>924</v>
      </c>
      <c r="M299" s="175">
        <v>834</v>
      </c>
      <c r="N299" s="180">
        <v>1680</v>
      </c>
      <c r="O299" s="193">
        <v>1559</v>
      </c>
      <c r="P299" s="175">
        <v>932</v>
      </c>
      <c r="Q299" s="176">
        <v>738</v>
      </c>
      <c r="R299" s="177">
        <v>1154</v>
      </c>
      <c r="S299" s="178">
        <v>1147</v>
      </c>
      <c r="T299" s="175">
        <v>318</v>
      </c>
      <c r="U299" s="179">
        <v>219</v>
      </c>
      <c r="V299" s="177">
        <v>1007</v>
      </c>
      <c r="W299" s="194">
        <v>1107</v>
      </c>
      <c r="X299" s="175">
        <v>801</v>
      </c>
      <c r="Y299" s="179">
        <v>358</v>
      </c>
      <c r="Z299" s="177">
        <v>1962</v>
      </c>
      <c r="AA299" s="175">
        <v>2015</v>
      </c>
      <c r="AB299" s="156">
        <f t="shared" si="4372"/>
        <v>13872</v>
      </c>
      <c r="AC299" s="157">
        <f t="shared" si="4373"/>
        <v>13394</v>
      </c>
      <c r="AE299" s="229" t="s">
        <v>13</v>
      </c>
      <c r="AF299" s="20">
        <f t="shared" ref="AF299:BG299" si="4647">SUM(AF296:AF298)</f>
        <v>3455</v>
      </c>
      <c r="AG299" s="21">
        <f t="shared" si="4647"/>
        <v>6140</v>
      </c>
      <c r="AH299" s="20">
        <f t="shared" si="4647"/>
        <v>1951</v>
      </c>
      <c r="AI299" s="21">
        <f t="shared" si="4647"/>
        <v>2300</v>
      </c>
      <c r="AJ299" s="20">
        <f t="shared" si="4647"/>
        <v>2939</v>
      </c>
      <c r="AK299" s="21">
        <f t="shared" si="4647"/>
        <v>5440</v>
      </c>
      <c r="AL299" s="20">
        <f t="shared" si="4647"/>
        <v>5152</v>
      </c>
      <c r="AM299" s="21">
        <f t="shared" si="4647"/>
        <v>8391</v>
      </c>
      <c r="AN299" s="20">
        <f t="shared" si="4647"/>
        <v>1586</v>
      </c>
      <c r="AO299" s="21">
        <f t="shared" si="4647"/>
        <v>547</v>
      </c>
      <c r="AP299" s="20">
        <f t="shared" si="4647"/>
        <v>5626</v>
      </c>
      <c r="AQ299" s="21">
        <f t="shared" si="4647"/>
        <v>1800</v>
      </c>
      <c r="AR299" s="20">
        <f t="shared" si="4647"/>
        <v>7395</v>
      </c>
      <c r="AS299" s="21">
        <f t="shared" si="4647"/>
        <v>4876</v>
      </c>
      <c r="AT299" s="20">
        <f t="shared" si="4647"/>
        <v>3689</v>
      </c>
      <c r="AU299" s="21">
        <f t="shared" si="4647"/>
        <v>3355</v>
      </c>
      <c r="AV299" s="20">
        <f t="shared" si="4647"/>
        <v>3615</v>
      </c>
      <c r="AW299" s="21">
        <f t="shared" si="4647"/>
        <v>5115</v>
      </c>
      <c r="AX299" s="20">
        <f t="shared" si="4647"/>
        <v>2271</v>
      </c>
      <c r="AY299" s="21">
        <f t="shared" si="4647"/>
        <v>571</v>
      </c>
      <c r="AZ299" s="20">
        <f t="shared" si="4647"/>
        <v>5277</v>
      </c>
      <c r="BA299" s="21">
        <f t="shared" si="4647"/>
        <v>3143</v>
      </c>
      <c r="BB299" s="20">
        <f t="shared" si="4647"/>
        <v>3895</v>
      </c>
      <c r="BC299" s="21">
        <f t="shared" si="4647"/>
        <v>1636</v>
      </c>
      <c r="BD299" s="20">
        <f t="shared" si="4647"/>
        <v>5414</v>
      </c>
      <c r="BE299" s="21">
        <f t="shared" si="4647"/>
        <v>7978</v>
      </c>
      <c r="BF299" s="160">
        <f t="shared" si="4647"/>
        <v>52265</v>
      </c>
      <c r="BG299" s="161">
        <f t="shared" si="4647"/>
        <v>51292</v>
      </c>
      <c r="BI299" s="136" t="s">
        <v>27</v>
      </c>
      <c r="BJ299" s="128">
        <f>B299/B312</f>
        <v>3.7985162543382051E-2</v>
      </c>
      <c r="BK299" s="129">
        <f t="shared" ref="BK299" si="4648">C299/C312</f>
        <v>5.2886512862832337E-2</v>
      </c>
      <c r="BL299" s="130">
        <f t="shared" ref="BL299" si="4649">D299/D312</f>
        <v>3.7518838740382331E-2</v>
      </c>
      <c r="BM299" s="131">
        <f t="shared" ref="BM299" si="4650">E299/E312</f>
        <v>4.5082286873098822E-2</v>
      </c>
      <c r="BN299" s="128">
        <f t="shared" ref="BN299" si="4651">F299/F312</f>
        <v>3.4406555968202329E-2</v>
      </c>
      <c r="BO299" s="129">
        <f t="shared" ref="BO299" si="4652">G299/G312</f>
        <v>4.3049751636048253E-2</v>
      </c>
      <c r="BP299" s="130">
        <f t="shared" ref="BP299" si="4653">H299/H312</f>
        <v>4.761350136271518E-2</v>
      </c>
      <c r="BQ299" s="131">
        <f t="shared" ref="BQ299" si="4654">I299/I312</f>
        <v>5.0553307658557985E-2</v>
      </c>
      <c r="BR299" s="128">
        <f t="shared" ref="BR299" si="4655">J299/J312</f>
        <v>4.5235638114895081E-2</v>
      </c>
      <c r="BS299" s="129">
        <f t="shared" ref="BS299" si="4656">K299/K312</f>
        <v>3.1462450592885376E-2</v>
      </c>
      <c r="BT299" s="130">
        <f t="shared" ref="BT299" si="4657">L299/L312</f>
        <v>3.9232336956521736E-2</v>
      </c>
      <c r="BU299" s="128">
        <f t="shared" ref="BU299" si="4658">M299/M312</f>
        <v>3.6139879533734889E-2</v>
      </c>
      <c r="BV299" s="132">
        <f t="shared" ref="BV299" si="4659">N299/N312</f>
        <v>4.3174342105263157E-2</v>
      </c>
      <c r="BW299" s="133">
        <f t="shared" ref="BW299" si="4660">O299/O312</f>
        <v>3.8192062714355705E-2</v>
      </c>
      <c r="BX299" s="128">
        <f t="shared" ref="BX299" si="4661">P299/P312</f>
        <v>4.7324058088757996E-2</v>
      </c>
      <c r="BY299" s="129">
        <f t="shared" ref="BY299" si="4662">Q299/Q312</f>
        <v>3.446182582302125E-2</v>
      </c>
      <c r="BZ299" s="130">
        <f t="shared" ref="BZ299" si="4663">R299/R312</f>
        <v>4.585187539732994E-2</v>
      </c>
      <c r="CA299" s="131">
        <f t="shared" ref="CA299" si="4664">S299/S312</f>
        <v>3.9337403114068178E-2</v>
      </c>
      <c r="CB299" s="128">
        <f t="shared" ref="CB299" si="4665">T299/T312</f>
        <v>4.4148271553519365E-2</v>
      </c>
      <c r="CC299" s="129">
        <f t="shared" ref="CC299" si="4666">U299/U312</f>
        <v>2.5743505348536498E-2</v>
      </c>
      <c r="CD299" s="130">
        <f t="shared" ref="CD299" si="4667">V299/V312</f>
        <v>4.3587412890100853E-2</v>
      </c>
      <c r="CE299" s="131">
        <f t="shared" ref="CE299" si="4668">W299/W312</f>
        <v>3.7726203864635516E-2</v>
      </c>
      <c r="CF299" s="128">
        <f t="shared" ref="CF299" si="4669">X299/X312</f>
        <v>3.9679001337494427E-2</v>
      </c>
      <c r="CG299" s="129">
        <f t="shared" ref="CG299" si="4670">Y299/Y312</f>
        <v>2.7689689844535539E-2</v>
      </c>
      <c r="CH299" s="130">
        <f t="shared" ref="CH299" si="4671">Z299/Z312</f>
        <v>4.6726523613327298E-2</v>
      </c>
      <c r="CI299" s="128">
        <f t="shared" ref="CI299" si="4672">AA299/AA312</f>
        <v>4.4776782738161373E-2</v>
      </c>
      <c r="CJ299" s="134">
        <f t="shared" ref="CJ299" si="4673">AB299/AB312</f>
        <v>4.2663910981528295E-2</v>
      </c>
      <c r="CK299" s="135">
        <f t="shared" ref="CK299" si="4674">AC299/AC312</f>
        <v>4.1383060566831137E-2</v>
      </c>
    </row>
    <row r="300" spans="1:89" ht="13.5" thickTop="1" x14ac:dyDescent="0.2">
      <c r="A300" s="145" t="s">
        <v>28</v>
      </c>
      <c r="B300" s="189">
        <v>1108</v>
      </c>
      <c r="C300" s="183">
        <v>1785</v>
      </c>
      <c r="D300" s="184">
        <v>508</v>
      </c>
      <c r="E300" s="185">
        <v>660</v>
      </c>
      <c r="F300" s="182">
        <v>1225</v>
      </c>
      <c r="G300" s="186">
        <v>1474</v>
      </c>
      <c r="H300" s="184">
        <v>2217</v>
      </c>
      <c r="I300" s="185">
        <v>2220</v>
      </c>
      <c r="J300" s="182">
        <v>359</v>
      </c>
      <c r="K300" s="183">
        <v>212</v>
      </c>
      <c r="L300" s="184">
        <v>1545</v>
      </c>
      <c r="M300" s="182">
        <v>765</v>
      </c>
      <c r="N300" s="187">
        <v>2179</v>
      </c>
      <c r="O300" s="190">
        <v>1618</v>
      </c>
      <c r="P300" s="182">
        <v>1074</v>
      </c>
      <c r="Q300" s="183">
        <v>812</v>
      </c>
      <c r="R300" s="184">
        <v>1305</v>
      </c>
      <c r="S300" s="185">
        <v>1349</v>
      </c>
      <c r="T300" s="182">
        <v>367</v>
      </c>
      <c r="U300" s="186">
        <v>192</v>
      </c>
      <c r="V300" s="184">
        <v>1477</v>
      </c>
      <c r="W300" s="191">
        <v>1161</v>
      </c>
      <c r="X300" s="182">
        <v>1006</v>
      </c>
      <c r="Y300" s="186">
        <v>401</v>
      </c>
      <c r="Z300" s="184">
        <v>2081</v>
      </c>
      <c r="AA300" s="182">
        <v>2465</v>
      </c>
      <c r="AB300" s="156">
        <f t="shared" si="4372"/>
        <v>16451</v>
      </c>
      <c r="AC300" s="157">
        <f t="shared" si="4373"/>
        <v>15114</v>
      </c>
      <c r="BI300" s="145" t="s">
        <v>28</v>
      </c>
      <c r="BJ300" s="128">
        <f>B300/B312</f>
        <v>3.5278759512210656E-2</v>
      </c>
      <c r="BK300" s="129">
        <f t="shared" ref="BK300" si="4675">C300/C312</f>
        <v>6.404506476265652E-2</v>
      </c>
      <c r="BL300" s="130">
        <f t="shared" ref="BL300" si="4676">D300/D312</f>
        <v>4.0295074165146348E-2</v>
      </c>
      <c r="BM300" s="131">
        <f t="shared" ref="BM300" si="4677">E300/E312</f>
        <v>5.1478043834334297E-2</v>
      </c>
      <c r="BN300" s="128">
        <f t="shared" ref="BN300" si="4678">F300/F312</f>
        <v>3.759860041128265E-2</v>
      </c>
      <c r="BO300" s="129">
        <f t="shared" ref="BO300" si="4679">G300/G312</f>
        <v>5.8109280138768434E-2</v>
      </c>
      <c r="BP300" s="130">
        <f t="shared" ref="BP300" si="4680">H300/H312</f>
        <v>5.1643411213864752E-2</v>
      </c>
      <c r="BQ300" s="131">
        <f t="shared" ref="BQ300" si="4681">I300/I312</f>
        <v>5.4112026519767951E-2</v>
      </c>
      <c r="BR300" s="128">
        <f t="shared" ref="BR300" si="4682">J300/J312</f>
        <v>6.1747506019951839E-2</v>
      </c>
      <c r="BS300" s="129">
        <f t="shared" ref="BS300" si="4683">K300/K312</f>
        <v>3.351778656126482E-2</v>
      </c>
      <c r="BT300" s="130">
        <f t="shared" ref="BT300" si="4684">L300/L312</f>
        <v>6.5599524456521743E-2</v>
      </c>
      <c r="BU300" s="128">
        <f t="shared" ref="BU300" si="4685">M300/M312</f>
        <v>3.3149889500368332E-2</v>
      </c>
      <c r="BV300" s="132">
        <f t="shared" ref="BV300" si="4686">N300/N312</f>
        <v>5.5998149671052634E-2</v>
      </c>
      <c r="BW300" s="133">
        <f t="shared" ref="BW300" si="4687">O300/O312</f>
        <v>3.9637432631063202E-2</v>
      </c>
      <c r="BX300" s="128">
        <f t="shared" ref="BX300" si="4688">P300/P312</f>
        <v>5.4534375952066616E-2</v>
      </c>
      <c r="BY300" s="129">
        <f t="shared" ref="BY300" si="4689">Q300/Q312</f>
        <v>3.7917347653513893E-2</v>
      </c>
      <c r="BZ300" s="130">
        <f t="shared" ref="BZ300" si="4690">R300/R312</f>
        <v>5.1851557533375718E-2</v>
      </c>
      <c r="CA300" s="131">
        <f t="shared" ref="CA300" si="4691">S300/S312</f>
        <v>4.6265175937993001E-2</v>
      </c>
      <c r="CB300" s="128">
        <f t="shared" ref="CB300" si="4692">T300/T312</f>
        <v>5.095099264195474E-2</v>
      </c>
      <c r="CC300" s="129">
        <f t="shared" ref="CC300" si="4693">U300/U312</f>
        <v>2.2569648524744329E-2</v>
      </c>
      <c r="CD300" s="130">
        <f t="shared" ref="CD300" si="4694">V300/V312</f>
        <v>6.3931091200277027E-2</v>
      </c>
      <c r="CE300" s="131">
        <f t="shared" ref="CE300" si="4695">W300/W312</f>
        <v>3.9566506492178716E-2</v>
      </c>
      <c r="CF300" s="128">
        <f t="shared" ref="CF300" si="4696">X300/X312</f>
        <v>4.9834051617377521E-2</v>
      </c>
      <c r="CG300" s="129">
        <f t="shared" ref="CG300" si="4697">Y300/Y312</f>
        <v>3.1015546445974165E-2</v>
      </c>
      <c r="CH300" s="130">
        <f t="shared" ref="CH300" si="4698">Z300/Z312</f>
        <v>4.9560599204553572E-2</v>
      </c>
      <c r="CI300" s="128">
        <f t="shared" ref="CI300" si="4699">AA300/AA312</f>
        <v>5.4776560520877315E-2</v>
      </c>
      <c r="CJ300" s="134">
        <f t="shared" ref="CJ300" si="4700">AB300/AB312</f>
        <v>5.0595732378685268E-2</v>
      </c>
      <c r="CK300" s="135">
        <f t="shared" ref="CK300" si="4701">AC300/AC312</f>
        <v>4.6697295610503647E-2</v>
      </c>
    </row>
    <row r="301" spans="1:89" x14ac:dyDescent="0.2">
      <c r="A301" s="136" t="s">
        <v>29</v>
      </c>
      <c r="B301" s="192">
        <v>1517</v>
      </c>
      <c r="C301" s="176">
        <v>2426</v>
      </c>
      <c r="D301" s="177">
        <v>1000</v>
      </c>
      <c r="E301" s="178">
        <v>877</v>
      </c>
      <c r="F301" s="175">
        <v>1460</v>
      </c>
      <c r="G301" s="179">
        <v>2217</v>
      </c>
      <c r="H301" s="177">
        <v>2493</v>
      </c>
      <c r="I301" s="178">
        <v>3177</v>
      </c>
      <c r="J301" s="175">
        <v>581</v>
      </c>
      <c r="K301" s="176">
        <v>253</v>
      </c>
      <c r="L301" s="177">
        <v>2191</v>
      </c>
      <c r="M301" s="175">
        <v>722</v>
      </c>
      <c r="N301" s="180">
        <v>2985</v>
      </c>
      <c r="O301" s="193">
        <v>2027</v>
      </c>
      <c r="P301" s="175">
        <v>1462</v>
      </c>
      <c r="Q301" s="176">
        <v>1072</v>
      </c>
      <c r="R301" s="177">
        <v>1659</v>
      </c>
      <c r="S301" s="178">
        <v>2024</v>
      </c>
      <c r="T301" s="175">
        <v>898</v>
      </c>
      <c r="U301" s="179">
        <v>214</v>
      </c>
      <c r="V301" s="177">
        <v>2366</v>
      </c>
      <c r="W301" s="194">
        <v>1398</v>
      </c>
      <c r="X301" s="175">
        <v>1549</v>
      </c>
      <c r="Y301" s="179">
        <v>548</v>
      </c>
      <c r="Z301" s="177">
        <v>2433</v>
      </c>
      <c r="AA301" s="175">
        <v>3910</v>
      </c>
      <c r="AB301" s="156">
        <f t="shared" si="4372"/>
        <v>22594</v>
      </c>
      <c r="AC301" s="157">
        <f t="shared" si="4373"/>
        <v>20865</v>
      </c>
      <c r="BI301" s="136" t="s">
        <v>29</v>
      </c>
      <c r="BJ301" s="128">
        <f>B301/B312</f>
        <v>4.8301334097494188E-2</v>
      </c>
      <c r="BK301" s="129">
        <f t="shared" ref="BK301" si="4702">C301/C312</f>
        <v>8.7043880736249149E-2</v>
      </c>
      <c r="BL301" s="130">
        <f t="shared" ref="BL301" si="4703">D301/D312</f>
        <v>7.9321012136114852E-2</v>
      </c>
      <c r="BM301" s="131">
        <f t="shared" ref="BM301" si="4704">E301/E312</f>
        <v>6.8403400670774508E-2</v>
      </c>
      <c r="BN301" s="128">
        <f t="shared" ref="BN301" si="4705">F301/F312</f>
        <v>4.4811393143242992E-2</v>
      </c>
      <c r="BO301" s="129">
        <f t="shared" ref="BO301" si="4706">G301/G312</f>
        <v>8.7400457305054011E-2</v>
      </c>
      <c r="BP301" s="130">
        <f t="shared" ref="BP301" si="4707">H301/H312</f>
        <v>5.807263155442708E-2</v>
      </c>
      <c r="BQ301" s="131">
        <f t="shared" ref="BQ301" si="4708">I301/I312</f>
        <v>7.7438697411397653E-2</v>
      </c>
      <c r="BR301" s="128">
        <f t="shared" ref="BR301" si="4709">J301/J312</f>
        <v>9.9931200550395602E-2</v>
      </c>
      <c r="BS301" s="129">
        <f t="shared" ref="BS301" si="4710">K301/K312</f>
        <v>0.04</v>
      </c>
      <c r="BT301" s="130">
        <f t="shared" ref="BT301" si="4711">L301/L312</f>
        <v>9.3028192934782608E-2</v>
      </c>
      <c r="BU301" s="128">
        <f t="shared" ref="BU301" si="4712">M301/M312</f>
        <v>3.1286562378125403E-2</v>
      </c>
      <c r="BV301" s="132">
        <f t="shared" ref="BV301" si="4713">N301/N312</f>
        <v>7.6711554276315791E-2</v>
      </c>
      <c r="BW301" s="133">
        <f t="shared" ref="BW301" si="4714">O301/O312</f>
        <v>4.9657030867221952E-2</v>
      </c>
      <c r="BX301" s="128">
        <f t="shared" ref="BX301" si="4715">P301/P312</f>
        <v>7.4235807860262015E-2</v>
      </c>
      <c r="BY301" s="129">
        <f t="shared" ref="BY301" si="4716">Q301/Q312</f>
        <v>5.0058370301190751E-2</v>
      </c>
      <c r="BZ301" s="130">
        <f t="shared" ref="BZ301" si="4717">R301/R312</f>
        <v>6.5917037507946599E-2</v>
      </c>
      <c r="CA301" s="131">
        <f t="shared" ref="CA301" si="4718">S301/S312</f>
        <v>6.9414911859523976E-2</v>
      </c>
      <c r="CB301" s="128">
        <f t="shared" ref="CB301" si="4719">T301/T312</f>
        <v>0.12467027627377482</v>
      </c>
      <c r="CC301" s="129">
        <f t="shared" ref="CC301" si="4720">U301/U312</f>
        <v>2.5155754084871283E-2</v>
      </c>
      <c r="CD301" s="130">
        <f t="shared" ref="CD301" si="4721">V301/V312</f>
        <v>0.10241094230186557</v>
      </c>
      <c r="CE301" s="131">
        <f t="shared" ref="CE301" si="4722">W301/W312</f>
        <v>4.7643390246396071E-2</v>
      </c>
      <c r="CF301" s="128">
        <f t="shared" ref="CF301" si="4723">X301/X312</f>
        <v>7.6732550651409326E-2</v>
      </c>
      <c r="CG301" s="129">
        <f t="shared" ref="CG301" si="4724">Y301/Y312</f>
        <v>4.2385335292752728E-2</v>
      </c>
      <c r="CH301" s="130">
        <f t="shared" ref="CH301" si="4725">Z301/Z312</f>
        <v>5.7943747171878349E-2</v>
      </c>
      <c r="CI301" s="128">
        <f t="shared" ref="CI301" si="4726">AA301/AA312</f>
        <v>8.6886958067598496E-2</v>
      </c>
      <c r="CJ301" s="134">
        <f t="shared" ref="CJ301" si="4727">AB301/AB312</f>
        <v>6.948878350033523E-2</v>
      </c>
      <c r="CK301" s="135">
        <f t="shared" ref="CK301" si="4728">AC301/AC312</f>
        <v>6.4465996619899338E-2</v>
      </c>
    </row>
    <row r="302" spans="1:89" x14ac:dyDescent="0.2">
      <c r="A302" s="145" t="s">
        <v>30</v>
      </c>
      <c r="B302" s="189">
        <v>1510</v>
      </c>
      <c r="C302" s="183">
        <v>2877</v>
      </c>
      <c r="D302" s="184">
        <v>1099</v>
      </c>
      <c r="E302" s="185">
        <v>1026</v>
      </c>
      <c r="F302" s="182">
        <v>1591</v>
      </c>
      <c r="G302" s="186">
        <v>2720</v>
      </c>
      <c r="H302" s="184">
        <v>2633</v>
      </c>
      <c r="I302" s="185">
        <v>4216</v>
      </c>
      <c r="J302" s="182">
        <v>953</v>
      </c>
      <c r="K302" s="183">
        <v>269</v>
      </c>
      <c r="L302" s="184">
        <v>2900</v>
      </c>
      <c r="M302" s="182">
        <v>903</v>
      </c>
      <c r="N302" s="187">
        <v>3895</v>
      </c>
      <c r="O302" s="190">
        <v>2449</v>
      </c>
      <c r="P302" s="182">
        <v>2013</v>
      </c>
      <c r="Q302" s="183">
        <v>1622</v>
      </c>
      <c r="R302" s="184">
        <v>1938</v>
      </c>
      <c r="S302" s="185">
        <v>2617</v>
      </c>
      <c r="T302" s="182">
        <v>1209</v>
      </c>
      <c r="U302" s="186">
        <v>315</v>
      </c>
      <c r="V302" s="184">
        <v>2522</v>
      </c>
      <c r="W302" s="191">
        <v>1598</v>
      </c>
      <c r="X302" s="182">
        <v>2035</v>
      </c>
      <c r="Y302" s="186">
        <v>786</v>
      </c>
      <c r="Z302" s="184">
        <v>2699</v>
      </c>
      <c r="AA302" s="182">
        <v>4156</v>
      </c>
      <c r="AB302" s="156">
        <f t="shared" si="4372"/>
        <v>26997</v>
      </c>
      <c r="AC302" s="157">
        <f t="shared" si="4373"/>
        <v>25554</v>
      </c>
      <c r="BI302" s="145" t="s">
        <v>30</v>
      </c>
      <c r="BJ302" s="128">
        <f>B302/B312</f>
        <v>4.807845384786831E-2</v>
      </c>
      <c r="BK302" s="129">
        <f t="shared" ref="BK302" si="4729">C302/C312</f>
        <v>0.10322557497039934</v>
      </c>
      <c r="BL302" s="130">
        <f t="shared" ref="BL302" si="4730">D302/D312</f>
        <v>8.7173792337590233E-2</v>
      </c>
      <c r="BM302" s="131">
        <f t="shared" ref="BM302" si="4731">E302/E312</f>
        <v>8.0024959051556044E-2</v>
      </c>
      <c r="BN302" s="128">
        <f t="shared" ref="BN302" si="4732">F302/F312</f>
        <v>4.8832141432123014E-2</v>
      </c>
      <c r="BO302" s="129">
        <f t="shared" ref="BO302" si="4733">G302/G312</f>
        <v>0.10723015059528503</v>
      </c>
      <c r="BP302" s="130">
        <f t="shared" ref="BP302" si="4734">H302/H312</f>
        <v>6.1333830277900722E-2</v>
      </c>
      <c r="BQ302" s="131">
        <f t="shared" ref="BQ302" si="4735">I302/I312</f>
        <v>0.10276410081411788</v>
      </c>
      <c r="BR302" s="128">
        <f t="shared" ref="BR302" si="4736">J302/J312</f>
        <v>0.16391468868249054</v>
      </c>
      <c r="BS302" s="129">
        <f t="shared" ref="BS302" si="4737">K302/K312</f>
        <v>4.2529644268774702E-2</v>
      </c>
      <c r="BT302" s="130">
        <f t="shared" ref="BT302" si="4738">L302/L312</f>
        <v>0.12313179347826086</v>
      </c>
      <c r="BU302" s="128">
        <f t="shared" ref="BU302" si="4739">M302/M312</f>
        <v>3.912986956710144E-2</v>
      </c>
      <c r="BV302" s="132">
        <f t="shared" ref="BV302" si="4740">N302/N312</f>
        <v>0.10009765625</v>
      </c>
      <c r="BW302" s="133">
        <f t="shared" ref="BW302" si="4741">O302/O312</f>
        <v>5.9995100440960313E-2</v>
      </c>
      <c r="BX302" s="128">
        <f t="shared" ref="BX302" si="4742">P302/P312</f>
        <v>0.10221387224535392</v>
      </c>
      <c r="BY302" s="129">
        <f t="shared" ref="BY302" si="4743">Q302/Q312</f>
        <v>7.5741302825122578E-2</v>
      </c>
      <c r="BZ302" s="130">
        <f t="shared" ref="BZ302" si="4744">R302/R312</f>
        <v>7.7002542911633817E-2</v>
      </c>
      <c r="CA302" s="131">
        <f t="shared" ref="CA302" si="4745">S302/S312</f>
        <v>8.9752383565402286E-2</v>
      </c>
      <c r="CB302" s="128">
        <f t="shared" ref="CB302" si="4746">T302/T312</f>
        <v>0.16784673052894628</v>
      </c>
      <c r="CC302" s="129">
        <f t="shared" ref="CC302" si="4747">U302/U312</f>
        <v>3.7028329610908663E-2</v>
      </c>
      <c r="CD302" s="130">
        <f t="shared" ref="CD302" si="4748">V302/V312</f>
        <v>0.10916331212396659</v>
      </c>
      <c r="CE302" s="131">
        <f t="shared" ref="CE302" si="4749">W302/W312</f>
        <v>5.4459325903963469E-2</v>
      </c>
      <c r="CF302" s="128">
        <f t="shared" ref="CF302" si="4750">X302/X312</f>
        <v>0.1008074503393273</v>
      </c>
      <c r="CG302" s="129">
        <f t="shared" ref="CG302" si="4751">Y302/Y312</f>
        <v>6.079356485420373E-2</v>
      </c>
      <c r="CH302" s="130">
        <f t="shared" ref="CH302" si="4752">Z302/Z312</f>
        <v>6.4278739669913543E-2</v>
      </c>
      <c r="CI302" s="128">
        <f t="shared" ref="CI302" si="4753">AA302/AA312</f>
        <v>9.2353503255483207E-2</v>
      </c>
      <c r="CJ302" s="134">
        <f t="shared" ref="CJ302" si="4754">AB302/AB312</f>
        <v>8.3030392500599737E-2</v>
      </c>
      <c r="CK302" s="135">
        <f t="shared" ref="CK302" si="4755">AC302/AC312</f>
        <v>7.8953466456980953E-2</v>
      </c>
    </row>
    <row r="303" spans="1:89" x14ac:dyDescent="0.2">
      <c r="A303" s="136" t="s">
        <v>31</v>
      </c>
      <c r="B303" s="192">
        <v>1945</v>
      </c>
      <c r="C303" s="176">
        <v>3263</v>
      </c>
      <c r="D303" s="177">
        <v>852</v>
      </c>
      <c r="E303" s="178">
        <v>1274</v>
      </c>
      <c r="F303" s="175">
        <v>1348</v>
      </c>
      <c r="G303" s="179">
        <v>2720</v>
      </c>
      <c r="H303" s="177">
        <v>2519</v>
      </c>
      <c r="I303" s="178">
        <v>4175</v>
      </c>
      <c r="J303" s="175">
        <v>633</v>
      </c>
      <c r="K303" s="176">
        <v>278</v>
      </c>
      <c r="L303" s="177">
        <v>2726</v>
      </c>
      <c r="M303" s="175">
        <v>897</v>
      </c>
      <c r="N303" s="180">
        <v>3500</v>
      </c>
      <c r="O303" s="193">
        <v>2427</v>
      </c>
      <c r="P303" s="175">
        <v>1676</v>
      </c>
      <c r="Q303" s="176">
        <v>1733</v>
      </c>
      <c r="R303" s="177">
        <v>1677</v>
      </c>
      <c r="S303" s="178">
        <v>2498</v>
      </c>
      <c r="T303" s="175">
        <v>1062</v>
      </c>
      <c r="U303" s="179">
        <v>256</v>
      </c>
      <c r="V303" s="177">
        <v>2755</v>
      </c>
      <c r="W303" s="194">
        <v>1545</v>
      </c>
      <c r="X303" s="175">
        <v>1860</v>
      </c>
      <c r="Y303" s="179">
        <v>850</v>
      </c>
      <c r="Z303" s="177">
        <v>2715</v>
      </c>
      <c r="AA303" s="175">
        <v>3822</v>
      </c>
      <c r="AB303" s="156">
        <f t="shared" si="4372"/>
        <v>25268</v>
      </c>
      <c r="AC303" s="157">
        <f t="shared" si="4373"/>
        <v>25738</v>
      </c>
      <c r="BI303" s="136" t="s">
        <v>31</v>
      </c>
      <c r="BJ303" s="128">
        <f>B303/B312</f>
        <v>6.1928869360333684E-2</v>
      </c>
      <c r="BK303" s="129">
        <f t="shared" ref="BK303" si="4756">C303/C312</f>
        <v>0.11707509597789817</v>
      </c>
      <c r="BL303" s="130">
        <f t="shared" ref="BL303" si="4757">D303/D312</f>
        <v>6.7581502339969859E-2</v>
      </c>
      <c r="BM303" s="131">
        <f t="shared" ref="BM303" si="4758">E303/E312</f>
        <v>9.936822400748771E-2</v>
      </c>
      <c r="BN303" s="128">
        <f t="shared" ref="BN303" si="4759">F303/F312</f>
        <v>4.1373806819925724E-2</v>
      </c>
      <c r="BO303" s="129">
        <f t="shared" ref="BO303" si="4760">G303/G312</f>
        <v>0.10723015059528503</v>
      </c>
      <c r="BP303" s="130">
        <f t="shared" ref="BP303" si="4761">H303/H312</f>
        <v>5.8678282745929324E-2</v>
      </c>
      <c r="BQ303" s="131">
        <f t="shared" ref="BQ303" si="4762">I303/I312</f>
        <v>0.10176473455857261</v>
      </c>
      <c r="BR303" s="128">
        <f t="shared" ref="BR303" si="4763">J303/J312</f>
        <v>0.10887512899896801</v>
      </c>
      <c r="BS303" s="129">
        <f t="shared" ref="BS303" si="4764">K303/K312</f>
        <v>4.3952569169960473E-2</v>
      </c>
      <c r="BT303" s="130">
        <f t="shared" ref="BT303" si="4765">L303/L312</f>
        <v>0.11574388586956522</v>
      </c>
      <c r="BU303" s="128">
        <f t="shared" ref="BU303" si="4766">M303/M312</f>
        <v>3.8869870433765219E-2</v>
      </c>
      <c r="BV303" s="132">
        <f t="shared" ref="BV303" si="4767">N303/N312</f>
        <v>8.9946546052631582E-2</v>
      </c>
      <c r="BW303" s="133">
        <f t="shared" ref="BW303" si="4768">O303/O312</f>
        <v>5.945614894659481E-2</v>
      </c>
      <c r="BX303" s="128">
        <f t="shared" ref="BX303" si="4769">P303/P312</f>
        <v>8.5102061541586269E-2</v>
      </c>
      <c r="BY303" s="129">
        <f t="shared" ref="BY303" si="4770">Q303/Q312</f>
        <v>8.0924585570861546E-2</v>
      </c>
      <c r="BZ303" s="130">
        <f t="shared" ref="BZ303" si="4771">R303/R312</f>
        <v>6.6632231404958678E-2</v>
      </c>
      <c r="CA303" s="131">
        <f t="shared" ref="CA303" si="4772">S303/S312</f>
        <v>8.5671170862199053E-2</v>
      </c>
      <c r="CB303" s="128">
        <f t="shared" ref="CB303" si="4773">T303/T312</f>
        <v>0.14743856726364016</v>
      </c>
      <c r="CC303" s="129">
        <f t="shared" ref="CC303" si="4774">U303/U312</f>
        <v>3.0092864699659105E-2</v>
      </c>
      <c r="CD303" s="130">
        <f t="shared" ref="CD303" si="4775">V303/V312</f>
        <v>0.11924858243518158</v>
      </c>
      <c r="CE303" s="131">
        <f t="shared" ref="CE303" si="4776">W303/W312</f>
        <v>5.2653102954708104E-2</v>
      </c>
      <c r="CF303" s="128">
        <f t="shared" ref="CF303" si="4777">X303/X312</f>
        <v>9.2138504978451483E-2</v>
      </c>
      <c r="CG303" s="129">
        <f t="shared" ref="CG303" si="4778">Y303/Y312</f>
        <v>6.5743677005182147E-2</v>
      </c>
      <c r="CH303" s="130">
        <f t="shared" ref="CH303" si="4779">Z303/Z312</f>
        <v>6.4659791850246492E-2</v>
      </c>
      <c r="CI303" s="128">
        <f t="shared" ref="CI303" si="4780">AA303/AA312</f>
        <v>8.4931445967867378E-2</v>
      </c>
      <c r="CJ303" s="134">
        <f t="shared" ref="CJ303" si="4781">AB303/AB312</f>
        <v>7.7712781335154052E-2</v>
      </c>
      <c r="CK303" s="135">
        <f t="shared" ref="CK303" si="4782">AC303/AC312</f>
        <v>7.9521966019792431E-2</v>
      </c>
    </row>
    <row r="304" spans="1:89" x14ac:dyDescent="0.2">
      <c r="A304" s="145" t="s">
        <v>32</v>
      </c>
      <c r="B304" s="189">
        <v>1831</v>
      </c>
      <c r="C304" s="183">
        <v>2714</v>
      </c>
      <c r="D304" s="184">
        <v>515</v>
      </c>
      <c r="E304" s="185">
        <v>1003</v>
      </c>
      <c r="F304" s="182">
        <v>1169</v>
      </c>
      <c r="G304" s="186">
        <v>2468</v>
      </c>
      <c r="H304" s="184">
        <v>2301</v>
      </c>
      <c r="I304" s="185">
        <v>3631</v>
      </c>
      <c r="J304" s="182">
        <v>457</v>
      </c>
      <c r="K304" s="183">
        <v>188</v>
      </c>
      <c r="L304" s="184">
        <v>2036</v>
      </c>
      <c r="M304" s="182">
        <v>916</v>
      </c>
      <c r="N304" s="187">
        <v>2765</v>
      </c>
      <c r="O304" s="190">
        <v>2300</v>
      </c>
      <c r="P304" s="182">
        <v>1199</v>
      </c>
      <c r="Q304" s="183">
        <v>1689</v>
      </c>
      <c r="R304" s="184">
        <v>1396</v>
      </c>
      <c r="S304" s="185">
        <v>1961</v>
      </c>
      <c r="T304" s="182">
        <v>568</v>
      </c>
      <c r="U304" s="186">
        <v>289</v>
      </c>
      <c r="V304" s="184">
        <v>2141</v>
      </c>
      <c r="W304" s="191">
        <v>1384</v>
      </c>
      <c r="X304" s="182">
        <v>1227</v>
      </c>
      <c r="Y304" s="186">
        <v>637</v>
      </c>
      <c r="Z304" s="184">
        <v>2376</v>
      </c>
      <c r="AA304" s="182">
        <v>3041</v>
      </c>
      <c r="AB304" s="156">
        <f t="shared" si="4372"/>
        <v>19981</v>
      </c>
      <c r="AC304" s="157">
        <f t="shared" si="4373"/>
        <v>22221</v>
      </c>
      <c r="BI304" s="145" t="s">
        <v>32</v>
      </c>
      <c r="BJ304" s="128">
        <f>B304/B312</f>
        <v>5.8299105294997933E-2</v>
      </c>
      <c r="BK304" s="129">
        <f t="shared" ref="BK304" si="4783">C304/C312</f>
        <v>9.7377202109719785E-2</v>
      </c>
      <c r="BL304" s="130">
        <f t="shared" ref="BL304" si="4784">D304/D312</f>
        <v>4.0850321250099152E-2</v>
      </c>
      <c r="BM304" s="131">
        <f t="shared" ref="BM304" si="4785">E304/E312</f>
        <v>7.8231027220965602E-2</v>
      </c>
      <c r="BN304" s="128">
        <f t="shared" ref="BN304" si="4786">F304/F312</f>
        <v>3.5879807249624016E-2</v>
      </c>
      <c r="BO304" s="129">
        <f t="shared" ref="BO304" si="4787">G304/G312</f>
        <v>9.7295592525427743E-2</v>
      </c>
      <c r="BP304" s="130">
        <f t="shared" ref="BP304" si="4788">H304/H312</f>
        <v>5.3600130447948938E-2</v>
      </c>
      <c r="BQ304" s="131">
        <f t="shared" ref="BQ304" si="4789">I304/I312</f>
        <v>8.8504850582557401E-2</v>
      </c>
      <c r="BR304" s="128">
        <f t="shared" ref="BR304" si="4790">J304/J312</f>
        <v>7.8603371173030609E-2</v>
      </c>
      <c r="BS304" s="129">
        <f t="shared" ref="BS304" si="4791">K304/K312</f>
        <v>2.9723320158102768E-2</v>
      </c>
      <c r="BT304" s="130">
        <f t="shared" ref="BT304" si="4792">L304/L312</f>
        <v>8.6447010869565216E-2</v>
      </c>
      <c r="BU304" s="128">
        <f t="shared" ref="BU304" si="4793">M304/M312</f>
        <v>3.9693201022663258E-2</v>
      </c>
      <c r="BV304" s="132">
        <f t="shared" ref="BV304" si="4794">N304/N312</f>
        <v>7.1057771381578941E-2</v>
      </c>
      <c r="BW304" s="133">
        <f t="shared" ref="BW304" si="4795">O304/O312</f>
        <v>5.6344928956393925E-2</v>
      </c>
      <c r="BX304" s="128">
        <f t="shared" ref="BX304" si="4796">P304/P312</f>
        <v>6.0881486747232656E-2</v>
      </c>
      <c r="BY304" s="129">
        <f t="shared" ref="BY304" si="4797">Q304/Q312</f>
        <v>7.8869950968947E-2</v>
      </c>
      <c r="BZ304" s="130">
        <f t="shared" ref="BZ304" si="4798">R304/R312</f>
        <v>5.5467260012714556E-2</v>
      </c>
      <c r="CA304" s="131">
        <f t="shared" ref="CA304" si="4799">S304/S312</f>
        <v>6.7254269840181083E-2</v>
      </c>
      <c r="CB304" s="128">
        <f t="shared" ref="CB304" si="4800">T304/T312</f>
        <v>7.8856032208801885E-2</v>
      </c>
      <c r="CC304" s="129">
        <f t="shared" ref="CC304" si="4801">U304/U312</f>
        <v>3.3972023039849537E-2</v>
      </c>
      <c r="CD304" s="130">
        <f t="shared" ref="CD304" si="4802">V304/V312</f>
        <v>9.2671947366142926E-2</v>
      </c>
      <c r="CE304" s="131">
        <f t="shared" ref="CE304" si="4803">W304/W312</f>
        <v>4.7166274750366353E-2</v>
      </c>
      <c r="CF304" s="128">
        <f t="shared" ref="CF304" si="4804">X304/X312</f>
        <v>6.0781691187397832E-2</v>
      </c>
      <c r="CG304" s="129">
        <f t="shared" ref="CG304" si="4805">Y304/Y312</f>
        <v>4.9269085002707096E-2</v>
      </c>
      <c r="CH304" s="130">
        <f t="shared" ref="CH304" si="4806">Z304/Z312</f>
        <v>5.6586248779442232E-2</v>
      </c>
      <c r="CI304" s="128">
        <f t="shared" ref="CI304" si="4807">AA304/AA312</f>
        <v>6.7576276082753711E-2</v>
      </c>
      <c r="CJ304" s="134">
        <f t="shared" ref="CJ304" si="4808">AB304/AB312</f>
        <v>6.1452393693909813E-2</v>
      </c>
      <c r="CK304" s="135">
        <f t="shared" ref="CK304" si="4809">AC304/AC312</f>
        <v>6.8655591224096965E-2</v>
      </c>
    </row>
    <row r="305" spans="1:89" x14ac:dyDescent="0.2">
      <c r="A305" s="136" t="s">
        <v>33</v>
      </c>
      <c r="B305" s="192">
        <v>1496</v>
      </c>
      <c r="C305" s="176">
        <v>1593</v>
      </c>
      <c r="D305" s="177">
        <v>428</v>
      </c>
      <c r="E305" s="178">
        <v>786</v>
      </c>
      <c r="F305" s="175">
        <v>1010</v>
      </c>
      <c r="G305" s="179">
        <v>1708</v>
      </c>
      <c r="H305" s="177">
        <v>1825</v>
      </c>
      <c r="I305" s="178">
        <v>2369</v>
      </c>
      <c r="J305" s="175">
        <v>376</v>
      </c>
      <c r="K305" s="176">
        <v>117</v>
      </c>
      <c r="L305" s="177">
        <v>1394</v>
      </c>
      <c r="M305" s="175">
        <v>779</v>
      </c>
      <c r="N305" s="180">
        <v>1993</v>
      </c>
      <c r="O305" s="193">
        <v>1897</v>
      </c>
      <c r="P305" s="175">
        <v>841</v>
      </c>
      <c r="Q305" s="176">
        <v>1344</v>
      </c>
      <c r="R305" s="177">
        <v>1183</v>
      </c>
      <c r="S305" s="178">
        <v>1704</v>
      </c>
      <c r="T305" s="175">
        <v>331</v>
      </c>
      <c r="U305" s="179">
        <v>320</v>
      </c>
      <c r="V305" s="177">
        <v>1642</v>
      </c>
      <c r="W305" s="194">
        <v>1424</v>
      </c>
      <c r="X305" s="175">
        <v>841</v>
      </c>
      <c r="Y305" s="179">
        <v>725</v>
      </c>
      <c r="Z305" s="177">
        <v>1953</v>
      </c>
      <c r="AA305" s="175">
        <v>2366</v>
      </c>
      <c r="AB305" s="156">
        <f t="shared" si="4372"/>
        <v>15313</v>
      </c>
      <c r="AC305" s="157">
        <f t="shared" si="4373"/>
        <v>17132</v>
      </c>
      <c r="BI305" s="136" t="s">
        <v>33</v>
      </c>
      <c r="BJ305" s="128">
        <f>B305/B312</f>
        <v>4.7632693348616549E-2</v>
      </c>
      <c r="BK305" s="129">
        <f t="shared" ref="BK305" si="4810">C305/C312</f>
        <v>5.7156183847009434E-2</v>
      </c>
      <c r="BL305" s="130">
        <f t="shared" ref="BL305" si="4811">D305/D312</f>
        <v>3.394939319425716E-2</v>
      </c>
      <c r="BM305" s="131">
        <f t="shared" ref="BM305" si="4812">E305/E312</f>
        <v>6.130567038452539E-2</v>
      </c>
      <c r="BN305" s="128">
        <f t="shared" ref="BN305" si="4813">F305/F312</f>
        <v>3.0999662379914673E-2</v>
      </c>
      <c r="BO305" s="129">
        <f t="shared" ref="BO305" si="4814">G305/G312</f>
        <v>6.7334226917921625E-2</v>
      </c>
      <c r="BP305" s="130">
        <f t="shared" ref="BP305" si="4815">H305/H312</f>
        <v>4.2512054788138555E-2</v>
      </c>
      <c r="BQ305" s="131">
        <f t="shared" ref="BQ305" si="4816">I305/I312</f>
        <v>5.7743869741139764E-2</v>
      </c>
      <c r="BR305" s="128">
        <f t="shared" ref="BR305" si="4817">J305/J312</f>
        <v>6.4671482628138974E-2</v>
      </c>
      <c r="BS305" s="129">
        <f t="shared" ref="BS305" si="4818">K305/K312</f>
        <v>1.8498023715415021E-2</v>
      </c>
      <c r="BT305" s="130">
        <f t="shared" ref="BT305" si="4819">L305/L312</f>
        <v>5.9188179347826088E-2</v>
      </c>
      <c r="BU305" s="128">
        <f t="shared" ref="BU305" si="4820">M305/M312</f>
        <v>3.3756554144819519E-2</v>
      </c>
      <c r="BV305" s="132">
        <f t="shared" ref="BV305" si="4821">N305/N312</f>
        <v>5.1218133223684209E-2</v>
      </c>
      <c r="BW305" s="133">
        <f t="shared" ref="BW305" si="4822">O305/O312</f>
        <v>4.6472317491425774E-2</v>
      </c>
      <c r="BX305" s="128">
        <f t="shared" ref="BX305" si="4823">P305/P312</f>
        <v>4.2703361429877122E-2</v>
      </c>
      <c r="BY305" s="129">
        <f t="shared" ref="BY305" si="4824">Q305/Q312</f>
        <v>6.2759747840298849E-2</v>
      </c>
      <c r="BZ305" s="130">
        <f t="shared" ref="BZ305" si="4825">R305/R312</f>
        <v>4.7004132231404962E-2</v>
      </c>
      <c r="CA305" s="131">
        <f t="shared" ref="CA305" si="4826">S305/S312</f>
        <v>5.8440222237464846E-2</v>
      </c>
      <c r="CB305" s="128">
        <f t="shared" ref="CB305" si="4827">T305/T312</f>
        <v>4.5953075107594055E-2</v>
      </c>
      <c r="CC305" s="129">
        <f t="shared" ref="CC305" si="4828">U305/U312</f>
        <v>3.7616080874573882E-2</v>
      </c>
      <c r="CD305" s="130">
        <f t="shared" ref="CD305" si="4829">V305/V312</f>
        <v>7.1073020819806945E-2</v>
      </c>
      <c r="CE305" s="131">
        <f t="shared" ref="CE305" si="4830">W305/W312</f>
        <v>4.8529461881879836E-2</v>
      </c>
      <c r="CF305" s="128">
        <f t="shared" ref="CF305" si="4831">X305/X312</f>
        <v>4.1660474562837467E-2</v>
      </c>
      <c r="CG305" s="129">
        <f t="shared" ref="CG305" si="4832">Y305/Y312</f>
        <v>5.6075489210302421E-2</v>
      </c>
      <c r="CH305" s="130">
        <f t="shared" ref="CH305" si="4833">Z305/Z312</f>
        <v>4.6512181761890016E-2</v>
      </c>
      <c r="CI305" s="128">
        <f t="shared" ref="CI305" si="4834">AA305/AA312</f>
        <v>5.2576609408679809E-2</v>
      </c>
      <c r="CJ305" s="134">
        <f t="shared" ref="CJ305" si="4835">AB305/AB312</f>
        <v>4.7095766209641204E-2</v>
      </c>
      <c r="CK305" s="135">
        <f t="shared" ref="CK305" si="4836">AC305/AC312</f>
        <v>5.293225277220779E-2</v>
      </c>
    </row>
    <row r="306" spans="1:89" x14ac:dyDescent="0.2">
      <c r="A306" s="145" t="s">
        <v>34</v>
      </c>
      <c r="B306" s="189">
        <v>556</v>
      </c>
      <c r="C306" s="183">
        <v>1202</v>
      </c>
      <c r="D306" s="184">
        <v>213</v>
      </c>
      <c r="E306" s="185">
        <v>570</v>
      </c>
      <c r="F306" s="182">
        <v>446</v>
      </c>
      <c r="G306" s="186">
        <v>1504</v>
      </c>
      <c r="H306" s="184">
        <v>959</v>
      </c>
      <c r="I306" s="185">
        <v>2075</v>
      </c>
      <c r="J306" s="182">
        <v>159</v>
      </c>
      <c r="K306" s="183">
        <v>106</v>
      </c>
      <c r="L306" s="184">
        <v>1330</v>
      </c>
      <c r="M306" s="182">
        <v>593</v>
      </c>
      <c r="N306" s="187">
        <v>1948</v>
      </c>
      <c r="O306" s="190">
        <v>1606</v>
      </c>
      <c r="P306" s="182">
        <v>563</v>
      </c>
      <c r="Q306" s="183">
        <v>1034</v>
      </c>
      <c r="R306" s="184">
        <v>957</v>
      </c>
      <c r="S306" s="185">
        <v>1423</v>
      </c>
      <c r="T306" s="182">
        <v>215</v>
      </c>
      <c r="U306" s="186">
        <v>228</v>
      </c>
      <c r="V306" s="184">
        <v>1550</v>
      </c>
      <c r="W306" s="191">
        <v>890</v>
      </c>
      <c r="X306" s="182">
        <v>400</v>
      </c>
      <c r="Y306" s="186">
        <v>416</v>
      </c>
      <c r="Z306" s="184">
        <v>1392</v>
      </c>
      <c r="AA306" s="182">
        <v>1679</v>
      </c>
      <c r="AB306" s="156">
        <f t="shared" si="4372"/>
        <v>10688</v>
      </c>
      <c r="AC306" s="157">
        <f t="shared" si="4373"/>
        <v>13326</v>
      </c>
      <c r="BI306" s="145" t="s">
        <v>34</v>
      </c>
      <c r="BJ306" s="128">
        <f>B306/B312</f>
        <v>1.7703059827427006E-2</v>
      </c>
      <c r="BK306" s="129">
        <f t="shared" ref="BK306" si="4837">C306/C312</f>
        <v>4.3127264898998957E-2</v>
      </c>
      <c r="BL306" s="130">
        <f t="shared" ref="BL306" si="4838">D306/D312</f>
        <v>1.6895375584992465E-2</v>
      </c>
      <c r="BM306" s="131">
        <f t="shared" ref="BM306" si="4839">E306/E312</f>
        <v>4.4458310584197802E-2</v>
      </c>
      <c r="BN306" s="128">
        <f t="shared" ref="BN306" si="4840">F306/F312</f>
        <v>1.3688959823209846E-2</v>
      </c>
      <c r="BO306" s="129">
        <f t="shared" ref="BO306" si="4841">G306/G312</f>
        <v>5.9291965623275253E-2</v>
      </c>
      <c r="BP306" s="130">
        <f t="shared" ref="BP306" si="4842">H306/H312</f>
        <v>2.2339211255794453E-2</v>
      </c>
      <c r="BQ306" s="131">
        <f t="shared" ref="BQ306" si="4843">I306/I312</f>
        <v>5.0577682445278604E-2</v>
      </c>
      <c r="BR306" s="128">
        <f t="shared" ref="BR306" si="4844">J306/J312</f>
        <v>2.7347781217750257E-2</v>
      </c>
      <c r="BS306" s="129">
        <f t="shared" ref="BS306" si="4845">K306/K312</f>
        <v>1.675889328063241E-2</v>
      </c>
      <c r="BT306" s="130">
        <f t="shared" ref="BT306" si="4846">L306/L312</f>
        <v>5.6470788043478264E-2</v>
      </c>
      <c r="BU306" s="128">
        <f t="shared" ref="BU306" si="4847">M306/M312</f>
        <v>2.569658101139663E-2</v>
      </c>
      <c r="BV306" s="132">
        <f t="shared" ref="BV306" si="4848">N306/N312</f>
        <v>5.0061677631578948E-2</v>
      </c>
      <c r="BW306" s="133">
        <f t="shared" ref="BW306" si="4849">O306/O312</f>
        <v>3.9343459088682017E-2</v>
      </c>
      <c r="BX306" s="128">
        <f t="shared" ref="BX306" si="4850">P306/P312</f>
        <v>2.8587387021427844E-2</v>
      </c>
      <c r="BY306" s="129">
        <f t="shared" ref="BY306" si="4851">Q306/Q312</f>
        <v>4.8283913144991829E-2</v>
      </c>
      <c r="BZ306" s="130">
        <f t="shared" ref="BZ306" si="4852">R306/R312</f>
        <v>3.8024475524475528E-2</v>
      </c>
      <c r="CA306" s="131">
        <f t="shared" ref="CA306" si="4853">S306/S312</f>
        <v>4.880307291309418E-2</v>
      </c>
      <c r="CB306" s="128">
        <f t="shared" ref="CB306" si="4854">T306/T312</f>
        <v>2.9848674163542969E-2</v>
      </c>
      <c r="CC306" s="129">
        <f t="shared" ref="CC306" si="4855">U306/U312</f>
        <v>2.6801457623133889E-2</v>
      </c>
      <c r="CD306" s="130">
        <f t="shared" ref="CD306" si="4856">V306/V312</f>
        <v>6.7090854001644815E-2</v>
      </c>
      <c r="CE306" s="131">
        <f t="shared" ref="CE306" si="4857">W306/W312</f>
        <v>3.0330913676174898E-2</v>
      </c>
      <c r="CF306" s="128">
        <f t="shared" ref="CF306" si="4858">X306/X312</f>
        <v>1.9814732253430424E-2</v>
      </c>
      <c r="CG306" s="129">
        <f t="shared" ref="CG306" si="4859">Y306/Y312</f>
        <v>3.2175728981359737E-2</v>
      </c>
      <c r="CH306" s="130">
        <f t="shared" ref="CH306" si="4860">Z306/Z312</f>
        <v>3.3151539688966156E-2</v>
      </c>
      <c r="CI306" s="128">
        <f t="shared" ref="CI306" si="4861">AA306/AA312</f>
        <v>3.7310281993733471E-2</v>
      </c>
      <c r="CJ306" s="134">
        <f t="shared" ref="CJ306" si="4862">AB306/AB312</f>
        <v>3.2871387007682704E-2</v>
      </c>
      <c r="CK306" s="135">
        <f t="shared" ref="CK306" si="4863">AC306/AC312</f>
        <v>4.1172962902313856E-2</v>
      </c>
    </row>
    <row r="307" spans="1:89" x14ac:dyDescent="0.2">
      <c r="A307" s="136" t="s">
        <v>35</v>
      </c>
      <c r="B307" s="192">
        <v>0</v>
      </c>
      <c r="C307" s="176">
        <v>555</v>
      </c>
      <c r="D307" s="177">
        <v>8</v>
      </c>
      <c r="E307" s="178">
        <v>364</v>
      </c>
      <c r="F307" s="175">
        <v>39</v>
      </c>
      <c r="G307" s="179">
        <v>647</v>
      </c>
      <c r="H307" s="177">
        <v>99</v>
      </c>
      <c r="I307" s="178">
        <v>654</v>
      </c>
      <c r="J307" s="175">
        <v>35</v>
      </c>
      <c r="K307" s="176">
        <v>16</v>
      </c>
      <c r="L307" s="177">
        <v>212</v>
      </c>
      <c r="M307" s="175">
        <v>125</v>
      </c>
      <c r="N307" s="180">
        <v>332</v>
      </c>
      <c r="O307" s="193">
        <v>205</v>
      </c>
      <c r="P307" s="175">
        <v>117</v>
      </c>
      <c r="Q307" s="176">
        <v>165</v>
      </c>
      <c r="R307" s="177">
        <v>251</v>
      </c>
      <c r="S307" s="178">
        <v>128</v>
      </c>
      <c r="T307" s="175">
        <v>43</v>
      </c>
      <c r="U307" s="179">
        <v>22</v>
      </c>
      <c r="V307" s="177">
        <v>156</v>
      </c>
      <c r="W307" s="194">
        <v>38</v>
      </c>
      <c r="X307" s="175">
        <v>89</v>
      </c>
      <c r="Y307" s="179">
        <v>49</v>
      </c>
      <c r="Z307" s="177">
        <v>103</v>
      </c>
      <c r="AA307" s="175">
        <v>206</v>
      </c>
      <c r="AB307" s="156">
        <f t="shared" si="4372"/>
        <v>1484</v>
      </c>
      <c r="AC307" s="157">
        <f t="shared" si="4373"/>
        <v>3174</v>
      </c>
      <c r="BI307" s="136" t="s">
        <v>35</v>
      </c>
      <c r="BJ307" s="128">
        <f>B307/B312</f>
        <v>0</v>
      </c>
      <c r="BK307" s="129">
        <f t="shared" ref="BK307" si="4864">C307/C312</f>
        <v>1.9913171396792363E-2</v>
      </c>
      <c r="BL307" s="130">
        <f t="shared" ref="BL307" si="4865">D307/D312</f>
        <v>6.345680970889189E-4</v>
      </c>
      <c r="BM307" s="131">
        <f t="shared" ref="BM307" si="4866">E307/E312</f>
        <v>2.839092114499649E-2</v>
      </c>
      <c r="BN307" s="128">
        <f t="shared" ref="BN307" si="4867">F307/F312</f>
        <v>1.197016666155121E-3</v>
      </c>
      <c r="BO307" s="129">
        <f t="shared" ref="BO307" si="4868">G307/G312</f>
        <v>2.5506583615863755E-2</v>
      </c>
      <c r="BP307" s="130">
        <f t="shared" ref="BP307" si="4869">H307/H312</f>
        <v>2.3061333830277902E-3</v>
      </c>
      <c r="BQ307" s="131">
        <f t="shared" ref="BQ307" si="4870">I307/I312</f>
        <v>1.5941110515282991E-2</v>
      </c>
      <c r="BR307" s="128">
        <f t="shared" ref="BR307" si="4871">J307/J312</f>
        <v>6.0199518403852769E-3</v>
      </c>
      <c r="BS307" s="129">
        <f t="shared" ref="BS307" si="4872">K307/K312</f>
        <v>2.5296442687747036E-3</v>
      </c>
      <c r="BT307" s="130">
        <f t="shared" ref="BT307" si="4873">L307/L312</f>
        <v>9.001358695652174E-3</v>
      </c>
      <c r="BU307" s="128">
        <f t="shared" ref="BU307" si="4874">M307/M312</f>
        <v>5.4166486111712963E-3</v>
      </c>
      <c r="BV307" s="132">
        <f t="shared" ref="BV307" si="4875">N307/N312</f>
        <v>8.5320723684210523E-3</v>
      </c>
      <c r="BW307" s="133">
        <f t="shared" ref="BW307" si="4876">O307/O312</f>
        <v>5.0220480156785889E-3</v>
      </c>
      <c r="BX307" s="128">
        <f t="shared" ref="BX307" si="4877">P307/P312</f>
        <v>5.9408957042754139E-3</v>
      </c>
      <c r="BY307" s="129">
        <f t="shared" ref="BY307" si="4878">Q307/Q312</f>
        <v>7.7048797571795469E-3</v>
      </c>
      <c r="BZ307" s="130">
        <f t="shared" ref="BZ307" si="4879">R307/R312</f>
        <v>9.9729815638906552E-3</v>
      </c>
      <c r="CA307" s="131">
        <f t="shared" ref="CA307" si="4880">S307/S312</f>
        <v>4.3898758488236508E-3</v>
      </c>
      <c r="CB307" s="128">
        <f t="shared" ref="CB307" si="4881">T307/T312</f>
        <v>5.9697348327085939E-3</v>
      </c>
      <c r="CC307" s="129">
        <f t="shared" ref="CC307" si="4882">U307/U312</f>
        <v>2.5861055601269544E-3</v>
      </c>
      <c r="CD307" s="130">
        <f t="shared" ref="CD307" si="4883">V307/V312</f>
        <v>6.7523698221010255E-3</v>
      </c>
      <c r="CE307" s="131">
        <f t="shared" ref="CE307" si="4884">W307/W312</f>
        <v>1.2950277749378045E-3</v>
      </c>
      <c r="CF307" s="128">
        <f t="shared" ref="CF307" si="4885">X307/X312</f>
        <v>4.4087779263882699E-3</v>
      </c>
      <c r="CG307" s="129">
        <f t="shared" ref="CG307" si="4886">Y307/Y312</f>
        <v>3.7899296155928532E-3</v>
      </c>
      <c r="CH307" s="130">
        <f t="shared" ref="CH307" si="4887">Z307/Z312</f>
        <v>2.4530234108933293E-3</v>
      </c>
      <c r="CI307" s="128">
        <f t="shared" ref="CI307" si="4888">AA307/AA312</f>
        <v>4.5776760516432966E-3</v>
      </c>
      <c r="CJ307" s="134">
        <f t="shared" ref="CJ307" si="4889">AB307/AB312</f>
        <v>4.5641035104230102E-3</v>
      </c>
      <c r="CK307" s="135">
        <f t="shared" ref="CK307" si="4890">AC307/AC312</f>
        <v>9.8066174584979862E-3</v>
      </c>
    </row>
    <row r="308" spans="1:89" x14ac:dyDescent="0.2">
      <c r="A308" s="145" t="s">
        <v>36</v>
      </c>
      <c r="B308" s="189">
        <v>0</v>
      </c>
      <c r="C308" s="183">
        <v>0</v>
      </c>
      <c r="D308" s="184">
        <v>0</v>
      </c>
      <c r="E308" s="185">
        <v>7</v>
      </c>
      <c r="F308" s="182">
        <v>0</v>
      </c>
      <c r="G308" s="186">
        <v>0</v>
      </c>
      <c r="H308" s="184">
        <v>0</v>
      </c>
      <c r="I308" s="185">
        <v>0</v>
      </c>
      <c r="J308" s="182">
        <v>0</v>
      </c>
      <c r="K308" s="186">
        <v>0</v>
      </c>
      <c r="L308" s="184">
        <v>0</v>
      </c>
      <c r="M308" s="182">
        <v>0</v>
      </c>
      <c r="N308" s="187">
        <v>0</v>
      </c>
      <c r="O308" s="190">
        <v>0</v>
      </c>
      <c r="P308" s="182">
        <v>0</v>
      </c>
      <c r="Q308" s="186">
        <v>0</v>
      </c>
      <c r="R308" s="184">
        <v>0</v>
      </c>
      <c r="S308" s="185">
        <v>0</v>
      </c>
      <c r="T308" s="182">
        <v>0</v>
      </c>
      <c r="U308" s="186">
        <v>0</v>
      </c>
      <c r="V308" s="184">
        <v>0</v>
      </c>
      <c r="W308" s="185">
        <v>0</v>
      </c>
      <c r="X308" s="182">
        <v>0</v>
      </c>
      <c r="Y308" s="186">
        <v>0</v>
      </c>
      <c r="Z308" s="184">
        <v>0</v>
      </c>
      <c r="AA308" s="182">
        <v>0</v>
      </c>
      <c r="AB308" s="156">
        <f t="shared" si="4372"/>
        <v>0</v>
      </c>
      <c r="AC308" s="157">
        <f t="shared" si="4373"/>
        <v>7</v>
      </c>
      <c r="BI308" s="145" t="s">
        <v>36</v>
      </c>
      <c r="BJ308" s="128">
        <f>B308/B312</f>
        <v>0</v>
      </c>
      <c r="BK308" s="129">
        <f t="shared" ref="BK308" si="4891">C308/C312</f>
        <v>0</v>
      </c>
      <c r="BL308" s="130">
        <f t="shared" ref="BL308" si="4892">D308/D312</f>
        <v>0</v>
      </c>
      <c r="BM308" s="131">
        <f t="shared" ref="BM308" si="4893">E308/E312</f>
        <v>5.4597925278839399E-4</v>
      </c>
      <c r="BN308" s="128">
        <f t="shared" ref="BN308" si="4894">F308/F312</f>
        <v>0</v>
      </c>
      <c r="BO308" s="129">
        <f t="shared" ref="BO308" si="4895">G308/G312</f>
        <v>0</v>
      </c>
      <c r="BP308" s="130">
        <f t="shared" ref="BP308" si="4896">H308/H312</f>
        <v>0</v>
      </c>
      <c r="BQ308" s="131">
        <f t="shared" ref="BQ308" si="4897">I308/I312</f>
        <v>0</v>
      </c>
      <c r="BR308" s="128">
        <f t="shared" ref="BR308" si="4898">J308/J312</f>
        <v>0</v>
      </c>
      <c r="BS308" s="129">
        <f t="shared" ref="BS308" si="4899">K308/K312</f>
        <v>0</v>
      </c>
      <c r="BT308" s="130">
        <f t="shared" ref="BT308" si="4900">L308/L312</f>
        <v>0</v>
      </c>
      <c r="BU308" s="128">
        <f t="shared" ref="BU308" si="4901">M308/M312</f>
        <v>0</v>
      </c>
      <c r="BV308" s="132">
        <f t="shared" ref="BV308" si="4902">N308/N312</f>
        <v>0</v>
      </c>
      <c r="BW308" s="133">
        <f t="shared" ref="BW308" si="4903">O308/O312</f>
        <v>0</v>
      </c>
      <c r="BX308" s="128">
        <f t="shared" ref="BX308" si="4904">P308/P312</f>
        <v>0</v>
      </c>
      <c r="BY308" s="129">
        <f t="shared" ref="BY308" si="4905">Q308/Q312</f>
        <v>0</v>
      </c>
      <c r="BZ308" s="130">
        <f t="shared" ref="BZ308" si="4906">R308/R312</f>
        <v>0</v>
      </c>
      <c r="CA308" s="131">
        <f t="shared" ref="CA308" si="4907">S308/S312</f>
        <v>0</v>
      </c>
      <c r="CB308" s="128">
        <f t="shared" ref="CB308" si="4908">T308/T312</f>
        <v>0</v>
      </c>
      <c r="CC308" s="129">
        <f t="shared" ref="CC308" si="4909">U308/U312</f>
        <v>0</v>
      </c>
      <c r="CD308" s="130">
        <f t="shared" ref="CD308" si="4910">V308/V312</f>
        <v>0</v>
      </c>
      <c r="CE308" s="131">
        <f t="shared" ref="CE308" si="4911">W308/W312</f>
        <v>0</v>
      </c>
      <c r="CF308" s="128">
        <f t="shared" ref="CF308" si="4912">X308/X312</f>
        <v>0</v>
      </c>
      <c r="CG308" s="129">
        <f t="shared" ref="CG308" si="4913">Y308/Y312</f>
        <v>0</v>
      </c>
      <c r="CH308" s="130">
        <f t="shared" ref="CH308" si="4914">Z308/Z312</f>
        <v>0</v>
      </c>
      <c r="CI308" s="128">
        <f t="shared" ref="CI308" si="4915">AA308/AA312</f>
        <v>0</v>
      </c>
      <c r="CJ308" s="134">
        <f t="shared" ref="CJ308" si="4916">AB308/AB312</f>
        <v>0</v>
      </c>
      <c r="CK308" s="135">
        <f t="shared" ref="CK308" si="4917">AC308/AC312</f>
        <v>2.1627700759132296E-5</v>
      </c>
    </row>
    <row r="309" spans="1:89" x14ac:dyDescent="0.2">
      <c r="A309" s="136" t="s">
        <v>37</v>
      </c>
      <c r="B309" s="58">
        <v>0</v>
      </c>
      <c r="C309" s="59">
        <v>0</v>
      </c>
      <c r="D309" s="138">
        <v>0</v>
      </c>
      <c r="E309" s="139">
        <v>0</v>
      </c>
      <c r="F309" s="137">
        <v>0</v>
      </c>
      <c r="G309" s="140">
        <v>0</v>
      </c>
      <c r="H309" s="138">
        <v>0</v>
      </c>
      <c r="I309" s="139">
        <v>0</v>
      </c>
      <c r="J309" s="137">
        <v>0</v>
      </c>
      <c r="K309" s="140">
        <v>0</v>
      </c>
      <c r="L309" s="138"/>
      <c r="M309" s="137">
        <v>0</v>
      </c>
      <c r="N309" s="141">
        <v>0</v>
      </c>
      <c r="O309" s="142">
        <v>0</v>
      </c>
      <c r="P309" s="137">
        <v>0</v>
      </c>
      <c r="Q309" s="140">
        <v>0</v>
      </c>
      <c r="R309" s="138"/>
      <c r="S309" s="139">
        <v>0</v>
      </c>
      <c r="T309" s="137">
        <v>0</v>
      </c>
      <c r="U309" s="140">
        <v>0</v>
      </c>
      <c r="V309" s="138">
        <v>0</v>
      </c>
      <c r="W309" s="139">
        <v>0</v>
      </c>
      <c r="X309" s="137">
        <v>0</v>
      </c>
      <c r="Y309" s="140">
        <v>0</v>
      </c>
      <c r="Z309" s="143">
        <v>0</v>
      </c>
      <c r="AA309" s="144">
        <v>0</v>
      </c>
      <c r="AB309" s="158">
        <f t="shared" ref="AB309:AB311" si="4918">SUM(B309,D309,F309,H309,J309,L309,N309,P309,R309,T309,V309,X309,Z309)</f>
        <v>0</v>
      </c>
      <c r="AC309" s="159">
        <f t="shared" ref="AC309:AC311" si="4919">SUM(C309,E309,G309,I309,K309,M309,O309,Q309,S309,U309,W309,Y309,AA309)</f>
        <v>0</v>
      </c>
      <c r="BI309" s="136" t="s">
        <v>37</v>
      </c>
      <c r="BJ309" s="128">
        <f>B309/B312</f>
        <v>0</v>
      </c>
      <c r="BK309" s="129">
        <f t="shared" ref="BK309" si="4920">C309/C312</f>
        <v>0</v>
      </c>
      <c r="BL309" s="130">
        <f t="shared" ref="BL309" si="4921">D309/D312</f>
        <v>0</v>
      </c>
      <c r="BM309" s="131">
        <f t="shared" ref="BM309" si="4922">E309/E312</f>
        <v>0</v>
      </c>
      <c r="BN309" s="128">
        <f t="shared" ref="BN309" si="4923">F309/F312</f>
        <v>0</v>
      </c>
      <c r="BO309" s="129">
        <f t="shared" ref="BO309" si="4924">G309/G312</f>
        <v>0</v>
      </c>
      <c r="BP309" s="130">
        <f t="shared" ref="BP309" si="4925">H309/H312</f>
        <v>0</v>
      </c>
      <c r="BQ309" s="131">
        <f t="shared" ref="BQ309" si="4926">I309/I312</f>
        <v>0</v>
      </c>
      <c r="BR309" s="128">
        <f t="shared" ref="BR309" si="4927">J309/J312</f>
        <v>0</v>
      </c>
      <c r="BS309" s="129">
        <f t="shared" ref="BS309" si="4928">K309/K312</f>
        <v>0</v>
      </c>
      <c r="BT309" s="130">
        <f t="shared" ref="BT309" si="4929">L309/L312</f>
        <v>0</v>
      </c>
      <c r="BU309" s="128">
        <f t="shared" ref="BU309" si="4930">M309/M312</f>
        <v>0</v>
      </c>
      <c r="BV309" s="132">
        <f t="shared" ref="BV309" si="4931">N309/N312</f>
        <v>0</v>
      </c>
      <c r="BW309" s="133">
        <f t="shared" ref="BW309" si="4932">O309/O312</f>
        <v>0</v>
      </c>
      <c r="BX309" s="128">
        <f t="shared" ref="BX309" si="4933">P309/P312</f>
        <v>0</v>
      </c>
      <c r="BY309" s="129">
        <f t="shared" ref="BY309" si="4934">Q309/Q312</f>
        <v>0</v>
      </c>
      <c r="BZ309" s="130">
        <f t="shared" ref="BZ309" si="4935">R309/R312</f>
        <v>0</v>
      </c>
      <c r="CA309" s="131">
        <f t="shared" ref="CA309" si="4936">S309/S312</f>
        <v>0</v>
      </c>
      <c r="CB309" s="128">
        <f t="shared" ref="CB309" si="4937">T309/T312</f>
        <v>0</v>
      </c>
      <c r="CC309" s="129">
        <f t="shared" ref="CC309" si="4938">U309/U312</f>
        <v>0</v>
      </c>
      <c r="CD309" s="130">
        <f t="shared" ref="CD309" si="4939">V309/V312</f>
        <v>0</v>
      </c>
      <c r="CE309" s="131">
        <f t="shared" ref="CE309" si="4940">W309/W312</f>
        <v>0</v>
      </c>
      <c r="CF309" s="128">
        <f t="shared" ref="CF309" si="4941">X309/X312</f>
        <v>0</v>
      </c>
      <c r="CG309" s="129">
        <f t="shared" ref="CG309" si="4942">Y309/Y312</f>
        <v>0</v>
      </c>
      <c r="CH309" s="130">
        <f t="shared" ref="CH309" si="4943">Z309/Z312</f>
        <v>0</v>
      </c>
      <c r="CI309" s="128">
        <f t="shared" ref="CI309" si="4944">AA309/AA312</f>
        <v>0</v>
      </c>
      <c r="CJ309" s="134">
        <f t="shared" ref="CJ309" si="4945">AB309/AB312</f>
        <v>0</v>
      </c>
      <c r="CK309" s="135">
        <f t="shared" ref="CK309" si="4946">AC309/AC312</f>
        <v>0</v>
      </c>
    </row>
    <row r="310" spans="1:89" x14ac:dyDescent="0.2">
      <c r="A310" s="145" t="s">
        <v>38</v>
      </c>
      <c r="B310" s="56"/>
      <c r="C310" s="57"/>
      <c r="D310" s="151"/>
      <c r="E310" s="148"/>
      <c r="F310" s="149"/>
      <c r="G310" s="150"/>
      <c r="H310" s="151"/>
      <c r="I310" s="148"/>
      <c r="J310" s="149"/>
      <c r="K310" s="150"/>
      <c r="L310" s="151"/>
      <c r="M310" s="149"/>
      <c r="N310" s="153"/>
      <c r="O310" s="152"/>
      <c r="P310" s="149"/>
      <c r="Q310" s="150"/>
      <c r="R310" s="151"/>
      <c r="S310" s="148"/>
      <c r="T310" s="149"/>
      <c r="U310" s="150"/>
      <c r="V310" s="151"/>
      <c r="W310" s="148"/>
      <c r="X310" s="149"/>
      <c r="Y310" s="150"/>
      <c r="Z310" s="147"/>
      <c r="AA310" s="146"/>
      <c r="AB310" s="158">
        <f t="shared" si="4918"/>
        <v>0</v>
      </c>
      <c r="AC310" s="159">
        <f t="shared" si="4919"/>
        <v>0</v>
      </c>
      <c r="BI310" s="145" t="s">
        <v>38</v>
      </c>
      <c r="BJ310" s="128">
        <f>B310/B312</f>
        <v>0</v>
      </c>
      <c r="BK310" s="129">
        <f t="shared" ref="BK310" si="4947">C310/C312</f>
        <v>0</v>
      </c>
      <c r="BL310" s="130">
        <f t="shared" ref="BL310" si="4948">D310/D312</f>
        <v>0</v>
      </c>
      <c r="BM310" s="131">
        <f t="shared" ref="BM310" si="4949">E310/E312</f>
        <v>0</v>
      </c>
      <c r="BN310" s="128">
        <f t="shared" ref="BN310" si="4950">F310/F312</f>
        <v>0</v>
      </c>
      <c r="BO310" s="129">
        <f t="shared" ref="BO310" si="4951">G310/G312</f>
        <v>0</v>
      </c>
      <c r="BP310" s="130">
        <f t="shared" ref="BP310" si="4952">H310/H312</f>
        <v>0</v>
      </c>
      <c r="BQ310" s="131">
        <f t="shared" ref="BQ310" si="4953">I310/I312</f>
        <v>0</v>
      </c>
      <c r="BR310" s="128">
        <f t="shared" ref="BR310" si="4954">J310/J312</f>
        <v>0</v>
      </c>
      <c r="BS310" s="129">
        <f t="shared" ref="BS310" si="4955">K310/K312</f>
        <v>0</v>
      </c>
      <c r="BT310" s="130">
        <f t="shared" ref="BT310" si="4956">L310/L312</f>
        <v>0</v>
      </c>
      <c r="BU310" s="128">
        <f t="shared" ref="BU310" si="4957">M310/M312</f>
        <v>0</v>
      </c>
      <c r="BV310" s="132">
        <f t="shared" ref="BV310" si="4958">N310/N312</f>
        <v>0</v>
      </c>
      <c r="BW310" s="133">
        <f t="shared" ref="BW310" si="4959">O310/O312</f>
        <v>0</v>
      </c>
      <c r="BX310" s="128">
        <f t="shared" ref="BX310" si="4960">P310/P312</f>
        <v>0</v>
      </c>
      <c r="BY310" s="129">
        <f t="shared" ref="BY310" si="4961">Q310/Q312</f>
        <v>0</v>
      </c>
      <c r="BZ310" s="130">
        <f t="shared" ref="BZ310" si="4962">R310/R312</f>
        <v>0</v>
      </c>
      <c r="CA310" s="131">
        <f t="shared" ref="CA310" si="4963">S310/S312</f>
        <v>0</v>
      </c>
      <c r="CB310" s="128">
        <f t="shared" ref="CB310" si="4964">T310/T312</f>
        <v>0</v>
      </c>
      <c r="CC310" s="129">
        <f t="shared" ref="CC310" si="4965">U310/U312</f>
        <v>0</v>
      </c>
      <c r="CD310" s="130">
        <f t="shared" ref="CD310" si="4966">V310/V312</f>
        <v>0</v>
      </c>
      <c r="CE310" s="131">
        <f t="shared" ref="CE310" si="4967">W310/W312</f>
        <v>0</v>
      </c>
      <c r="CF310" s="128">
        <f t="shared" ref="CF310" si="4968">X310/X312</f>
        <v>0</v>
      </c>
      <c r="CG310" s="129">
        <f t="shared" ref="CG310" si="4969">Y310/Y312</f>
        <v>0</v>
      </c>
      <c r="CH310" s="130">
        <f t="shared" ref="CH310" si="4970">Z310/Z312</f>
        <v>0</v>
      </c>
      <c r="CI310" s="128">
        <f t="shared" ref="CI310" si="4971">AA310/AA312</f>
        <v>0</v>
      </c>
      <c r="CJ310" s="134">
        <f t="shared" ref="CJ310" si="4972">AB310/AB312</f>
        <v>0</v>
      </c>
      <c r="CK310" s="135">
        <f t="shared" ref="CK310" si="4973">AC310/AC312</f>
        <v>0</v>
      </c>
    </row>
    <row r="311" spans="1:89" ht="13.5" thickBot="1" x14ac:dyDescent="0.25">
      <c r="A311" s="136" t="s">
        <v>39</v>
      </c>
      <c r="B311" s="58"/>
      <c r="C311" s="59"/>
      <c r="D311" s="138"/>
      <c r="E311" s="139"/>
      <c r="F311" s="137"/>
      <c r="G311" s="140"/>
      <c r="H311" s="138"/>
      <c r="I311" s="139"/>
      <c r="J311" s="137"/>
      <c r="K311" s="140"/>
      <c r="L311" s="138"/>
      <c r="M311" s="137"/>
      <c r="N311" s="141"/>
      <c r="O311" s="142"/>
      <c r="P311" s="137"/>
      <c r="Q311" s="140"/>
      <c r="R311" s="138"/>
      <c r="S311" s="139"/>
      <c r="T311" s="137"/>
      <c r="U311" s="140"/>
      <c r="V311" s="138"/>
      <c r="W311" s="139"/>
      <c r="X311" s="137"/>
      <c r="Y311" s="140"/>
      <c r="Z311" s="143"/>
      <c r="AA311" s="144"/>
      <c r="AB311" s="158">
        <f t="shared" si="4918"/>
        <v>0</v>
      </c>
      <c r="AC311" s="159">
        <f t="shared" si="4919"/>
        <v>0</v>
      </c>
      <c r="BI311" s="136" t="s">
        <v>39</v>
      </c>
      <c r="BJ311" s="128">
        <f>B311/B312</f>
        <v>0</v>
      </c>
      <c r="BK311" s="129">
        <f t="shared" ref="BK311" si="4974">C311/C312</f>
        <v>0</v>
      </c>
      <c r="BL311" s="130">
        <f t="shared" ref="BL311" si="4975">D311/D312</f>
        <v>0</v>
      </c>
      <c r="BM311" s="131">
        <f t="shared" ref="BM311" si="4976">E311/E312</f>
        <v>0</v>
      </c>
      <c r="BN311" s="128">
        <f t="shared" ref="BN311" si="4977">F311/F312</f>
        <v>0</v>
      </c>
      <c r="BO311" s="129">
        <f t="shared" ref="BO311" si="4978">G311/G312</f>
        <v>0</v>
      </c>
      <c r="BP311" s="130">
        <f t="shared" ref="BP311" si="4979">H311/H312</f>
        <v>0</v>
      </c>
      <c r="BQ311" s="131">
        <f t="shared" ref="BQ311" si="4980">I311/I312</f>
        <v>0</v>
      </c>
      <c r="BR311" s="128">
        <f t="shared" ref="BR311" si="4981">J311/J312</f>
        <v>0</v>
      </c>
      <c r="BS311" s="129">
        <f t="shared" ref="BS311" si="4982">K311/K312</f>
        <v>0</v>
      </c>
      <c r="BT311" s="130">
        <f t="shared" ref="BT311" si="4983">L311/L312</f>
        <v>0</v>
      </c>
      <c r="BU311" s="128">
        <f t="shared" ref="BU311" si="4984">M311/M312</f>
        <v>0</v>
      </c>
      <c r="BV311" s="132">
        <f t="shared" ref="BV311" si="4985">N311/N312</f>
        <v>0</v>
      </c>
      <c r="BW311" s="133">
        <f t="shared" ref="BW311" si="4986">O311/O312</f>
        <v>0</v>
      </c>
      <c r="BX311" s="128">
        <f t="shared" ref="BX311" si="4987">P311/P312</f>
        <v>0</v>
      </c>
      <c r="BY311" s="129">
        <f t="shared" ref="BY311" si="4988">Q311/Q312</f>
        <v>0</v>
      </c>
      <c r="BZ311" s="130">
        <f t="shared" ref="BZ311" si="4989">R311/R312</f>
        <v>0</v>
      </c>
      <c r="CA311" s="131">
        <f t="shared" ref="CA311" si="4990">S311/S312</f>
        <v>0</v>
      </c>
      <c r="CB311" s="128">
        <f t="shared" ref="CB311" si="4991">T311/T312</f>
        <v>0</v>
      </c>
      <c r="CC311" s="129">
        <f t="shared" ref="CC311" si="4992">U311/U312</f>
        <v>0</v>
      </c>
      <c r="CD311" s="130">
        <f t="shared" ref="CD311" si="4993">V311/V312</f>
        <v>0</v>
      </c>
      <c r="CE311" s="131">
        <f t="shared" ref="CE311" si="4994">W311/W312</f>
        <v>0</v>
      </c>
      <c r="CF311" s="128">
        <f t="shared" ref="CF311" si="4995">X311/X312</f>
        <v>0</v>
      </c>
      <c r="CG311" s="129">
        <f t="shared" ref="CG311" si="4996">Y311/Y312</f>
        <v>0</v>
      </c>
      <c r="CH311" s="130">
        <f t="shared" ref="CH311" si="4997">Z311/Z312</f>
        <v>0</v>
      </c>
      <c r="CI311" s="128">
        <f t="shared" ref="CI311" si="4998">AA311/AA312</f>
        <v>0</v>
      </c>
      <c r="CJ311" s="134">
        <f t="shared" ref="CJ311" si="4999">AB311/AB312</f>
        <v>0</v>
      </c>
      <c r="CK311" s="135">
        <f t="shared" ref="CK311" si="5000">AC311/AC312</f>
        <v>0</v>
      </c>
    </row>
    <row r="312" spans="1:89" ht="14.25" thickTop="1" thickBot="1" x14ac:dyDescent="0.25">
      <c r="A312" s="229" t="s">
        <v>13</v>
      </c>
      <c r="B312" s="20">
        <f>SUM(B289:B311)</f>
        <v>31407</v>
      </c>
      <c r="C312" s="21">
        <f t="shared" ref="C312:AA312" si="5001">SUM(C289:C311)</f>
        <v>27871</v>
      </c>
      <c r="D312" s="20">
        <f t="shared" si="5001"/>
        <v>12607</v>
      </c>
      <c r="E312" s="21">
        <f t="shared" si="5001"/>
        <v>12821</v>
      </c>
      <c r="F312" s="20">
        <f t="shared" si="5001"/>
        <v>32581</v>
      </c>
      <c r="G312" s="21">
        <f t="shared" si="5001"/>
        <v>25366</v>
      </c>
      <c r="H312" s="20">
        <f t="shared" si="5001"/>
        <v>42929</v>
      </c>
      <c r="I312" s="21">
        <f t="shared" si="5001"/>
        <v>41026</v>
      </c>
      <c r="J312" s="20">
        <f t="shared" si="5001"/>
        <v>5814</v>
      </c>
      <c r="K312" s="21">
        <f t="shared" si="5001"/>
        <v>6325</v>
      </c>
      <c r="L312" s="20">
        <f t="shared" si="5001"/>
        <v>23552</v>
      </c>
      <c r="M312" s="21">
        <f t="shared" si="5001"/>
        <v>23077</v>
      </c>
      <c r="N312" s="20">
        <f t="shared" si="5001"/>
        <v>38912</v>
      </c>
      <c r="O312" s="21">
        <f t="shared" si="5001"/>
        <v>40820</v>
      </c>
      <c r="P312" s="20">
        <f t="shared" si="5001"/>
        <v>19694</v>
      </c>
      <c r="Q312" s="21">
        <f t="shared" si="5001"/>
        <v>21415</v>
      </c>
      <c r="R312" s="20">
        <f t="shared" si="5001"/>
        <v>25168</v>
      </c>
      <c r="S312" s="21">
        <f t="shared" si="5001"/>
        <v>29158</v>
      </c>
      <c r="T312" s="20">
        <f t="shared" si="5001"/>
        <v>7203</v>
      </c>
      <c r="U312" s="21">
        <f t="shared" si="5001"/>
        <v>8507</v>
      </c>
      <c r="V312" s="20">
        <f t="shared" si="5001"/>
        <v>23103</v>
      </c>
      <c r="W312" s="21">
        <f t="shared" si="5001"/>
        <v>29343</v>
      </c>
      <c r="X312" s="20">
        <f t="shared" si="5001"/>
        <v>20187</v>
      </c>
      <c r="Y312" s="21">
        <f t="shared" si="5001"/>
        <v>12929</v>
      </c>
      <c r="Z312" s="20">
        <f t="shared" si="5001"/>
        <v>41989</v>
      </c>
      <c r="AA312" s="21">
        <f t="shared" si="5001"/>
        <v>45001</v>
      </c>
      <c r="AB312" s="160">
        <f t="shared" ref="AB312:AC312" si="5002">SUM(AB288:AB311)</f>
        <v>325146</v>
      </c>
      <c r="AC312" s="161">
        <f t="shared" si="5002"/>
        <v>323659</v>
      </c>
      <c r="BI312" s="229" t="s">
        <v>13</v>
      </c>
      <c r="BJ312" s="154">
        <f>SUM(BJ288:BJ311)</f>
        <v>1</v>
      </c>
      <c r="BK312" s="155">
        <f t="shared" ref="BK312:CK312" si="5003">SUM(BK288:BK311)</f>
        <v>1</v>
      </c>
      <c r="BL312" s="154">
        <f t="shared" si="5003"/>
        <v>1</v>
      </c>
      <c r="BM312" s="155">
        <f t="shared" si="5003"/>
        <v>1.0000000000000002</v>
      </c>
      <c r="BN312" s="154">
        <f t="shared" si="5003"/>
        <v>1</v>
      </c>
      <c r="BO312" s="155">
        <f t="shared" si="5003"/>
        <v>1</v>
      </c>
      <c r="BP312" s="154">
        <f t="shared" si="5003"/>
        <v>1</v>
      </c>
      <c r="BQ312" s="155">
        <f t="shared" si="5003"/>
        <v>1</v>
      </c>
      <c r="BR312" s="154">
        <f t="shared" si="5003"/>
        <v>1</v>
      </c>
      <c r="BS312" s="155">
        <f t="shared" si="5003"/>
        <v>0.99999999999999989</v>
      </c>
      <c r="BT312" s="154">
        <f t="shared" si="5003"/>
        <v>1</v>
      </c>
      <c r="BU312" s="155">
        <f t="shared" si="5003"/>
        <v>1</v>
      </c>
      <c r="BV312" s="154">
        <f t="shared" si="5003"/>
        <v>1.0000000000000002</v>
      </c>
      <c r="BW312" s="155">
        <f t="shared" si="5003"/>
        <v>1</v>
      </c>
      <c r="BX312" s="154">
        <f t="shared" si="5003"/>
        <v>0.99999999999999989</v>
      </c>
      <c r="BY312" s="155">
        <f t="shared" si="5003"/>
        <v>1</v>
      </c>
      <c r="BZ312" s="154">
        <f t="shared" si="5003"/>
        <v>1</v>
      </c>
      <c r="CA312" s="155">
        <f t="shared" si="5003"/>
        <v>1</v>
      </c>
      <c r="CB312" s="154">
        <f t="shared" si="5003"/>
        <v>1</v>
      </c>
      <c r="CC312" s="155">
        <f t="shared" si="5003"/>
        <v>1</v>
      </c>
      <c r="CD312" s="154">
        <f t="shared" si="5003"/>
        <v>1</v>
      </c>
      <c r="CE312" s="155">
        <f t="shared" si="5003"/>
        <v>1.0000000000000002</v>
      </c>
      <c r="CF312" s="154">
        <f t="shared" si="5003"/>
        <v>1</v>
      </c>
      <c r="CG312" s="155">
        <f t="shared" si="5003"/>
        <v>0.99999999999999989</v>
      </c>
      <c r="CH312" s="154">
        <f t="shared" si="5003"/>
        <v>1</v>
      </c>
      <c r="CI312" s="155">
        <f t="shared" si="5003"/>
        <v>0.99999999999999989</v>
      </c>
      <c r="CJ312" s="154">
        <f t="shared" si="5003"/>
        <v>1</v>
      </c>
      <c r="CK312" s="155">
        <f t="shared" si="5003"/>
        <v>1</v>
      </c>
    </row>
    <row r="313" spans="1:89" ht="13.5" thickTop="1" x14ac:dyDescent="0.2">
      <c r="A313" s="173"/>
    </row>
    <row r="315" spans="1:89" x14ac:dyDescent="0.2">
      <c r="A315" s="304">
        <f>+A284+1</f>
        <v>44692</v>
      </c>
      <c r="B315" s="304"/>
      <c r="C315" s="304"/>
      <c r="D315" s="304"/>
      <c r="BI315" s="309">
        <f>+BI284+1</f>
        <v>44692</v>
      </c>
      <c r="BJ315" s="309"/>
      <c r="BK315" s="309"/>
      <c r="BL315" s="309"/>
    </row>
    <row r="316" spans="1:89" ht="13.5" thickBot="1" x14ac:dyDescent="0.25">
      <c r="AE316" s="232" t="s">
        <v>84</v>
      </c>
    </row>
    <row r="317" spans="1:89" ht="14.25" thickTop="1" thickBot="1" x14ac:dyDescent="0.25">
      <c r="A317" s="300" t="s">
        <v>0</v>
      </c>
      <c r="B317" s="302" t="s">
        <v>1</v>
      </c>
      <c r="C317" s="303"/>
      <c r="D317" s="302" t="s">
        <v>2</v>
      </c>
      <c r="E317" s="303"/>
      <c r="F317" s="302" t="s">
        <v>3</v>
      </c>
      <c r="G317" s="303"/>
      <c r="H317" s="302" t="s">
        <v>4</v>
      </c>
      <c r="I317" s="303"/>
      <c r="J317" s="302" t="s">
        <v>5</v>
      </c>
      <c r="K317" s="303"/>
      <c r="L317" s="302" t="s">
        <v>6</v>
      </c>
      <c r="M317" s="303"/>
      <c r="N317" s="302" t="s">
        <v>7</v>
      </c>
      <c r="O317" s="303"/>
      <c r="P317" s="302" t="s">
        <v>8</v>
      </c>
      <c r="Q317" s="303"/>
      <c r="R317" s="302" t="s">
        <v>9</v>
      </c>
      <c r="S317" s="303"/>
      <c r="T317" s="302" t="s">
        <v>10</v>
      </c>
      <c r="U317" s="303"/>
      <c r="V317" s="302" t="s">
        <v>11</v>
      </c>
      <c r="W317" s="303"/>
      <c r="X317" s="302" t="s">
        <v>12</v>
      </c>
      <c r="Y317" s="303"/>
      <c r="Z317" s="305" t="s">
        <v>40</v>
      </c>
      <c r="AA317" s="306"/>
      <c r="AB317" s="307" t="s">
        <v>41</v>
      </c>
      <c r="AC317" s="308"/>
      <c r="AE317" s="300" t="s">
        <v>0</v>
      </c>
      <c r="AF317" s="302" t="s">
        <v>1</v>
      </c>
      <c r="AG317" s="303"/>
      <c r="AH317" s="302" t="s">
        <v>2</v>
      </c>
      <c r="AI317" s="303"/>
      <c r="AJ317" s="302" t="s">
        <v>3</v>
      </c>
      <c r="AK317" s="303"/>
      <c r="AL317" s="302" t="s">
        <v>4</v>
      </c>
      <c r="AM317" s="303"/>
      <c r="AN317" s="302" t="s">
        <v>5</v>
      </c>
      <c r="AO317" s="303"/>
      <c r="AP317" s="302" t="s">
        <v>6</v>
      </c>
      <c r="AQ317" s="303"/>
      <c r="AR317" s="302" t="s">
        <v>7</v>
      </c>
      <c r="AS317" s="303"/>
      <c r="AT317" s="302" t="s">
        <v>8</v>
      </c>
      <c r="AU317" s="303"/>
      <c r="AV317" s="302" t="s">
        <v>9</v>
      </c>
      <c r="AW317" s="303"/>
      <c r="AX317" s="302" t="s">
        <v>10</v>
      </c>
      <c r="AY317" s="303"/>
      <c r="AZ317" s="302" t="s">
        <v>11</v>
      </c>
      <c r="BA317" s="303"/>
      <c r="BB317" s="302" t="s">
        <v>12</v>
      </c>
      <c r="BC317" s="303"/>
      <c r="BD317" s="305" t="s">
        <v>40</v>
      </c>
      <c r="BE317" s="306"/>
      <c r="BF317" s="307" t="s">
        <v>41</v>
      </c>
      <c r="BG317" s="308"/>
      <c r="BI317" s="300" t="s">
        <v>0</v>
      </c>
      <c r="BJ317" s="302" t="s">
        <v>1</v>
      </c>
      <c r="BK317" s="303"/>
      <c r="BL317" s="302" t="s">
        <v>2</v>
      </c>
      <c r="BM317" s="303"/>
      <c r="BN317" s="302" t="s">
        <v>3</v>
      </c>
      <c r="BO317" s="303"/>
      <c r="BP317" s="302" t="s">
        <v>4</v>
      </c>
      <c r="BQ317" s="303"/>
      <c r="BR317" s="302" t="s">
        <v>5</v>
      </c>
      <c r="BS317" s="303"/>
      <c r="BT317" s="302" t="s">
        <v>6</v>
      </c>
      <c r="BU317" s="303"/>
      <c r="BV317" s="302" t="s">
        <v>7</v>
      </c>
      <c r="BW317" s="303"/>
      <c r="BX317" s="302" t="s">
        <v>8</v>
      </c>
      <c r="BY317" s="303"/>
      <c r="BZ317" s="302" t="s">
        <v>9</v>
      </c>
      <c r="CA317" s="303"/>
      <c r="CB317" s="302" t="s">
        <v>10</v>
      </c>
      <c r="CC317" s="303"/>
      <c r="CD317" s="302" t="s">
        <v>11</v>
      </c>
      <c r="CE317" s="303"/>
      <c r="CF317" s="302" t="s">
        <v>12</v>
      </c>
      <c r="CG317" s="303"/>
      <c r="CH317" s="305" t="s">
        <v>40</v>
      </c>
      <c r="CI317" s="306"/>
      <c r="CJ317" s="302" t="s">
        <v>41</v>
      </c>
      <c r="CK317" s="303"/>
    </row>
    <row r="318" spans="1:89" ht="15" thickTop="1" thickBot="1" x14ac:dyDescent="0.3">
      <c r="A318" s="301"/>
      <c r="B318" s="115" t="s">
        <v>14</v>
      </c>
      <c r="C318" s="116" t="s">
        <v>15</v>
      </c>
      <c r="D318" s="117" t="s">
        <v>14</v>
      </c>
      <c r="E318" s="118" t="s">
        <v>15</v>
      </c>
      <c r="F318" s="115" t="s">
        <v>14</v>
      </c>
      <c r="G318" s="116" t="s">
        <v>15</v>
      </c>
      <c r="H318" s="117" t="s">
        <v>14</v>
      </c>
      <c r="I318" s="118" t="s">
        <v>15</v>
      </c>
      <c r="J318" s="115" t="s">
        <v>14</v>
      </c>
      <c r="K318" s="116" t="s">
        <v>15</v>
      </c>
      <c r="L318" s="117" t="s">
        <v>14</v>
      </c>
      <c r="M318" s="115" t="s">
        <v>15</v>
      </c>
      <c r="N318" s="119" t="s">
        <v>14</v>
      </c>
      <c r="O318" s="120" t="s">
        <v>15</v>
      </c>
      <c r="P318" s="115" t="s">
        <v>14</v>
      </c>
      <c r="Q318" s="116" t="s">
        <v>15</v>
      </c>
      <c r="R318" s="117" t="s">
        <v>14</v>
      </c>
      <c r="S318" s="118" t="s">
        <v>15</v>
      </c>
      <c r="T318" s="115" t="s">
        <v>14</v>
      </c>
      <c r="U318" s="116" t="s">
        <v>15</v>
      </c>
      <c r="V318" s="117" t="s">
        <v>14</v>
      </c>
      <c r="W318" s="118" t="s">
        <v>15</v>
      </c>
      <c r="X318" s="115" t="s">
        <v>14</v>
      </c>
      <c r="Y318" s="116" t="s">
        <v>15</v>
      </c>
      <c r="Z318" s="28" t="s">
        <v>14</v>
      </c>
      <c r="AA318" s="121" t="s">
        <v>15</v>
      </c>
      <c r="AB318" s="162" t="s">
        <v>14</v>
      </c>
      <c r="AC318" s="163" t="s">
        <v>15</v>
      </c>
      <c r="AE318" s="301"/>
      <c r="AF318" s="115" t="s">
        <v>14</v>
      </c>
      <c r="AG318" s="116" t="s">
        <v>15</v>
      </c>
      <c r="AH318" s="117" t="s">
        <v>14</v>
      </c>
      <c r="AI318" s="118" t="s">
        <v>15</v>
      </c>
      <c r="AJ318" s="115" t="s">
        <v>14</v>
      </c>
      <c r="AK318" s="116" t="s">
        <v>15</v>
      </c>
      <c r="AL318" s="117" t="s">
        <v>14</v>
      </c>
      <c r="AM318" s="118" t="s">
        <v>15</v>
      </c>
      <c r="AN318" s="115" t="s">
        <v>14</v>
      </c>
      <c r="AO318" s="116" t="s">
        <v>15</v>
      </c>
      <c r="AP318" s="117" t="s">
        <v>14</v>
      </c>
      <c r="AQ318" s="115" t="s">
        <v>15</v>
      </c>
      <c r="AR318" s="119" t="s">
        <v>14</v>
      </c>
      <c r="AS318" s="120" t="s">
        <v>15</v>
      </c>
      <c r="AT318" s="115" t="s">
        <v>14</v>
      </c>
      <c r="AU318" s="116" t="s">
        <v>15</v>
      </c>
      <c r="AV318" s="117" t="s">
        <v>14</v>
      </c>
      <c r="AW318" s="118" t="s">
        <v>15</v>
      </c>
      <c r="AX318" s="115" t="s">
        <v>14</v>
      </c>
      <c r="AY318" s="116" t="s">
        <v>15</v>
      </c>
      <c r="AZ318" s="117" t="s">
        <v>14</v>
      </c>
      <c r="BA318" s="118" t="s">
        <v>15</v>
      </c>
      <c r="BB318" s="115" t="s">
        <v>14</v>
      </c>
      <c r="BC318" s="116" t="s">
        <v>15</v>
      </c>
      <c r="BD318" s="28" t="s">
        <v>14</v>
      </c>
      <c r="BE318" s="121" t="s">
        <v>15</v>
      </c>
      <c r="BF318" s="162" t="s">
        <v>14</v>
      </c>
      <c r="BG318" s="163" t="s">
        <v>15</v>
      </c>
      <c r="BI318" s="301"/>
      <c r="BJ318" s="115" t="s">
        <v>14</v>
      </c>
      <c r="BK318" s="116" t="s">
        <v>15</v>
      </c>
      <c r="BL318" s="117" t="s">
        <v>14</v>
      </c>
      <c r="BM318" s="118" t="s">
        <v>15</v>
      </c>
      <c r="BN318" s="115" t="s">
        <v>14</v>
      </c>
      <c r="BO318" s="116" t="s">
        <v>15</v>
      </c>
      <c r="BP318" s="117" t="s">
        <v>14</v>
      </c>
      <c r="BQ318" s="118" t="s">
        <v>15</v>
      </c>
      <c r="BR318" s="115" t="s">
        <v>14</v>
      </c>
      <c r="BS318" s="116" t="s">
        <v>15</v>
      </c>
      <c r="BT318" s="117" t="s">
        <v>14</v>
      </c>
      <c r="BU318" s="115" t="s">
        <v>15</v>
      </c>
      <c r="BV318" s="119" t="s">
        <v>14</v>
      </c>
      <c r="BW318" s="120" t="s">
        <v>15</v>
      </c>
      <c r="BX318" s="115" t="s">
        <v>14</v>
      </c>
      <c r="BY318" s="116" t="s">
        <v>15</v>
      </c>
      <c r="BZ318" s="117" t="s">
        <v>14</v>
      </c>
      <c r="CA318" s="118" t="s">
        <v>15</v>
      </c>
      <c r="CB318" s="115" t="s">
        <v>14</v>
      </c>
      <c r="CC318" s="116" t="s">
        <v>15</v>
      </c>
      <c r="CD318" s="117" t="s">
        <v>14</v>
      </c>
      <c r="CE318" s="118" t="s">
        <v>15</v>
      </c>
      <c r="CF318" s="115" t="s">
        <v>14</v>
      </c>
      <c r="CG318" s="116" t="s">
        <v>15</v>
      </c>
      <c r="CH318" s="28" t="s">
        <v>14</v>
      </c>
      <c r="CI318" s="121" t="s">
        <v>15</v>
      </c>
      <c r="CJ318" s="119" t="s">
        <v>14</v>
      </c>
      <c r="CK318" s="120" t="s">
        <v>15</v>
      </c>
    </row>
    <row r="319" spans="1:89" ht="13.5" thickTop="1" x14ac:dyDescent="0.2">
      <c r="A319" s="124" t="s">
        <v>16</v>
      </c>
      <c r="B319" s="125"/>
      <c r="C319" s="172"/>
      <c r="D319" s="126"/>
      <c r="E319" s="166"/>
      <c r="F319" s="125"/>
      <c r="G319" s="127"/>
      <c r="H319" s="126"/>
      <c r="I319" s="166"/>
      <c r="J319" s="125"/>
      <c r="K319" s="127"/>
      <c r="L319" s="126"/>
      <c r="M319" s="125"/>
      <c r="N319" s="165"/>
      <c r="O319" s="167"/>
      <c r="P319" s="125"/>
      <c r="Q319" s="127"/>
      <c r="R319" s="126"/>
      <c r="S319" s="166"/>
      <c r="T319" s="125"/>
      <c r="U319" s="127"/>
      <c r="V319" s="126"/>
      <c r="W319" s="166"/>
      <c r="X319" s="125"/>
      <c r="Y319" s="127"/>
      <c r="Z319" s="170"/>
      <c r="AA319" s="171"/>
      <c r="AB319" s="156">
        <f>B319+D319+F319+H319+J319+L319+N319+P319+R319+T319+V319+X319+Z319</f>
        <v>0</v>
      </c>
      <c r="AC319" s="157">
        <f>C319+E319+G319+I319+K319+M319+O319+Q319+S319+U319+W319+Y319+AA319</f>
        <v>0</v>
      </c>
      <c r="AE319" s="235" t="str">
        <f>$AE$9</f>
        <v>07:00 - 07:59</v>
      </c>
      <c r="AF319" s="125">
        <f>SUMIF($A$9:$A$32,$AE319,B$319:B$342)</f>
        <v>3232</v>
      </c>
      <c r="AG319" s="172">
        <f t="shared" ref="AG319:AV320" si="5004">SUMIF($A$9:$A$32,$AE319,C$319:C$342)</f>
        <v>1318</v>
      </c>
      <c r="AH319" s="126">
        <f t="shared" si="5004"/>
        <v>1110</v>
      </c>
      <c r="AI319" s="166">
        <f t="shared" si="5004"/>
        <v>1132</v>
      </c>
      <c r="AJ319" s="125">
        <f t="shared" si="5004"/>
        <v>2735</v>
      </c>
      <c r="AK319" s="127">
        <f t="shared" si="5004"/>
        <v>1577</v>
      </c>
      <c r="AL319" s="126">
        <f t="shared" si="5004"/>
        <v>3796</v>
      </c>
      <c r="AM319" s="166">
        <f t="shared" si="5004"/>
        <v>2368</v>
      </c>
      <c r="AN319" s="125">
        <f t="shared" si="5004"/>
        <v>266</v>
      </c>
      <c r="AO319" s="127">
        <f t="shared" si="5004"/>
        <v>967</v>
      </c>
      <c r="AP319" s="126">
        <f t="shared" si="5004"/>
        <v>1237</v>
      </c>
      <c r="AQ319" s="125">
        <f t="shared" si="5004"/>
        <v>3361</v>
      </c>
      <c r="AR319" s="165">
        <f t="shared" si="5004"/>
        <v>2820</v>
      </c>
      <c r="AS319" s="167">
        <f t="shared" si="5004"/>
        <v>4269</v>
      </c>
      <c r="AT319" s="125">
        <f t="shared" si="5004"/>
        <v>1974</v>
      </c>
      <c r="AU319" s="127">
        <f t="shared" si="5004"/>
        <v>2168</v>
      </c>
      <c r="AV319" s="126">
        <f t="shared" si="5004"/>
        <v>2412</v>
      </c>
      <c r="AW319" s="166">
        <f t="shared" ref="AW319:BE320" si="5005">SUMIF($A$9:$A$32,$AE319,S$319:S$342)</f>
        <v>2321</v>
      </c>
      <c r="AX319" s="125">
        <f t="shared" si="5005"/>
        <v>459</v>
      </c>
      <c r="AY319" s="127">
        <f t="shared" si="5005"/>
        <v>1471</v>
      </c>
      <c r="AZ319" s="126">
        <f t="shared" si="5005"/>
        <v>1218</v>
      </c>
      <c r="BA319" s="166">
        <f t="shared" si="5005"/>
        <v>2941</v>
      </c>
      <c r="BB319" s="125">
        <f t="shared" si="5005"/>
        <v>1785</v>
      </c>
      <c r="BC319" s="127">
        <f t="shared" si="5005"/>
        <v>1647</v>
      </c>
      <c r="BD319" s="170">
        <f t="shared" si="5005"/>
        <v>3944</v>
      </c>
      <c r="BE319" s="171">
        <f t="shared" si="5005"/>
        <v>2780</v>
      </c>
      <c r="BF319" s="156">
        <f>AF319+AH319+AJ319+AL319+AN319+AP319+AR319+AT319+AV319+AX319+AZ319+BB319+BD319</f>
        <v>26988</v>
      </c>
      <c r="BG319" s="157">
        <f>AG319+AI319+AK319+AM319+AO319+AQ319+AS319+AU319+AW319+AY319+BA319+BC319+BE319</f>
        <v>28320</v>
      </c>
      <c r="BI319" s="124" t="s">
        <v>16</v>
      </c>
      <c r="BJ319" s="128">
        <f>B319/B343</f>
        <v>0</v>
      </c>
      <c r="BK319" s="129">
        <f t="shared" ref="BK319" si="5006">C319/C343</f>
        <v>0</v>
      </c>
      <c r="BL319" s="130">
        <f t="shared" ref="BL319" si="5007">D319/D343</f>
        <v>0</v>
      </c>
      <c r="BM319" s="131">
        <f t="shared" ref="BM319" si="5008">E319/E343</f>
        <v>0</v>
      </c>
      <c r="BN319" s="128">
        <f t="shared" ref="BN319" si="5009">F319/F343</f>
        <v>0</v>
      </c>
      <c r="BO319" s="129">
        <f t="shared" ref="BO319" si="5010">G319/G343</f>
        <v>0</v>
      </c>
      <c r="BP319" s="130">
        <f t="shared" ref="BP319" si="5011">H319/H343</f>
        <v>0</v>
      </c>
      <c r="BQ319" s="131">
        <f t="shared" ref="BQ319" si="5012">I319/I343</f>
        <v>0</v>
      </c>
      <c r="BR319" s="128">
        <f t="shared" ref="BR319" si="5013">J319/J343</f>
        <v>0</v>
      </c>
      <c r="BS319" s="129">
        <f t="shared" ref="BS319" si="5014">K319/K343</f>
        <v>0</v>
      </c>
      <c r="BT319" s="130">
        <f t="shared" ref="BT319" si="5015">L319/L343</f>
        <v>0</v>
      </c>
      <c r="BU319" s="128">
        <f t="shared" ref="BU319" si="5016">M319/M343</f>
        <v>0</v>
      </c>
      <c r="BV319" s="132">
        <f t="shared" ref="BV319" si="5017">N319/N343</f>
        <v>0</v>
      </c>
      <c r="BW319" s="133">
        <f t="shared" ref="BW319" si="5018">O319/O343</f>
        <v>0</v>
      </c>
      <c r="BX319" s="128">
        <f t="shared" ref="BX319" si="5019">P319/P343</f>
        <v>0</v>
      </c>
      <c r="BY319" s="129">
        <f t="shared" ref="BY319" si="5020">Q319/Q343</f>
        <v>0</v>
      </c>
      <c r="BZ319" s="130">
        <f t="shared" ref="BZ319" si="5021">R319/R343</f>
        <v>0</v>
      </c>
      <c r="CA319" s="131">
        <f t="shared" ref="CA319" si="5022">S319/S343</f>
        <v>0</v>
      </c>
      <c r="CB319" s="128">
        <f t="shared" ref="CB319" si="5023">T319/T343</f>
        <v>0</v>
      </c>
      <c r="CC319" s="129">
        <f t="shared" ref="CC319" si="5024">U319/U343</f>
        <v>0</v>
      </c>
      <c r="CD319" s="130">
        <f t="shared" ref="CD319" si="5025">V319/V343</f>
        <v>0</v>
      </c>
      <c r="CE319" s="131">
        <f t="shared" ref="CE319" si="5026">W319/W343</f>
        <v>0</v>
      </c>
      <c r="CF319" s="128">
        <f t="shared" ref="CF319" si="5027">X319/X343</f>
        <v>0</v>
      </c>
      <c r="CG319" s="129">
        <f t="shared" ref="CG319" si="5028">Y319/Y343</f>
        <v>0</v>
      </c>
      <c r="CH319" s="130">
        <f t="shared" ref="CH319" si="5029">Z319/Z343</f>
        <v>0</v>
      </c>
      <c r="CI319" s="128">
        <f t="shared" ref="CI319" si="5030">AA319/AA343</f>
        <v>0</v>
      </c>
      <c r="CJ319" s="134">
        <f t="shared" ref="CJ319" si="5031">AB319/AB343</f>
        <v>0</v>
      </c>
      <c r="CK319" s="135">
        <f t="shared" ref="CK319" si="5032">AC319/AC343</f>
        <v>0</v>
      </c>
    </row>
    <row r="320" spans="1:89" x14ac:dyDescent="0.2">
      <c r="A320" s="136" t="s">
        <v>17</v>
      </c>
      <c r="B320" s="175">
        <v>419</v>
      </c>
      <c r="C320" s="176">
        <v>0</v>
      </c>
      <c r="D320" s="177">
        <v>226</v>
      </c>
      <c r="E320" s="178">
        <v>2</v>
      </c>
      <c r="F320" s="175">
        <v>839</v>
      </c>
      <c r="G320" s="179">
        <v>13</v>
      </c>
      <c r="H320" s="177">
        <v>587</v>
      </c>
      <c r="I320" s="178">
        <v>37</v>
      </c>
      <c r="J320" s="175">
        <v>14</v>
      </c>
      <c r="K320" s="179">
        <v>32</v>
      </c>
      <c r="L320" s="177">
        <v>94</v>
      </c>
      <c r="M320" s="175">
        <v>77</v>
      </c>
      <c r="N320" s="180">
        <v>265</v>
      </c>
      <c r="O320" s="181">
        <v>151</v>
      </c>
      <c r="P320" s="175">
        <v>82</v>
      </c>
      <c r="Q320" s="179">
        <v>55</v>
      </c>
      <c r="R320" s="177">
        <v>34</v>
      </c>
      <c r="S320" s="178">
        <v>0</v>
      </c>
      <c r="T320" s="175">
        <v>1</v>
      </c>
      <c r="U320" s="179">
        <v>0</v>
      </c>
      <c r="V320" s="177">
        <v>9</v>
      </c>
      <c r="W320" s="178">
        <v>1</v>
      </c>
      <c r="X320" s="175">
        <v>0</v>
      </c>
      <c r="Y320" s="179">
        <v>0</v>
      </c>
      <c r="Z320" s="177">
        <v>1</v>
      </c>
      <c r="AA320" s="175">
        <v>0</v>
      </c>
      <c r="AB320" s="156">
        <f t="shared" ref="AB320:AB339" si="5033">B320+D320+F320+H320+J320+L320+N320+P320+R320+T320+V320+X320+Z320</f>
        <v>2571</v>
      </c>
      <c r="AC320" s="157">
        <f t="shared" ref="AC320:AC339" si="5034">C320+E320+G320+I320+K320+M320+O320+Q320+S320+U320+W320+Y320+AA320</f>
        <v>368</v>
      </c>
      <c r="AE320" s="237" t="str">
        <f>$AE$10</f>
        <v>08:00 - 08:59</v>
      </c>
      <c r="AF320" s="125">
        <f>SUMIF($A$9:$A$32,$AE320,B$319:B$342)</f>
        <v>2634</v>
      </c>
      <c r="AG320" s="176">
        <f t="shared" si="5004"/>
        <v>1208</v>
      </c>
      <c r="AH320" s="177">
        <f t="shared" si="5004"/>
        <v>768</v>
      </c>
      <c r="AI320" s="178">
        <f t="shared" si="5004"/>
        <v>858</v>
      </c>
      <c r="AJ320" s="238">
        <f t="shared" si="5004"/>
        <v>2726</v>
      </c>
      <c r="AK320" s="179">
        <f t="shared" si="5004"/>
        <v>1257</v>
      </c>
      <c r="AL320" s="177">
        <f t="shared" si="5004"/>
        <v>3117</v>
      </c>
      <c r="AM320" s="178">
        <f t="shared" si="5004"/>
        <v>2193</v>
      </c>
      <c r="AN320" s="238">
        <f t="shared" si="5004"/>
        <v>265</v>
      </c>
      <c r="AO320" s="179">
        <f t="shared" si="5004"/>
        <v>801</v>
      </c>
      <c r="AP320" s="177">
        <f t="shared" si="5004"/>
        <v>1027</v>
      </c>
      <c r="AQ320" s="238">
        <f t="shared" si="5004"/>
        <v>2891</v>
      </c>
      <c r="AR320" s="180">
        <f t="shared" si="5004"/>
        <v>2229</v>
      </c>
      <c r="AS320" s="181">
        <f t="shared" si="5004"/>
        <v>3719</v>
      </c>
      <c r="AT320" s="238">
        <f t="shared" si="5004"/>
        <v>1475</v>
      </c>
      <c r="AU320" s="179">
        <f t="shared" si="5004"/>
        <v>1811</v>
      </c>
      <c r="AV320" s="177">
        <f t="shared" si="5004"/>
        <v>2148</v>
      </c>
      <c r="AW320" s="178">
        <f t="shared" si="5005"/>
        <v>1607</v>
      </c>
      <c r="AX320" s="238">
        <f t="shared" si="5005"/>
        <v>337</v>
      </c>
      <c r="AY320" s="179">
        <f t="shared" si="5005"/>
        <v>967</v>
      </c>
      <c r="AZ320" s="177">
        <f t="shared" si="5005"/>
        <v>938</v>
      </c>
      <c r="BA320" s="178">
        <f t="shared" si="5005"/>
        <v>2167</v>
      </c>
      <c r="BB320" s="238">
        <f t="shared" si="5005"/>
        <v>1403</v>
      </c>
      <c r="BC320" s="179">
        <f t="shared" si="5005"/>
        <v>1385</v>
      </c>
      <c r="BD320" s="177">
        <f t="shared" si="5005"/>
        <v>3228</v>
      </c>
      <c r="BE320" s="238">
        <f t="shared" si="5005"/>
        <v>2348</v>
      </c>
      <c r="BF320" s="158">
        <f>SUM(AF320,AH320,AJ320,AL320,AN320,AP320,AR320,AT320,AV320,AX320,AZ320,BB320,BD320)</f>
        <v>22295</v>
      </c>
      <c r="BG320" s="159">
        <f>SUM(AG320,AI320,AK320,AM320,AO320,AQ320,AS320,AU320,AW320,AY320,BA320,BC320,BE320)</f>
        <v>23212</v>
      </c>
      <c r="BI320" s="136" t="s">
        <v>17</v>
      </c>
      <c r="BJ320" s="128" t="e">
        <f>#REF!/B343</f>
        <v>#REF!</v>
      </c>
      <c r="BK320" s="129">
        <f t="shared" ref="BK320" si="5035">C320/C343</f>
        <v>0</v>
      </c>
      <c r="BL320" s="130">
        <f t="shared" ref="BL320" si="5036">D320/D343</f>
        <v>1.8175969116937429E-2</v>
      </c>
      <c r="BM320" s="131">
        <f t="shared" ref="BM320" si="5037">E320/E343</f>
        <v>1.4888706915804363E-4</v>
      </c>
      <c r="BN320" s="128">
        <f t="shared" ref="BN320" si="5038">F320/F343</f>
        <v>2.7456883856399515E-2</v>
      </c>
      <c r="BO320" s="129">
        <f t="shared" ref="BO320" si="5039">G320/G343</f>
        <v>4.8190984578884937E-4</v>
      </c>
      <c r="BP320" s="130">
        <f t="shared" ref="BP320" si="5040">H320/H343</f>
        <v>1.3991181027291145E-2</v>
      </c>
      <c r="BQ320" s="131">
        <f t="shared" ref="BQ320" si="5041">I320/I343</f>
        <v>8.6711975626904149E-4</v>
      </c>
      <c r="BR320" s="128">
        <f t="shared" ref="BR320" si="5042">J320/J343</f>
        <v>2.2009118063197612E-3</v>
      </c>
      <c r="BS320" s="129">
        <f t="shared" ref="BS320" si="5043">K320/K343</f>
        <v>4.7925715141530628E-3</v>
      </c>
      <c r="BT320" s="130">
        <f t="shared" ref="BT320" si="5044">L320/L343</f>
        <v>3.766478342749529E-3</v>
      </c>
      <c r="BU320" s="128">
        <f t="shared" ref="BU320" si="5045">M320/M343</f>
        <v>3.1543156773585677E-3</v>
      </c>
      <c r="BV320" s="132">
        <f t="shared" ref="BV320" si="5046">N320/N343</f>
        <v>6.5173015912053317E-3</v>
      </c>
      <c r="BW320" s="133">
        <f t="shared" ref="BW320" si="5047">O320/O343</f>
        <v>3.6902172584862779E-3</v>
      </c>
      <c r="BX320" s="128">
        <f t="shared" ref="BX320" si="5048">P320/P343</f>
        <v>3.7188208616780044E-3</v>
      </c>
      <c r="BY320" s="129">
        <f t="shared" ref="BY320" si="5049">Q320/Q343</f>
        <v>2.4955760243205228E-3</v>
      </c>
      <c r="BZ320" s="130">
        <f t="shared" ref="BZ320" si="5050">R320/R343</f>
        <v>1.2504597278411181E-3</v>
      </c>
      <c r="CA320" s="131">
        <f t="shared" ref="CA320" si="5051">S320/S343</f>
        <v>0</v>
      </c>
      <c r="CB320" s="128">
        <f t="shared" ref="CB320" si="5052">T320/T343</f>
        <v>1.2306177701206005E-4</v>
      </c>
      <c r="CC320" s="129">
        <f t="shared" ref="CC320" si="5053">U320/U343</f>
        <v>0</v>
      </c>
      <c r="CD320" s="130">
        <f t="shared" ref="CD320" si="5054">V320/V343</f>
        <v>3.5773908895778681E-4</v>
      </c>
      <c r="CE320" s="131">
        <f t="shared" ref="CE320" si="5055">W320/W343</f>
        <v>3.4980935390212336E-5</v>
      </c>
      <c r="CF320" s="128">
        <f t="shared" ref="CF320" si="5056">X320/X343</f>
        <v>0</v>
      </c>
      <c r="CG320" s="129">
        <f t="shared" ref="CG320" si="5057">Y320/Y343</f>
        <v>0</v>
      </c>
      <c r="CH320" s="130">
        <f t="shared" ref="CH320" si="5058">Z320/Z343</f>
        <v>2.3023967950636611E-5</v>
      </c>
      <c r="CI320" s="128">
        <f t="shared" ref="CI320" si="5059">AA320/AA343</f>
        <v>0</v>
      </c>
      <c r="CJ320" s="134">
        <f t="shared" ref="CJ320" si="5060">AB320/AB343</f>
        <v>7.7050099047287959E-3</v>
      </c>
      <c r="CK320" s="135">
        <f t="shared" ref="CK320" si="5061">AC320/AC343</f>
        <v>1.107476368320157E-3</v>
      </c>
    </row>
    <row r="321" spans="1:89" ht="13.5" thickBot="1" x14ac:dyDescent="0.25">
      <c r="A321" s="145" t="s">
        <v>18</v>
      </c>
      <c r="B321" s="182">
        <v>2089</v>
      </c>
      <c r="C321" s="183">
        <v>2</v>
      </c>
      <c r="D321" s="184">
        <v>936</v>
      </c>
      <c r="E321" s="185">
        <v>155</v>
      </c>
      <c r="F321" s="182">
        <v>3059</v>
      </c>
      <c r="G321" s="186">
        <v>398</v>
      </c>
      <c r="H321" s="184">
        <v>2563</v>
      </c>
      <c r="I321" s="185">
        <v>847</v>
      </c>
      <c r="J321" s="182">
        <v>77</v>
      </c>
      <c r="K321" s="186">
        <v>278</v>
      </c>
      <c r="L321" s="184">
        <v>755</v>
      </c>
      <c r="M321" s="182">
        <v>1086</v>
      </c>
      <c r="N321" s="187">
        <v>1725</v>
      </c>
      <c r="O321" s="188">
        <v>2009</v>
      </c>
      <c r="P321" s="182">
        <v>829</v>
      </c>
      <c r="Q321" s="186">
        <v>988</v>
      </c>
      <c r="R321" s="184">
        <v>1019</v>
      </c>
      <c r="S321" s="185">
        <v>1456</v>
      </c>
      <c r="T321" s="182">
        <v>184</v>
      </c>
      <c r="U321" s="186">
        <v>677</v>
      </c>
      <c r="V321" s="184">
        <v>722</v>
      </c>
      <c r="W321" s="185">
        <v>1742</v>
      </c>
      <c r="X321" s="182">
        <v>918</v>
      </c>
      <c r="Y321" s="186">
        <v>780</v>
      </c>
      <c r="Z321" s="184">
        <v>2096</v>
      </c>
      <c r="AA321" s="182">
        <v>1269</v>
      </c>
      <c r="AB321" s="156">
        <f t="shared" si="5033"/>
        <v>16972</v>
      </c>
      <c r="AC321" s="157">
        <f t="shared" si="5034"/>
        <v>11687</v>
      </c>
      <c r="AE321" s="235"/>
      <c r="AF321" s="125"/>
      <c r="AG321" s="183"/>
      <c r="AH321" s="184"/>
      <c r="AI321" s="185"/>
      <c r="AJ321" s="182"/>
      <c r="AK321" s="186"/>
      <c r="AL321" s="184"/>
      <c r="AM321" s="185"/>
      <c r="AN321" s="182"/>
      <c r="AO321" s="186"/>
      <c r="AP321" s="184"/>
      <c r="AQ321" s="182"/>
      <c r="AR321" s="187"/>
      <c r="AS321" s="188"/>
      <c r="AT321" s="182"/>
      <c r="AU321" s="186"/>
      <c r="AV321" s="184"/>
      <c r="AW321" s="185"/>
      <c r="AX321" s="182"/>
      <c r="AY321" s="186"/>
      <c r="AZ321" s="184"/>
      <c r="BA321" s="185"/>
      <c r="BB321" s="182"/>
      <c r="BC321" s="186"/>
      <c r="BD321" s="184"/>
      <c r="BE321" s="182"/>
      <c r="BF321" s="158"/>
      <c r="BG321" s="159"/>
      <c r="BI321" s="145" t="s">
        <v>18</v>
      </c>
      <c r="BJ321" s="128">
        <f>B320/B343</f>
        <v>1.3717016958030511E-2</v>
      </c>
      <c r="BK321" s="129">
        <f t="shared" ref="BK321" si="5062">C321/C343</f>
        <v>6.7303809395611789E-5</v>
      </c>
      <c r="BL321" s="130">
        <f t="shared" ref="BL321" si="5063">D321/D343</f>
        <v>7.5277465015280681E-2</v>
      </c>
      <c r="BM321" s="131">
        <f t="shared" ref="BM321" si="5064">E321/E343</f>
        <v>1.153874785974838E-2</v>
      </c>
      <c r="BN321" s="128">
        <f t="shared" ref="BN321" si="5065">F321/F343</f>
        <v>0.10010799489478679</v>
      </c>
      <c r="BO321" s="129">
        <f t="shared" ref="BO321" si="5066">G321/G343</f>
        <v>1.475385527876631E-2</v>
      </c>
      <c r="BP321" s="130">
        <f t="shared" ref="BP321" si="5067">H321/H343</f>
        <v>6.1089262304850435E-2</v>
      </c>
      <c r="BQ321" s="131">
        <f t="shared" ref="BQ321" si="5068">I321/I343</f>
        <v>1.9850011717834543E-2</v>
      </c>
      <c r="BR321" s="128">
        <f t="shared" ref="BR321" si="5069">J321/J343</f>
        <v>1.2105014934758686E-2</v>
      </c>
      <c r="BS321" s="129">
        <f t="shared" ref="BS321" si="5070">K321/K343</f>
        <v>4.1635465029204732E-2</v>
      </c>
      <c r="BT321" s="130">
        <f t="shared" ref="BT321" si="5071">L321/L343</f>
        <v>3.0252033497615901E-2</v>
      </c>
      <c r="BU321" s="128">
        <f t="shared" ref="BU321" si="5072">M321/M343</f>
        <v>4.4488140592355903E-2</v>
      </c>
      <c r="BV321" s="132">
        <f t="shared" ref="BV321" si="5073">N321/N343</f>
        <v>4.242394432011018E-2</v>
      </c>
      <c r="BW321" s="133">
        <f t="shared" ref="BW321" si="5074">O321/O343</f>
        <v>4.9096996505290938E-2</v>
      </c>
      <c r="BX321" s="128">
        <f t="shared" ref="BX321" si="5075">P321/P343</f>
        <v>3.7596371882086164E-2</v>
      </c>
      <c r="BY321" s="129">
        <f t="shared" ref="BY321" si="5076">Q321/Q343</f>
        <v>4.4829620218703209E-2</v>
      </c>
      <c r="BZ321" s="130">
        <f t="shared" ref="BZ321" si="5077">R321/R343</f>
        <v>3.7477013607944094E-2</v>
      </c>
      <c r="CA321" s="131">
        <f t="shared" ref="CA321" si="5078">S321/S343</f>
        <v>4.9704707609326458E-2</v>
      </c>
      <c r="CB321" s="128">
        <f t="shared" ref="CB321" si="5079">T321/T343</f>
        <v>2.2643366970219049E-2</v>
      </c>
      <c r="CC321" s="129">
        <f t="shared" ref="CC321" si="5080">U321/U343</f>
        <v>8.0614432007620862E-2</v>
      </c>
      <c r="CD321" s="130">
        <f t="shared" ref="CD321" si="5081">V321/V343</f>
        <v>2.8698624691946895E-2</v>
      </c>
      <c r="CE321" s="131">
        <f t="shared" ref="CE321" si="5082">W321/W343</f>
        <v>6.0936789449749888E-2</v>
      </c>
      <c r="CF321" s="128">
        <f t="shared" ref="CF321" si="5083">X321/X343</f>
        <v>4.5331094760752554E-2</v>
      </c>
      <c r="CG321" s="129">
        <f t="shared" ref="CG321" si="5084">Y321/Y343</f>
        <v>6.0227009497336115E-2</v>
      </c>
      <c r="CH321" s="130">
        <f t="shared" ref="CH321" si="5085">Z321/Z343</f>
        <v>4.825823682453434E-2</v>
      </c>
      <c r="CI321" s="128">
        <f t="shared" ref="CI321" si="5086">AA321/AA343</f>
        <v>2.7457429084535995E-2</v>
      </c>
      <c r="CJ321" s="134">
        <f t="shared" ref="CJ321" si="5087">AB321/AB343</f>
        <v>5.0863254804767458E-2</v>
      </c>
      <c r="CK321" s="135">
        <f t="shared" ref="CK321" si="5088">AC321/AC343</f>
        <v>3.5171403034124117E-2</v>
      </c>
    </row>
    <row r="322" spans="1:89" ht="14.25" thickTop="1" thickBot="1" x14ac:dyDescent="0.25">
      <c r="A322" s="136" t="s">
        <v>19</v>
      </c>
      <c r="B322" s="175">
        <v>3251</v>
      </c>
      <c r="C322" s="176">
        <v>1650</v>
      </c>
      <c r="D322" s="177">
        <v>1179</v>
      </c>
      <c r="E322" s="178">
        <v>929</v>
      </c>
      <c r="F322" s="175">
        <v>3661</v>
      </c>
      <c r="G322" s="179">
        <v>1578</v>
      </c>
      <c r="H322" s="177">
        <v>3526</v>
      </c>
      <c r="I322" s="178">
        <v>2036</v>
      </c>
      <c r="J322" s="175">
        <v>220</v>
      </c>
      <c r="K322" s="179">
        <v>656</v>
      </c>
      <c r="L322" s="177">
        <v>1079</v>
      </c>
      <c r="M322" s="175">
        <v>2496</v>
      </c>
      <c r="N322" s="180">
        <v>2888</v>
      </c>
      <c r="O322" s="181">
        <v>3488</v>
      </c>
      <c r="P322" s="175">
        <v>1769</v>
      </c>
      <c r="Q322" s="179">
        <v>1852</v>
      </c>
      <c r="R322" s="177">
        <v>2064</v>
      </c>
      <c r="S322" s="178">
        <v>1954</v>
      </c>
      <c r="T322" s="175">
        <v>346</v>
      </c>
      <c r="U322" s="179">
        <v>1309</v>
      </c>
      <c r="V322" s="177">
        <v>1271</v>
      </c>
      <c r="W322" s="178">
        <v>2900</v>
      </c>
      <c r="X322" s="175">
        <v>1835</v>
      </c>
      <c r="Y322" s="179">
        <v>1196</v>
      </c>
      <c r="Z322" s="177">
        <v>3171</v>
      </c>
      <c r="AA322" s="175">
        <v>2417</v>
      </c>
      <c r="AB322" s="156">
        <f t="shared" si="5033"/>
        <v>26260</v>
      </c>
      <c r="AC322" s="157">
        <f t="shared" si="5034"/>
        <v>24461</v>
      </c>
      <c r="AE322" s="229" t="s">
        <v>13</v>
      </c>
      <c r="AF322" s="20">
        <f t="shared" ref="AF322:BG322" si="5089">SUM(AF319:AF321)</f>
        <v>5866</v>
      </c>
      <c r="AG322" s="21">
        <f t="shared" si="5089"/>
        <v>2526</v>
      </c>
      <c r="AH322" s="20">
        <f t="shared" si="5089"/>
        <v>1878</v>
      </c>
      <c r="AI322" s="21">
        <f t="shared" si="5089"/>
        <v>1990</v>
      </c>
      <c r="AJ322" s="20">
        <f t="shared" si="5089"/>
        <v>5461</v>
      </c>
      <c r="AK322" s="21">
        <f t="shared" si="5089"/>
        <v>2834</v>
      </c>
      <c r="AL322" s="20">
        <f t="shared" si="5089"/>
        <v>6913</v>
      </c>
      <c r="AM322" s="21">
        <f t="shared" si="5089"/>
        <v>4561</v>
      </c>
      <c r="AN322" s="20">
        <f t="shared" si="5089"/>
        <v>531</v>
      </c>
      <c r="AO322" s="21">
        <f t="shared" si="5089"/>
        <v>1768</v>
      </c>
      <c r="AP322" s="20">
        <f t="shared" si="5089"/>
        <v>2264</v>
      </c>
      <c r="AQ322" s="21">
        <f t="shared" si="5089"/>
        <v>6252</v>
      </c>
      <c r="AR322" s="20">
        <f t="shared" si="5089"/>
        <v>5049</v>
      </c>
      <c r="AS322" s="21">
        <f t="shared" si="5089"/>
        <v>7988</v>
      </c>
      <c r="AT322" s="20">
        <f t="shared" si="5089"/>
        <v>3449</v>
      </c>
      <c r="AU322" s="21">
        <f t="shared" si="5089"/>
        <v>3979</v>
      </c>
      <c r="AV322" s="20">
        <f t="shared" si="5089"/>
        <v>4560</v>
      </c>
      <c r="AW322" s="21">
        <f t="shared" si="5089"/>
        <v>3928</v>
      </c>
      <c r="AX322" s="20">
        <f t="shared" si="5089"/>
        <v>796</v>
      </c>
      <c r="AY322" s="21">
        <f t="shared" si="5089"/>
        <v>2438</v>
      </c>
      <c r="AZ322" s="20">
        <f t="shared" si="5089"/>
        <v>2156</v>
      </c>
      <c r="BA322" s="21">
        <f t="shared" si="5089"/>
        <v>5108</v>
      </c>
      <c r="BB322" s="20">
        <f t="shared" si="5089"/>
        <v>3188</v>
      </c>
      <c r="BC322" s="21">
        <f t="shared" si="5089"/>
        <v>3032</v>
      </c>
      <c r="BD322" s="20">
        <f t="shared" si="5089"/>
        <v>7172</v>
      </c>
      <c r="BE322" s="21">
        <f t="shared" si="5089"/>
        <v>5128</v>
      </c>
      <c r="BF322" s="160">
        <f t="shared" si="5089"/>
        <v>49283</v>
      </c>
      <c r="BG322" s="161">
        <f t="shared" si="5089"/>
        <v>51532</v>
      </c>
      <c r="BI322" s="136" t="s">
        <v>19</v>
      </c>
      <c r="BJ322" s="128">
        <f>B322/B343</f>
        <v>0.1064296470896353</v>
      </c>
      <c r="BK322" s="129">
        <f t="shared" ref="BK322" si="5090">C322/C343</f>
        <v>5.5525642751379729E-2</v>
      </c>
      <c r="BL322" s="130">
        <f t="shared" ref="BL322" si="5091">D322/D343</f>
        <v>9.4820653048093936E-2</v>
      </c>
      <c r="BM322" s="131">
        <f t="shared" ref="BM322" si="5092">E322/E343</f>
        <v>6.9158043623911258E-2</v>
      </c>
      <c r="BN322" s="128">
        <f t="shared" ref="BN322" si="5093">F322/F343</f>
        <v>0.11980888176195308</v>
      </c>
      <c r="BO322" s="129">
        <f t="shared" ref="BO322" si="5094">G322/G343</f>
        <v>5.8496441281138789E-2</v>
      </c>
      <c r="BP322" s="130">
        <f t="shared" ref="BP322" si="5095">H322/H343</f>
        <v>8.4042426409248E-2</v>
      </c>
      <c r="BQ322" s="131">
        <f t="shared" ref="BQ322" si="5096">I322/I343</f>
        <v>4.7715022263885631E-2</v>
      </c>
      <c r="BR322" s="128">
        <f t="shared" ref="BR322" si="5097">J322/J343</f>
        <v>3.4585756956453391E-2</v>
      </c>
      <c r="BS322" s="129">
        <f t="shared" ref="BS322" si="5098">K322/K343</f>
        <v>9.8247716040137781E-2</v>
      </c>
      <c r="BT322" s="130">
        <f t="shared" ref="BT322" si="5099">L322/L343</f>
        <v>4.3234363104539805E-2</v>
      </c>
      <c r="BU322" s="128">
        <f t="shared" ref="BU322" si="5100">M322/M343</f>
        <v>0.10224898611281799</v>
      </c>
      <c r="BV322" s="132">
        <f t="shared" ref="BV322" si="5101">N322/N343</f>
        <v>7.1026290548683008E-2</v>
      </c>
      <c r="BW322" s="133">
        <f t="shared" ref="BW322" si="5102">O322/O343</f>
        <v>8.5241574818543955E-2</v>
      </c>
      <c r="BX322" s="128">
        <f t="shared" ref="BX322" si="5103">P322/P343</f>
        <v>8.0226757369614515E-2</v>
      </c>
      <c r="BY322" s="129">
        <f t="shared" ref="BY322" si="5104">Q322/Q343</f>
        <v>8.403285085530196E-2</v>
      </c>
      <c r="BZ322" s="130">
        <f t="shared" ref="BZ322" si="5105">R322/R343</f>
        <v>7.5910261125413755E-2</v>
      </c>
      <c r="CA322" s="131">
        <f t="shared" ref="CA322" si="5106">S322/S343</f>
        <v>6.6705356228450488E-2</v>
      </c>
      <c r="CB322" s="128">
        <f t="shared" ref="CB322" si="5107">T322/T343</f>
        <v>4.2579374846172781E-2</v>
      </c>
      <c r="CC322" s="129">
        <f t="shared" ref="CC322" si="5108">U322/U343</f>
        <v>0.15587044534412955</v>
      </c>
      <c r="CD322" s="130">
        <f t="shared" ref="CD322" si="5109">V322/V343</f>
        <v>5.0520709118371893E-2</v>
      </c>
      <c r="CE322" s="131">
        <f t="shared" ref="CE322" si="5110">W322/W343</f>
        <v>0.10144471263161577</v>
      </c>
      <c r="CF322" s="128">
        <f t="shared" ref="CF322" si="5111">X322/X343</f>
        <v>9.0612809243987957E-2</v>
      </c>
      <c r="CG322" s="129">
        <f t="shared" ref="CG322" si="5112">Y322/Y343</f>
        <v>9.2348081229248702E-2</v>
      </c>
      <c r="CH322" s="130">
        <f t="shared" ref="CH322" si="5113">Z322/Z343</f>
        <v>7.3009002371468693E-2</v>
      </c>
      <c r="CI322" s="128">
        <f t="shared" ref="CI322" si="5114">AA322/AA343</f>
        <v>5.2296773914360516E-2</v>
      </c>
      <c r="CJ322" s="134">
        <f t="shared" ref="CJ322" si="5115">AB322/AB343</f>
        <v>7.869838976980871E-2</v>
      </c>
      <c r="CK322" s="135">
        <f t="shared" ref="CK322" si="5116">AC322/AC343</f>
        <v>7.361407458010695E-2</v>
      </c>
    </row>
    <row r="323" spans="1:89" ht="13.5" thickTop="1" x14ac:dyDescent="0.2">
      <c r="A323" s="145" t="s">
        <v>20</v>
      </c>
      <c r="B323" s="182">
        <v>3232</v>
      </c>
      <c r="C323" s="183">
        <v>1318</v>
      </c>
      <c r="D323" s="184">
        <v>1110</v>
      </c>
      <c r="E323" s="185">
        <v>1132</v>
      </c>
      <c r="F323" s="182">
        <v>2735</v>
      </c>
      <c r="G323" s="186">
        <v>1577</v>
      </c>
      <c r="H323" s="184">
        <v>3796</v>
      </c>
      <c r="I323" s="185">
        <v>2368</v>
      </c>
      <c r="J323" s="182">
        <v>266</v>
      </c>
      <c r="K323" s="186">
        <v>967</v>
      </c>
      <c r="L323" s="184">
        <v>1237</v>
      </c>
      <c r="M323" s="182">
        <v>3361</v>
      </c>
      <c r="N323" s="187">
        <v>2820</v>
      </c>
      <c r="O323" s="188">
        <v>4269</v>
      </c>
      <c r="P323" s="182">
        <v>1974</v>
      </c>
      <c r="Q323" s="186">
        <v>2168</v>
      </c>
      <c r="R323" s="184">
        <v>2412</v>
      </c>
      <c r="S323" s="185">
        <v>2321</v>
      </c>
      <c r="T323" s="182">
        <v>459</v>
      </c>
      <c r="U323" s="186">
        <v>1471</v>
      </c>
      <c r="V323" s="184">
        <v>1218</v>
      </c>
      <c r="W323" s="185">
        <v>2941</v>
      </c>
      <c r="X323" s="182">
        <v>1785</v>
      </c>
      <c r="Y323" s="186">
        <v>1647</v>
      </c>
      <c r="Z323" s="184">
        <v>3944</v>
      </c>
      <c r="AA323" s="182">
        <v>2780</v>
      </c>
      <c r="AB323" s="156">
        <f t="shared" si="5033"/>
        <v>26988</v>
      </c>
      <c r="AC323" s="157">
        <f t="shared" si="5034"/>
        <v>28320</v>
      </c>
      <c r="BI323" s="145" t="s">
        <v>20</v>
      </c>
      <c r="BJ323" s="128">
        <f>B323/B343</f>
        <v>0.10580763438748117</v>
      </c>
      <c r="BK323" s="129">
        <f t="shared" ref="BK323" si="5117">C323/C343</f>
        <v>4.435321039170817E-2</v>
      </c>
      <c r="BL323" s="130">
        <f t="shared" ref="BL323" si="5118">D323/D343</f>
        <v>8.9271352742480298E-2</v>
      </c>
      <c r="BM323" s="131">
        <f t="shared" ref="BM323" si="5119">E323/E343</f>
        <v>8.4270081143452691E-2</v>
      </c>
      <c r="BN323" s="128">
        <f t="shared" ref="BN323" si="5120">F323/F343</f>
        <v>8.9504859770265399E-2</v>
      </c>
      <c r="BO323" s="129">
        <f t="shared" ref="BO323" si="5121">G323/G343</f>
        <v>5.8459371293001189E-2</v>
      </c>
      <c r="BP323" s="130">
        <f t="shared" ref="BP323" si="5122">H323/H343</f>
        <v>9.0477892980574431E-2</v>
      </c>
      <c r="BQ323" s="131">
        <f t="shared" ref="BQ323" si="5123">I323/I343</f>
        <v>5.5495664401218656E-2</v>
      </c>
      <c r="BR323" s="128">
        <f t="shared" ref="BR323" si="5124">J323/J343</f>
        <v>4.1817324320075462E-2</v>
      </c>
      <c r="BS323" s="129">
        <f t="shared" ref="BS323" si="5125">K323/K343</f>
        <v>0.14482552044331287</v>
      </c>
      <c r="BT323" s="130">
        <f t="shared" ref="BT323" si="5126">L323/L343</f>
        <v>4.9565252233842207E-2</v>
      </c>
      <c r="BU323" s="128">
        <f t="shared" ref="BU323" si="5127">M323/M343</f>
        <v>0.13768383105976814</v>
      </c>
      <c r="BV323" s="132">
        <f t="shared" ref="BV323" si="5128">N323/N343</f>
        <v>6.9353926366788818E-2</v>
      </c>
      <c r="BW323" s="133">
        <f t="shared" ref="BW323" si="5129">O323/O343</f>
        <v>0.10432806275813192</v>
      </c>
      <c r="BX323" s="128">
        <f t="shared" ref="BX323" si="5130">P323/P343</f>
        <v>8.9523809523809519E-2</v>
      </c>
      <c r="BY323" s="129">
        <f t="shared" ref="BY323" si="5131">Q323/Q343</f>
        <v>9.8371069467761696E-2</v>
      </c>
      <c r="BZ323" s="130">
        <f t="shared" ref="BZ323" si="5132">R323/R343</f>
        <v>8.8709084222140494E-2</v>
      </c>
      <c r="CA323" s="131">
        <f t="shared" ref="CA323" si="5133">S323/S343</f>
        <v>7.9233946676680433E-2</v>
      </c>
      <c r="CB323" s="128">
        <f t="shared" ref="CB323" si="5134">T323/T343</f>
        <v>5.6485355648535567E-2</v>
      </c>
      <c r="CC323" s="129">
        <f t="shared" ref="CC323" si="5135">U323/U343</f>
        <v>0.17516075256013336</v>
      </c>
      <c r="CD323" s="130">
        <f t="shared" ref="CD323" si="5136">V323/V343</f>
        <v>4.8414023372287146E-2</v>
      </c>
      <c r="CE323" s="131">
        <f t="shared" ref="CE323" si="5137">W323/W343</f>
        <v>0.10287893098261447</v>
      </c>
      <c r="CF323" s="128">
        <f t="shared" ref="CF323" si="5138">X323/X343</f>
        <v>8.8143795368129968E-2</v>
      </c>
      <c r="CG323" s="129">
        <f t="shared" ref="CG323" si="5139">Y323/Y343</f>
        <v>0.1271716469770674</v>
      </c>
      <c r="CH323" s="130">
        <f t="shared" ref="CH323" si="5140">Z323/Z343</f>
        <v>9.0806529597310795E-2</v>
      </c>
      <c r="CI323" s="128">
        <f t="shared" ref="CI323" si="5141">AA323/AA343</f>
        <v>6.0151026678494923E-2</v>
      </c>
      <c r="CJ323" s="134">
        <f t="shared" ref="CJ323" si="5142">AB323/AB343</f>
        <v>8.0880127307981622E-2</v>
      </c>
      <c r="CK323" s="135">
        <f t="shared" ref="CK323" si="5143">AC323/AC343</f>
        <v>8.5227529214203387E-2</v>
      </c>
    </row>
    <row r="324" spans="1:89" ht="13.5" thickBot="1" x14ac:dyDescent="0.25">
      <c r="A324" s="136" t="s">
        <v>21</v>
      </c>
      <c r="B324" s="175">
        <v>2634</v>
      </c>
      <c r="C324" s="176">
        <v>1208</v>
      </c>
      <c r="D324" s="177">
        <v>768</v>
      </c>
      <c r="E324" s="178">
        <v>858</v>
      </c>
      <c r="F324" s="175">
        <v>2726</v>
      </c>
      <c r="G324" s="179">
        <v>1257</v>
      </c>
      <c r="H324" s="177">
        <v>3117</v>
      </c>
      <c r="I324" s="178">
        <v>2193</v>
      </c>
      <c r="J324" s="175">
        <v>265</v>
      </c>
      <c r="K324" s="179">
        <v>801</v>
      </c>
      <c r="L324" s="177">
        <v>1027</v>
      </c>
      <c r="M324" s="175">
        <v>2891</v>
      </c>
      <c r="N324" s="180">
        <v>2229</v>
      </c>
      <c r="O324" s="181">
        <v>3719</v>
      </c>
      <c r="P324" s="175">
        <v>1475</v>
      </c>
      <c r="Q324" s="179">
        <v>1811</v>
      </c>
      <c r="R324" s="177">
        <v>2148</v>
      </c>
      <c r="S324" s="178">
        <v>1607</v>
      </c>
      <c r="T324" s="175">
        <v>337</v>
      </c>
      <c r="U324" s="179">
        <v>967</v>
      </c>
      <c r="V324" s="177">
        <v>938</v>
      </c>
      <c r="W324" s="178">
        <v>2167</v>
      </c>
      <c r="X324" s="175">
        <v>1403</v>
      </c>
      <c r="Y324" s="179">
        <v>1385</v>
      </c>
      <c r="Z324" s="177">
        <v>3228</v>
      </c>
      <c r="AA324" s="175">
        <v>2348</v>
      </c>
      <c r="AB324" s="156">
        <f t="shared" si="5033"/>
        <v>22295</v>
      </c>
      <c r="AC324" s="157">
        <f t="shared" si="5034"/>
        <v>23212</v>
      </c>
      <c r="AE324" s="232" t="s">
        <v>85</v>
      </c>
      <c r="BI324" s="136" t="s">
        <v>21</v>
      </c>
      <c r="BJ324" s="128">
        <f>B324/B343</f>
        <v>8.6230603024945979E-2</v>
      </c>
      <c r="BK324" s="129">
        <f t="shared" ref="BK324" si="5144">C324/C343</f>
        <v>4.0651500874949523E-2</v>
      </c>
      <c r="BL324" s="130">
        <f t="shared" ref="BL324" si="5145">D324/D343</f>
        <v>6.1766125140743124E-2</v>
      </c>
      <c r="BM324" s="131">
        <f t="shared" ref="BM324" si="5146">E324/E343</f>
        <v>6.3872552668800708E-2</v>
      </c>
      <c r="BN324" s="128">
        <f t="shared" ref="BN324" si="5147">F324/F343</f>
        <v>8.9210328239028705E-2</v>
      </c>
      <c r="BO324" s="129">
        <f t="shared" ref="BO324" si="5148">G324/G343</f>
        <v>4.6596975088967971E-2</v>
      </c>
      <c r="BP324" s="130">
        <f t="shared" ref="BP324" si="5149">H324/H343</f>
        <v>7.4293886306757234E-2</v>
      </c>
      <c r="BQ324" s="131">
        <f t="shared" ref="BQ324" si="5150">I324/I343</f>
        <v>5.1394422310756971E-2</v>
      </c>
      <c r="BR324" s="128">
        <f t="shared" ref="BR324" si="5151">J324/J343</f>
        <v>4.1660116333909765E-2</v>
      </c>
      <c r="BS324" s="129">
        <f t="shared" ref="BS324" si="5152">K324/K343</f>
        <v>0.11996405571364385</v>
      </c>
      <c r="BT324" s="130">
        <f t="shared" ref="BT324" si="5153">L324/L343</f>
        <v>4.1150779340465599E-2</v>
      </c>
      <c r="BU324" s="128">
        <f t="shared" ref="BU324" si="5154">M324/M343</f>
        <v>0.11843021588628078</v>
      </c>
      <c r="BV324" s="132">
        <f t="shared" ref="BV324" si="5155">N324/N343</f>
        <v>5.4819114138855415E-2</v>
      </c>
      <c r="BW324" s="133">
        <f t="shared" ref="BW324" si="5156">O324/O343</f>
        <v>9.0886874068281234E-2</v>
      </c>
      <c r="BX324" s="128">
        <f t="shared" ref="BX324" si="5157">P324/P343</f>
        <v>6.6893424036281179E-2</v>
      </c>
      <c r="BY324" s="129">
        <f t="shared" ref="BY324" si="5158">Q324/Q343</f>
        <v>8.2172512364444852E-2</v>
      </c>
      <c r="BZ324" s="130">
        <f t="shared" ref="BZ324" si="5159">R324/R343</f>
        <v>7.89996322177271E-2</v>
      </c>
      <c r="CA324" s="131">
        <f t="shared" ref="CA324" si="5160">S324/S343</f>
        <v>5.4859522752876116E-2</v>
      </c>
      <c r="CB324" s="128">
        <f t="shared" ref="CB324" si="5161">T324/T343</f>
        <v>4.1471818853064238E-2</v>
      </c>
      <c r="CC324" s="129">
        <f t="shared" ref="CC324" si="5162">U324/U343</f>
        <v>0.11514646344367707</v>
      </c>
      <c r="CD324" s="130">
        <f t="shared" ref="CD324" si="5163">V324/V343</f>
        <v>3.728436282693378E-2</v>
      </c>
      <c r="CE324" s="131">
        <f t="shared" ref="CE324" si="5164">W324/W343</f>
        <v>7.5803686990590133E-2</v>
      </c>
      <c r="CF324" s="128">
        <f t="shared" ref="CF324" si="5165">X324/X343</f>
        <v>6.9280529356574985E-2</v>
      </c>
      <c r="CG324" s="129">
        <f t="shared" ref="CG324" si="5166">Y324/Y343</f>
        <v>0.10694154891514168</v>
      </c>
      <c r="CH324" s="130">
        <f t="shared" ref="CH324" si="5167">Z324/Z343</f>
        <v>7.4321368544654987E-2</v>
      </c>
      <c r="CI324" s="128">
        <f t="shared" ref="CI324" si="5168">AA324/AA343</f>
        <v>5.080381677737629E-2</v>
      </c>
      <c r="CJ324" s="134">
        <f t="shared" ref="CJ324" si="5169">AB324/AB343</f>
        <v>6.6815712106545508E-2</v>
      </c>
      <c r="CK324" s="135">
        <f t="shared" ref="CK324" si="5170">AC324/AC343</f>
        <v>6.985527571045512E-2</v>
      </c>
    </row>
    <row r="325" spans="1:89" ht="14.25" thickTop="1" thickBot="1" x14ac:dyDescent="0.25">
      <c r="A325" s="145" t="s">
        <v>22</v>
      </c>
      <c r="B325" s="182">
        <v>2121</v>
      </c>
      <c r="C325" s="183">
        <v>1347</v>
      </c>
      <c r="D325" s="184">
        <v>674</v>
      </c>
      <c r="E325" s="185">
        <v>693</v>
      </c>
      <c r="F325" s="182">
        <v>2324</v>
      </c>
      <c r="G325" s="186">
        <v>933</v>
      </c>
      <c r="H325" s="184">
        <v>2818</v>
      </c>
      <c r="I325" s="185">
        <v>1956</v>
      </c>
      <c r="J325" s="182">
        <v>233</v>
      </c>
      <c r="K325" s="186">
        <v>733</v>
      </c>
      <c r="L325" s="184">
        <v>840</v>
      </c>
      <c r="M325" s="182">
        <v>2183</v>
      </c>
      <c r="N325" s="187">
        <v>1944</v>
      </c>
      <c r="O325" s="188">
        <v>2994</v>
      </c>
      <c r="P325" s="182">
        <v>1121</v>
      </c>
      <c r="Q325" s="186">
        <v>1278</v>
      </c>
      <c r="R325" s="184">
        <v>1816</v>
      </c>
      <c r="S325" s="185">
        <v>1468</v>
      </c>
      <c r="T325" s="182">
        <v>266</v>
      </c>
      <c r="U325" s="186">
        <v>546</v>
      </c>
      <c r="V325" s="184">
        <v>798</v>
      </c>
      <c r="W325" s="185">
        <v>2293</v>
      </c>
      <c r="X325" s="182">
        <v>1081</v>
      </c>
      <c r="Y325" s="186">
        <v>916</v>
      </c>
      <c r="Z325" s="184">
        <v>2719</v>
      </c>
      <c r="AA325" s="182">
        <v>2439</v>
      </c>
      <c r="AB325" s="156">
        <f t="shared" si="5033"/>
        <v>18755</v>
      </c>
      <c r="AC325" s="157">
        <f t="shared" si="5034"/>
        <v>19779</v>
      </c>
      <c r="AE325" s="300" t="s">
        <v>0</v>
      </c>
      <c r="AF325" s="302" t="s">
        <v>1</v>
      </c>
      <c r="AG325" s="303"/>
      <c r="AH325" s="302" t="s">
        <v>2</v>
      </c>
      <c r="AI325" s="303"/>
      <c r="AJ325" s="302" t="s">
        <v>3</v>
      </c>
      <c r="AK325" s="303"/>
      <c r="AL325" s="302" t="s">
        <v>4</v>
      </c>
      <c r="AM325" s="303"/>
      <c r="AN325" s="302" t="s">
        <v>5</v>
      </c>
      <c r="AO325" s="303"/>
      <c r="AP325" s="302" t="s">
        <v>6</v>
      </c>
      <c r="AQ325" s="303"/>
      <c r="AR325" s="302" t="s">
        <v>7</v>
      </c>
      <c r="AS325" s="303"/>
      <c r="AT325" s="302" t="s">
        <v>8</v>
      </c>
      <c r="AU325" s="303"/>
      <c r="AV325" s="302" t="s">
        <v>9</v>
      </c>
      <c r="AW325" s="303"/>
      <c r="AX325" s="302" t="s">
        <v>10</v>
      </c>
      <c r="AY325" s="303"/>
      <c r="AZ325" s="302" t="s">
        <v>11</v>
      </c>
      <c r="BA325" s="303"/>
      <c r="BB325" s="302" t="s">
        <v>12</v>
      </c>
      <c r="BC325" s="303"/>
      <c r="BD325" s="305" t="s">
        <v>40</v>
      </c>
      <c r="BE325" s="306"/>
      <c r="BF325" s="307" t="s">
        <v>41</v>
      </c>
      <c r="BG325" s="308"/>
      <c r="BI325" s="145" t="s">
        <v>22</v>
      </c>
      <c r="BJ325" s="128">
        <f>B325/B343</f>
        <v>6.9436260066784522E-2</v>
      </c>
      <c r="BK325" s="129">
        <f t="shared" ref="BK325" si="5171">C325/C343</f>
        <v>4.532911562794454E-2</v>
      </c>
      <c r="BL325" s="130">
        <f t="shared" ref="BL325" si="5172">D325/D343</f>
        <v>5.4206208782370917E-2</v>
      </c>
      <c r="BM325" s="131">
        <f t="shared" ref="BM325" si="5173">E325/E343</f>
        <v>5.1589369463262119E-2</v>
      </c>
      <c r="BN325" s="128">
        <f t="shared" ref="BN325" si="5174">F325/F343</f>
        <v>7.6054586510455865E-2</v>
      </c>
      <c r="BO325" s="129">
        <f t="shared" ref="BO325" si="5175">G325/G343</f>
        <v>3.4586298932384345E-2</v>
      </c>
      <c r="BP325" s="130">
        <f t="shared" ref="BP325" si="5176">H325/H343</f>
        <v>6.7167202955547609E-2</v>
      </c>
      <c r="BQ325" s="131">
        <f t="shared" ref="BQ325" si="5177">I325/I343</f>
        <v>4.5840168736817434E-2</v>
      </c>
      <c r="BR325" s="128">
        <f t="shared" ref="BR325" si="5178">J325/J343</f>
        <v>3.6629460776607455E-2</v>
      </c>
      <c r="BS325" s="129">
        <f t="shared" ref="BS325" si="5179">K325/K343</f>
        <v>0.1097798412460686</v>
      </c>
      <c r="BT325" s="130">
        <f t="shared" ref="BT325" si="5180">L325/L343</f>
        <v>3.3657891573506432E-2</v>
      </c>
      <c r="BU325" s="128">
        <f t="shared" ref="BU325" si="5181">M325/M343</f>
        <v>8.9426897710048747E-2</v>
      </c>
      <c r="BV325" s="132">
        <f t="shared" ref="BV325" si="5182">N325/N343</f>
        <v>4.7809940729445909E-2</v>
      </c>
      <c r="BW325" s="133">
        <f t="shared" ref="BW325" si="5183">O325/O343</f>
        <v>7.3168943522568974E-2</v>
      </c>
      <c r="BX325" s="128">
        <f t="shared" ref="BX325" si="5184">P325/P343</f>
        <v>5.0839002267573694E-2</v>
      </c>
      <c r="BY325" s="129">
        <f t="shared" ref="BY325" si="5185">Q325/Q343</f>
        <v>5.798811198330233E-2</v>
      </c>
      <c r="BZ325" s="130">
        <f t="shared" ref="BZ325" si="5186">R325/R343</f>
        <v>6.6789260757631488E-2</v>
      </c>
      <c r="CA325" s="131">
        <f t="shared" ref="CA325" si="5187">S325/S343</f>
        <v>5.0114361792919809E-2</v>
      </c>
      <c r="CB325" s="128">
        <f t="shared" ref="CB325" si="5188">T325/T343</f>
        <v>3.2734432685207975E-2</v>
      </c>
      <c r="CC325" s="129">
        <f t="shared" ref="CC325" si="5189">U325/U343</f>
        <v>6.5015479876160992E-2</v>
      </c>
      <c r="CD325" s="130">
        <f t="shared" ref="CD325" si="5190">V325/V343</f>
        <v>3.1719532554257093E-2</v>
      </c>
      <c r="CE325" s="131">
        <f t="shared" ref="CE325" si="5191">W325/W343</f>
        <v>8.0211284849756884E-2</v>
      </c>
      <c r="CF325" s="128">
        <f t="shared" ref="CF325" si="5192">X325/X343</f>
        <v>5.338007999604958E-2</v>
      </c>
      <c r="CG325" s="129">
        <f t="shared" ref="CG325" si="5193">Y325/Y343</f>
        <v>7.072812910199984E-2</v>
      </c>
      <c r="CH325" s="130">
        <f t="shared" ref="CH325" si="5194">Z325/Z343</f>
        <v>6.2602168857780943E-2</v>
      </c>
      <c r="CI325" s="128">
        <f t="shared" ref="CI325" si="5195">AA325/AA343</f>
        <v>5.2772789233398967E-2</v>
      </c>
      <c r="CJ325" s="134">
        <f t="shared" ref="CJ325" si="5196">AB325/AB343</f>
        <v>5.6206713637957435E-2</v>
      </c>
      <c r="CK325" s="135">
        <f t="shared" ref="CK325" si="5197">AC325/AC343</f>
        <v>5.9523845350555396E-2</v>
      </c>
    </row>
    <row r="326" spans="1:89" ht="15" thickTop="1" thickBot="1" x14ac:dyDescent="0.3">
      <c r="A326" s="136" t="s">
        <v>23</v>
      </c>
      <c r="B326" s="175">
        <v>1615</v>
      </c>
      <c r="C326" s="176">
        <v>1169</v>
      </c>
      <c r="D326" s="177">
        <v>573</v>
      </c>
      <c r="E326" s="178">
        <v>564</v>
      </c>
      <c r="F326" s="175">
        <v>1784</v>
      </c>
      <c r="G326" s="179">
        <v>824</v>
      </c>
      <c r="H326" s="177">
        <v>2176</v>
      </c>
      <c r="I326" s="178">
        <v>1775</v>
      </c>
      <c r="J326" s="175">
        <v>274</v>
      </c>
      <c r="K326" s="179">
        <v>506</v>
      </c>
      <c r="L326" s="177">
        <v>769</v>
      </c>
      <c r="M326" s="175">
        <v>1695</v>
      </c>
      <c r="N326" s="180">
        <v>1541</v>
      </c>
      <c r="O326" s="181">
        <v>2213</v>
      </c>
      <c r="P326" s="175">
        <v>970</v>
      </c>
      <c r="Q326" s="179">
        <v>925</v>
      </c>
      <c r="R326" s="177">
        <v>1510</v>
      </c>
      <c r="S326" s="178">
        <v>1272</v>
      </c>
      <c r="T326" s="175">
        <v>287</v>
      </c>
      <c r="U326" s="179">
        <v>360</v>
      </c>
      <c r="V326" s="177">
        <v>770</v>
      </c>
      <c r="W326" s="178">
        <v>1626</v>
      </c>
      <c r="X326" s="175">
        <v>908</v>
      </c>
      <c r="Y326" s="179">
        <v>597</v>
      </c>
      <c r="Z326" s="177">
        <v>2393</v>
      </c>
      <c r="AA326" s="175">
        <v>2251</v>
      </c>
      <c r="AB326" s="156">
        <f t="shared" si="5033"/>
        <v>15570</v>
      </c>
      <c r="AC326" s="157">
        <f t="shared" si="5034"/>
        <v>15777</v>
      </c>
      <c r="AE326" s="301"/>
      <c r="AF326" s="115" t="s">
        <v>14</v>
      </c>
      <c r="AG326" s="116" t="s">
        <v>15</v>
      </c>
      <c r="AH326" s="117" t="s">
        <v>14</v>
      </c>
      <c r="AI326" s="118" t="s">
        <v>15</v>
      </c>
      <c r="AJ326" s="115" t="s">
        <v>14</v>
      </c>
      <c r="AK326" s="116" t="s">
        <v>15</v>
      </c>
      <c r="AL326" s="117" t="s">
        <v>14</v>
      </c>
      <c r="AM326" s="118" t="s">
        <v>15</v>
      </c>
      <c r="AN326" s="115" t="s">
        <v>14</v>
      </c>
      <c r="AO326" s="116" t="s">
        <v>15</v>
      </c>
      <c r="AP326" s="117" t="s">
        <v>14</v>
      </c>
      <c r="AQ326" s="115" t="s">
        <v>15</v>
      </c>
      <c r="AR326" s="119" t="s">
        <v>14</v>
      </c>
      <c r="AS326" s="120" t="s">
        <v>15</v>
      </c>
      <c r="AT326" s="115" t="s">
        <v>14</v>
      </c>
      <c r="AU326" s="116" t="s">
        <v>15</v>
      </c>
      <c r="AV326" s="117" t="s">
        <v>14</v>
      </c>
      <c r="AW326" s="118" t="s">
        <v>15</v>
      </c>
      <c r="AX326" s="115" t="s">
        <v>14</v>
      </c>
      <c r="AY326" s="116" t="s">
        <v>15</v>
      </c>
      <c r="AZ326" s="117" t="s">
        <v>14</v>
      </c>
      <c r="BA326" s="118" t="s">
        <v>15</v>
      </c>
      <c r="BB326" s="115" t="s">
        <v>14</v>
      </c>
      <c r="BC326" s="116" t="s">
        <v>15</v>
      </c>
      <c r="BD326" s="28" t="s">
        <v>14</v>
      </c>
      <c r="BE326" s="121" t="s">
        <v>15</v>
      </c>
      <c r="BF326" s="162" t="s">
        <v>14</v>
      </c>
      <c r="BG326" s="163" t="s">
        <v>15</v>
      </c>
      <c r="BI326" s="136" t="s">
        <v>23</v>
      </c>
      <c r="BJ326" s="128">
        <f>B326/B343</f>
        <v>5.2871079683100897E-2</v>
      </c>
      <c r="BK326" s="129">
        <f t="shared" ref="BK326" si="5198">C326/C343</f>
        <v>3.9339076591735092E-2</v>
      </c>
      <c r="BL326" s="130">
        <f t="shared" ref="BL326" si="5199">D326/D343</f>
        <v>4.6083319929226312E-2</v>
      </c>
      <c r="BM326" s="131">
        <f t="shared" ref="BM326" si="5200">E326/E343</f>
        <v>4.1986153502568305E-2</v>
      </c>
      <c r="BN326" s="128">
        <f t="shared" ref="BN326" si="5201">F326/F343</f>
        <v>5.8382694636253556E-2</v>
      </c>
      <c r="BO326" s="129">
        <f t="shared" ref="BO326" si="5202">G326/G343</f>
        <v>3.0545670225385527E-2</v>
      </c>
      <c r="BP326" s="130">
        <f t="shared" ref="BP326" si="5203">H326/H343</f>
        <v>5.1865093552615898E-2</v>
      </c>
      <c r="BQ326" s="131">
        <f t="shared" ref="BQ326" si="5204">I326/I343</f>
        <v>4.1598312631825639E-2</v>
      </c>
      <c r="BR326" s="128">
        <f t="shared" ref="BR326" si="5205">J326/J343</f>
        <v>4.307498820940104E-2</v>
      </c>
      <c r="BS326" s="129">
        <f t="shared" ref="BS326" si="5206">K326/K343</f>
        <v>7.57825370675453E-2</v>
      </c>
      <c r="BT326" s="130">
        <f t="shared" ref="BT326" si="5207">L326/L343</f>
        <v>3.081299835717434E-2</v>
      </c>
      <c r="BU326" s="128">
        <f t="shared" ref="BU326" si="5208">M326/M343</f>
        <v>6.9435910040555493E-2</v>
      </c>
      <c r="BV326" s="132">
        <f t="shared" ref="BV326" si="5209">N326/N343</f>
        <v>3.7898723592631758E-2</v>
      </c>
      <c r="BW326" s="133">
        <f t="shared" ref="BW326" si="5210">O326/O343</f>
        <v>5.4082455582981012E-2</v>
      </c>
      <c r="BX326" s="128">
        <f t="shared" ref="BX326" si="5211">P326/P343</f>
        <v>4.3990929705215419E-2</v>
      </c>
      <c r="BY326" s="129">
        <f t="shared" ref="BY326" si="5212">Q326/Q343</f>
        <v>4.1971051318117882E-2</v>
      </c>
      <c r="BZ326" s="130">
        <f t="shared" ref="BZ326" si="5213">R326/R343</f>
        <v>5.5535123207061422E-2</v>
      </c>
      <c r="CA326" s="131">
        <f t="shared" ref="CA326" si="5214">S326/S343</f>
        <v>4.3423343460895096E-2</v>
      </c>
      <c r="CB326" s="128">
        <f t="shared" ref="CB326" si="5215">T326/T343</f>
        <v>3.5318730002461232E-2</v>
      </c>
      <c r="CC326" s="129">
        <f t="shared" ref="CC326" si="5216">U326/U343</f>
        <v>4.2867349368897356E-2</v>
      </c>
      <c r="CD326" s="130">
        <f t="shared" ref="CD326" si="5217">V326/V343</f>
        <v>3.0606566499721759E-2</v>
      </c>
      <c r="CE326" s="131">
        <f t="shared" ref="CE326" si="5218">W326/W343</f>
        <v>5.6879000944485253E-2</v>
      </c>
      <c r="CF326" s="128">
        <f t="shared" ref="CF326" si="5219">X326/X343</f>
        <v>4.4837291985580958E-2</v>
      </c>
      <c r="CG326" s="129">
        <f t="shared" ref="CG326" si="5220">Y326/Y343</f>
        <v>4.6096826499884176E-2</v>
      </c>
      <c r="CH326" s="130">
        <f t="shared" ref="CH326" si="5221">Z326/Z343</f>
        <v>5.5096355305873417E-2</v>
      </c>
      <c r="CI326" s="128">
        <f t="shared" ref="CI326" si="5222">AA326/AA343</f>
        <v>4.8705021961615858E-2</v>
      </c>
      <c r="CJ326" s="134">
        <f t="shared" ref="CJ326" si="5223">AB326/AB343</f>
        <v>4.6661611908450938E-2</v>
      </c>
      <c r="CK326" s="135">
        <f t="shared" ref="CK326" si="5224">AC326/AC343</f>
        <v>4.7480039845073686E-2</v>
      </c>
    </row>
    <row r="327" spans="1:89" ht="13.5" thickTop="1" x14ac:dyDescent="0.2">
      <c r="A327" s="145" t="s">
        <v>24</v>
      </c>
      <c r="B327" s="189">
        <v>1442</v>
      </c>
      <c r="C327" s="183">
        <v>1304</v>
      </c>
      <c r="D327" s="184">
        <v>513</v>
      </c>
      <c r="E327" s="185">
        <v>496</v>
      </c>
      <c r="F327" s="182">
        <v>1564</v>
      </c>
      <c r="G327" s="186">
        <v>776</v>
      </c>
      <c r="H327" s="184">
        <v>2299</v>
      </c>
      <c r="I327" s="185">
        <v>1683</v>
      </c>
      <c r="J327" s="182">
        <v>272</v>
      </c>
      <c r="K327" s="186">
        <v>362</v>
      </c>
      <c r="L327" s="184">
        <v>829</v>
      </c>
      <c r="M327" s="182">
        <v>1391</v>
      </c>
      <c r="N327" s="187">
        <v>1546</v>
      </c>
      <c r="O327" s="190">
        <v>2044</v>
      </c>
      <c r="P327" s="182">
        <v>1028</v>
      </c>
      <c r="Q327" s="186">
        <v>820</v>
      </c>
      <c r="R327" s="184">
        <v>1403</v>
      </c>
      <c r="S327" s="185">
        <v>1341</v>
      </c>
      <c r="T327" s="182">
        <v>299</v>
      </c>
      <c r="U327" s="186">
        <v>333</v>
      </c>
      <c r="V327" s="184">
        <v>807</v>
      </c>
      <c r="W327" s="191">
        <v>1850</v>
      </c>
      <c r="X327" s="182">
        <v>837</v>
      </c>
      <c r="Y327" s="186">
        <v>560</v>
      </c>
      <c r="Z327" s="184">
        <v>2410</v>
      </c>
      <c r="AA327" s="182">
        <v>2663</v>
      </c>
      <c r="AB327" s="156">
        <f t="shared" si="5033"/>
        <v>15249</v>
      </c>
      <c r="AC327" s="157">
        <f t="shared" si="5034"/>
        <v>15623</v>
      </c>
      <c r="AE327" s="235" t="str">
        <f>$AE$17</f>
        <v>17:00 - 17:59</v>
      </c>
      <c r="AF327" s="125">
        <f t="shared" ref="AF327:AU328" si="5225">SUMIF($A$9:$A$32,$AE327,B$319:B$342)</f>
        <v>1812</v>
      </c>
      <c r="AG327" s="172">
        <f t="shared" si="5225"/>
        <v>3414</v>
      </c>
      <c r="AH327" s="126">
        <f t="shared" si="5225"/>
        <v>1262</v>
      </c>
      <c r="AI327" s="166">
        <f t="shared" si="5225"/>
        <v>1175</v>
      </c>
      <c r="AJ327" s="125">
        <f t="shared" si="5225"/>
        <v>1712</v>
      </c>
      <c r="AK327" s="127">
        <f t="shared" si="5225"/>
        <v>3164</v>
      </c>
      <c r="AL327" s="126">
        <f t="shared" si="5225"/>
        <v>2704</v>
      </c>
      <c r="AM327" s="166">
        <f t="shared" si="5225"/>
        <v>4522</v>
      </c>
      <c r="AN327" s="125">
        <f t="shared" si="5225"/>
        <v>990</v>
      </c>
      <c r="AO327" s="127">
        <f t="shared" si="5225"/>
        <v>297</v>
      </c>
      <c r="AP327" s="126">
        <f t="shared" si="5225"/>
        <v>3120</v>
      </c>
      <c r="AQ327" s="125">
        <f t="shared" si="5225"/>
        <v>944</v>
      </c>
      <c r="AR327" s="165">
        <f t="shared" si="5225"/>
        <v>4020</v>
      </c>
      <c r="AS327" s="167">
        <f t="shared" si="5225"/>
        <v>2620</v>
      </c>
      <c r="AT327" s="125">
        <f t="shared" si="5225"/>
        <v>2142</v>
      </c>
      <c r="AU327" s="127">
        <f t="shared" si="5225"/>
        <v>1672</v>
      </c>
      <c r="AV327" s="126">
        <f t="shared" ref="AP327:BE328" si="5226">SUMIF($A$9:$A$32,$AE327,R$319:R$342)</f>
        <v>2093</v>
      </c>
      <c r="AW327" s="166">
        <f t="shared" si="5226"/>
        <v>2583</v>
      </c>
      <c r="AX327" s="125">
        <f t="shared" si="5226"/>
        <v>1257</v>
      </c>
      <c r="AY327" s="127">
        <f t="shared" si="5226"/>
        <v>271</v>
      </c>
      <c r="AZ327" s="126">
        <f t="shared" si="5226"/>
        <v>2708</v>
      </c>
      <c r="BA327" s="166">
        <f t="shared" si="5226"/>
        <v>1529</v>
      </c>
      <c r="BB327" s="125">
        <f t="shared" si="5226"/>
        <v>2210</v>
      </c>
      <c r="BC327" s="127">
        <f t="shared" si="5226"/>
        <v>756</v>
      </c>
      <c r="BD327" s="170">
        <f t="shared" si="5226"/>
        <v>3044</v>
      </c>
      <c r="BE327" s="171">
        <f t="shared" si="5226"/>
        <v>4273</v>
      </c>
      <c r="BF327" s="156">
        <f>AF327+AH327+AJ327+AL327+AN327+AP327+AR327+AT327+AV327+AX327+AZ327+BB327+BD327</f>
        <v>29074</v>
      </c>
      <c r="BG327" s="157">
        <f>AG327+AI327+AK327+AM327+AO327+AQ327+AS327+AU327+AW327+AY327+BA327+BC327+BE327</f>
        <v>27220</v>
      </c>
      <c r="BI327" s="145" t="s">
        <v>24</v>
      </c>
      <c r="BJ327" s="128">
        <f>B327/B343</f>
        <v>4.7207490342434363E-2</v>
      </c>
      <c r="BK327" s="129">
        <f t="shared" ref="BK327" si="5227">C327/C343</f>
        <v>4.3882083725938888E-2</v>
      </c>
      <c r="BL327" s="130">
        <f t="shared" ref="BL327" si="5228">D327/D343</f>
        <v>4.1257841402605758E-2</v>
      </c>
      <c r="BM327" s="131">
        <f t="shared" ref="BM327" si="5229">E327/E343</f>
        <v>3.6923993151194816E-2</v>
      </c>
      <c r="BN327" s="128">
        <f t="shared" ref="BN327" si="5230">F327/F343</f>
        <v>5.1183034983800765E-2</v>
      </c>
      <c r="BO327" s="129">
        <f t="shared" ref="BO327" si="5231">G327/G343</f>
        <v>2.8766310794780547E-2</v>
      </c>
      <c r="BP327" s="130">
        <f t="shared" ref="BP327" si="5232">H327/H343</f>
        <v>5.4796806101775709E-2</v>
      </c>
      <c r="BQ327" s="131">
        <f t="shared" ref="BQ327" si="5233">I327/I343</f>
        <v>3.9442231075697214E-2</v>
      </c>
      <c r="BR327" s="128">
        <f t="shared" ref="BR327" si="5234">J327/J343</f>
        <v>4.2760572237069645E-2</v>
      </c>
      <c r="BS327" s="129">
        <f t="shared" ref="BS327" si="5235">K327/K343</f>
        <v>5.4215965253856524E-2</v>
      </c>
      <c r="BT327" s="130">
        <f t="shared" ref="BT327" si="5236">L327/L343</f>
        <v>3.3217133469567658E-2</v>
      </c>
      <c r="BU327" s="128">
        <f t="shared" ref="BU327" si="5237">M327/M343</f>
        <v>5.6982507885789194E-2</v>
      </c>
      <c r="BV327" s="132">
        <f t="shared" ref="BV327" si="5238">N327/N343</f>
        <v>3.8021691547182802E-2</v>
      </c>
      <c r="BW327" s="133">
        <f t="shared" ref="BW327" si="5239">O327/O343</f>
        <v>4.9952344876463259E-2</v>
      </c>
      <c r="BX327" s="128">
        <f t="shared" ref="BX327" si="5240">P327/P343</f>
        <v>4.6621315192743762E-2</v>
      </c>
      <c r="BY327" s="129">
        <f t="shared" ref="BY327" si="5241">Q327/Q343</f>
        <v>3.7206769817142341E-2</v>
      </c>
      <c r="BZ327" s="130">
        <f t="shared" ref="BZ327" si="5242">R327/R343</f>
        <v>5.159985288709084E-2</v>
      </c>
      <c r="CA327" s="131">
        <f t="shared" ref="CA327" si="5243">S327/S343</f>
        <v>4.5778855016556853E-2</v>
      </c>
      <c r="CB327" s="128">
        <f t="shared" ref="CB327" si="5244">T327/T343</f>
        <v>3.6795471326605954E-2</v>
      </c>
      <c r="CC327" s="129">
        <f t="shared" ref="CC327" si="5245">U327/U343</f>
        <v>3.9652298166230053E-2</v>
      </c>
      <c r="CD327" s="130">
        <f t="shared" ref="CD327" si="5246">V327/V343</f>
        <v>3.2077271643214882E-2</v>
      </c>
      <c r="CE327" s="131">
        <f t="shared" ref="CE327" si="5247">W327/W343</f>
        <v>6.4714730471892815E-2</v>
      </c>
      <c r="CF327" s="128">
        <f t="shared" ref="CF327" si="5248">X327/X343</f>
        <v>4.1331292281862622E-2</v>
      </c>
      <c r="CG327" s="129">
        <f t="shared" ref="CG327" si="5249">Y327/Y343</f>
        <v>4.3239904254497724E-2</v>
      </c>
      <c r="CH327" s="130">
        <f t="shared" ref="CH327" si="5250">Z327/Z343</f>
        <v>5.5487762761034239E-2</v>
      </c>
      <c r="CI327" s="128">
        <f t="shared" ref="CI327" si="5251">AA327/AA343</f>
        <v>5.7619490663608629E-2</v>
      </c>
      <c r="CJ327" s="134">
        <f t="shared" ref="CJ327" si="5252">AB327/AB343</f>
        <v>4.5699609504943374E-2</v>
      </c>
      <c r="CK327" s="135">
        <f t="shared" ref="CK327" si="5253">AC327/AC343</f>
        <v>4.7016585060504927E-2</v>
      </c>
    </row>
    <row r="328" spans="1:89" x14ac:dyDescent="0.2">
      <c r="A328" s="136" t="s">
        <v>25</v>
      </c>
      <c r="B328" s="192">
        <v>1357</v>
      </c>
      <c r="C328" s="176">
        <v>1274</v>
      </c>
      <c r="D328" s="177">
        <v>557</v>
      </c>
      <c r="E328" s="178">
        <v>536</v>
      </c>
      <c r="F328" s="175">
        <v>1459</v>
      </c>
      <c r="G328" s="179">
        <v>885</v>
      </c>
      <c r="H328" s="177">
        <v>1939</v>
      </c>
      <c r="I328" s="178">
        <v>1747</v>
      </c>
      <c r="J328" s="175">
        <v>267</v>
      </c>
      <c r="K328" s="176">
        <v>287</v>
      </c>
      <c r="L328" s="177">
        <v>853</v>
      </c>
      <c r="M328" s="175">
        <v>1290</v>
      </c>
      <c r="N328" s="180">
        <v>1491</v>
      </c>
      <c r="O328" s="193">
        <v>1915</v>
      </c>
      <c r="P328" s="175">
        <v>871</v>
      </c>
      <c r="Q328" s="176">
        <v>745</v>
      </c>
      <c r="R328" s="177">
        <v>1150</v>
      </c>
      <c r="S328" s="178">
        <v>1174</v>
      </c>
      <c r="T328" s="184">
        <v>169</v>
      </c>
      <c r="U328" s="175">
        <v>334</v>
      </c>
      <c r="V328" s="177">
        <v>766</v>
      </c>
      <c r="W328" s="194">
        <v>1379</v>
      </c>
      <c r="X328" s="175">
        <v>668</v>
      </c>
      <c r="Y328" s="179">
        <v>433</v>
      </c>
      <c r="Z328" s="177">
        <v>2350</v>
      </c>
      <c r="AA328" s="175">
        <v>2181</v>
      </c>
      <c r="AB328" s="156">
        <f t="shared" si="5033"/>
        <v>13897</v>
      </c>
      <c r="AC328" s="157">
        <f t="shared" si="5034"/>
        <v>14180</v>
      </c>
      <c r="AE328" s="237" t="str">
        <f>$AE$18</f>
        <v>18:00 - 18:59</v>
      </c>
      <c r="AF328" s="125">
        <f t="shared" si="5225"/>
        <v>1825</v>
      </c>
      <c r="AG328" s="176">
        <f t="shared" si="5225"/>
        <v>3208</v>
      </c>
      <c r="AH328" s="177">
        <f t="shared" si="5225"/>
        <v>806</v>
      </c>
      <c r="AI328" s="178">
        <f t="shared" si="5225"/>
        <v>1178</v>
      </c>
      <c r="AJ328" s="238">
        <f t="shared" si="5225"/>
        <v>1273</v>
      </c>
      <c r="AK328" s="179">
        <f t="shared" si="5225"/>
        <v>2660</v>
      </c>
      <c r="AL328" s="177">
        <f t="shared" si="5225"/>
        <v>2725</v>
      </c>
      <c r="AM328" s="178">
        <f t="shared" si="5225"/>
        <v>4600</v>
      </c>
      <c r="AN328" s="238">
        <f t="shared" si="5225"/>
        <v>694</v>
      </c>
      <c r="AO328" s="179">
        <f t="shared" si="5225"/>
        <v>286</v>
      </c>
      <c r="AP328" s="177">
        <f t="shared" si="5226"/>
        <v>2875</v>
      </c>
      <c r="AQ328" s="238">
        <f t="shared" si="5226"/>
        <v>945</v>
      </c>
      <c r="AR328" s="180">
        <f t="shared" si="5226"/>
        <v>3886</v>
      </c>
      <c r="AS328" s="181">
        <f t="shared" si="5226"/>
        <v>2669</v>
      </c>
      <c r="AT328" s="238">
        <f t="shared" si="5226"/>
        <v>2008</v>
      </c>
      <c r="AU328" s="179">
        <f t="shared" si="5226"/>
        <v>1687</v>
      </c>
      <c r="AV328" s="177">
        <f t="shared" si="5226"/>
        <v>1926</v>
      </c>
      <c r="AW328" s="178">
        <f t="shared" si="5226"/>
        <v>2803</v>
      </c>
      <c r="AX328" s="238">
        <f t="shared" si="5226"/>
        <v>1106</v>
      </c>
      <c r="AY328" s="179">
        <f t="shared" si="5226"/>
        <v>275</v>
      </c>
      <c r="AZ328" s="177">
        <f t="shared" si="5226"/>
        <v>2931</v>
      </c>
      <c r="BA328" s="178">
        <f t="shared" si="5226"/>
        <v>1466</v>
      </c>
      <c r="BB328" s="238">
        <f t="shared" si="5226"/>
        <v>2029</v>
      </c>
      <c r="BC328" s="179">
        <f t="shared" si="5226"/>
        <v>867</v>
      </c>
      <c r="BD328" s="177">
        <f t="shared" si="5226"/>
        <v>2738</v>
      </c>
      <c r="BE328" s="238">
        <f t="shared" si="5226"/>
        <v>4276</v>
      </c>
      <c r="BF328" s="158">
        <f>SUM(AF328,AH328,AJ328,AL328,AN328,AP328,AR328,AT328,AV328,AX328,AZ328,BB328,BD328)</f>
        <v>26822</v>
      </c>
      <c r="BG328" s="159">
        <f>SUM(AG328,AI328,AK328,AM328,AO328,AQ328,AS328,AU328,AW328,AY328,BA328,BC328,BE328)</f>
        <v>26920</v>
      </c>
      <c r="BI328" s="136" t="s">
        <v>25</v>
      </c>
      <c r="BJ328" s="128">
        <f>B328/B343</f>
        <v>4.4424801938060629E-2</v>
      </c>
      <c r="BK328" s="129">
        <f t="shared" ref="BK328" si="5254">C328/C343</f>
        <v>4.2872526585004712E-2</v>
      </c>
      <c r="BL328" s="130">
        <f t="shared" ref="BL328" si="5255">D328/D343</f>
        <v>4.4796525655460835E-2</v>
      </c>
      <c r="BM328" s="131">
        <f t="shared" ref="BM328" si="5256">E328/E343</f>
        <v>3.9901734534355693E-2</v>
      </c>
      <c r="BN328" s="128">
        <f t="shared" ref="BN328" si="5257">F328/F343</f>
        <v>4.7746833786039208E-2</v>
      </c>
      <c r="BO328" s="129">
        <f t="shared" ref="BO328" si="5258">G328/G343</f>
        <v>3.2806939501779361E-2</v>
      </c>
      <c r="BP328" s="130">
        <f t="shared" ref="BP328" si="5259">H328/H343</f>
        <v>4.6216184006673815E-2</v>
      </c>
      <c r="BQ328" s="131">
        <f t="shared" ref="BQ328" si="5260">I328/I343</f>
        <v>4.0942113897351771E-2</v>
      </c>
      <c r="BR328" s="128">
        <f t="shared" ref="BR328" si="5261">J328/J343</f>
        <v>4.1974532306241159E-2</v>
      </c>
      <c r="BS328" s="129">
        <f t="shared" ref="BS328" si="5262">K328/K343</f>
        <v>4.2983375767560283E-2</v>
      </c>
      <c r="BT328" s="130">
        <f t="shared" ref="BT328" si="5263">L328/L343</f>
        <v>3.417878751452498E-2</v>
      </c>
      <c r="BU328" s="128">
        <f t="shared" ref="BU328" si="5264">M328/M343</f>
        <v>5.2845028880422758E-2</v>
      </c>
      <c r="BV328" s="132">
        <f t="shared" ref="BV328" si="5265">N328/N343</f>
        <v>3.6669044047121319E-2</v>
      </c>
      <c r="BW328" s="133">
        <f t="shared" ref="BW328" si="5266">O328/O343</f>
        <v>4.6799775165571003E-2</v>
      </c>
      <c r="BX328" s="128">
        <f t="shared" ref="BX328" si="5267">P328/P343</f>
        <v>3.9501133786848074E-2</v>
      </c>
      <c r="BY328" s="129">
        <f t="shared" ref="BY328" si="5268">Q328/Q343</f>
        <v>3.3803711602159808E-2</v>
      </c>
      <c r="BZ328" s="130">
        <f t="shared" ref="BZ328" si="5269">R328/R343</f>
        <v>4.2294961382861346E-2</v>
      </c>
      <c r="CA328" s="131">
        <f t="shared" ref="CA328" si="5270">S328/S343</f>
        <v>4.0077834294882736E-2</v>
      </c>
      <c r="CB328" s="128">
        <f t="shared" ref="CB328" si="5271">T328/T343</f>
        <v>2.0797440315038149E-2</v>
      </c>
      <c r="CC328" s="129">
        <f t="shared" ref="CC328" si="5272">U328/U343</f>
        <v>3.9771374136699213E-2</v>
      </c>
      <c r="CD328" s="130">
        <f t="shared" ref="CD328" si="5273">V328/V343</f>
        <v>3.0447571349073853E-2</v>
      </c>
      <c r="CE328" s="131">
        <f t="shared" ref="CE328" si="5274">W328/W343</f>
        <v>4.8238709903102812E-2</v>
      </c>
      <c r="CF328" s="128">
        <f t="shared" ref="CF328" si="5275">X328/X343</f>
        <v>3.2986025381462641E-2</v>
      </c>
      <c r="CG328" s="129">
        <f t="shared" ref="CG328" si="5276">Y328/Y343</f>
        <v>3.3433711682495558E-2</v>
      </c>
      <c r="CH328" s="130">
        <f t="shared" ref="CH328" si="5277">Z328/Z343</f>
        <v>5.4106324683996038E-2</v>
      </c>
      <c r="CI328" s="128">
        <f t="shared" ref="CI328" si="5278">AA328/AA343</f>
        <v>4.7190427764675337E-2</v>
      </c>
      <c r="CJ328" s="134">
        <f t="shared" ref="CJ328" si="5279">AB328/AB343</f>
        <v>4.1647811219765102E-2</v>
      </c>
      <c r="CK328" s="135">
        <f t="shared" ref="CK328" si="5280">AC328/AC343</f>
        <v>4.2673953540162568E-2</v>
      </c>
    </row>
    <row r="329" spans="1:89" ht="13.5" thickBot="1" x14ac:dyDescent="0.25">
      <c r="A329" s="145" t="s">
        <v>26</v>
      </c>
      <c r="B329" s="189">
        <v>1201</v>
      </c>
      <c r="C329" s="183">
        <v>1174</v>
      </c>
      <c r="D329" s="184">
        <v>447</v>
      </c>
      <c r="E329" s="185">
        <v>581</v>
      </c>
      <c r="F329" s="182">
        <v>1162</v>
      </c>
      <c r="G329" s="186">
        <v>856</v>
      </c>
      <c r="H329" s="184">
        <v>1968</v>
      </c>
      <c r="I329" s="185">
        <v>1822</v>
      </c>
      <c r="J329" s="182">
        <v>260</v>
      </c>
      <c r="K329" s="183">
        <v>289</v>
      </c>
      <c r="L329" s="184">
        <v>888</v>
      </c>
      <c r="M329" s="182">
        <v>990</v>
      </c>
      <c r="N329" s="187">
        <v>1541</v>
      </c>
      <c r="O329" s="190">
        <v>1470</v>
      </c>
      <c r="P329" s="182">
        <v>842</v>
      </c>
      <c r="Q329" s="183">
        <v>700</v>
      </c>
      <c r="R329" s="184">
        <v>1198</v>
      </c>
      <c r="S329" s="185">
        <v>1046</v>
      </c>
      <c r="T329" s="182">
        <v>226</v>
      </c>
      <c r="U329" s="186">
        <v>318</v>
      </c>
      <c r="V329" s="184">
        <v>824</v>
      </c>
      <c r="W329" s="191">
        <v>1244</v>
      </c>
      <c r="X329" s="182">
        <v>598</v>
      </c>
      <c r="Y329" s="186">
        <v>370</v>
      </c>
      <c r="Z329" s="184">
        <v>2142</v>
      </c>
      <c r="AA329" s="182">
        <v>2228</v>
      </c>
      <c r="AB329" s="156">
        <f t="shared" si="5033"/>
        <v>13297</v>
      </c>
      <c r="AC329" s="157">
        <f t="shared" si="5034"/>
        <v>13088</v>
      </c>
      <c r="AE329" s="235"/>
      <c r="AF329" s="125"/>
      <c r="AG329" s="183"/>
      <c r="AH329" s="184"/>
      <c r="AI329" s="185"/>
      <c r="AJ329" s="182"/>
      <c r="AK329" s="186"/>
      <c r="AL329" s="184"/>
      <c r="AM329" s="185"/>
      <c r="AN329" s="182"/>
      <c r="AO329" s="186"/>
      <c r="AP329" s="184"/>
      <c r="AQ329" s="182"/>
      <c r="AR329" s="187"/>
      <c r="AS329" s="188"/>
      <c r="AT329" s="182"/>
      <c r="AU329" s="186"/>
      <c r="AV329" s="184"/>
      <c r="AW329" s="185"/>
      <c r="AX329" s="182"/>
      <c r="AY329" s="186"/>
      <c r="AZ329" s="184"/>
      <c r="BA329" s="185"/>
      <c r="BB329" s="182"/>
      <c r="BC329" s="186"/>
      <c r="BD329" s="184"/>
      <c r="BE329" s="182"/>
      <c r="BF329" s="158"/>
      <c r="BG329" s="159"/>
      <c r="BI329" s="145" t="s">
        <v>26</v>
      </c>
      <c r="BJ329" s="128">
        <f>B329/B343</f>
        <v>3.9317750278268837E-2</v>
      </c>
      <c r="BK329" s="129">
        <f t="shared" ref="BK329" si="5281">C329/C343</f>
        <v>3.9507336115224119E-2</v>
      </c>
      <c r="BL329" s="130">
        <f t="shared" ref="BL329" si="5282">D329/D343</f>
        <v>3.5949815023323145E-2</v>
      </c>
      <c r="BM329" s="131">
        <f t="shared" ref="BM329" si="5283">E329/E343</f>
        <v>4.3251693590411672E-2</v>
      </c>
      <c r="BN329" s="128">
        <f t="shared" ref="BN329" si="5284">F329/F343</f>
        <v>3.8027293255227933E-2</v>
      </c>
      <c r="BO329" s="129">
        <f t="shared" ref="BO329" si="5285">G329/G343</f>
        <v>3.1731909845788851E-2</v>
      </c>
      <c r="BP329" s="130">
        <f t="shared" ref="BP329" si="5286">H329/H343</f>
        <v>4.6907400786557023E-2</v>
      </c>
      <c r="BQ329" s="131">
        <f t="shared" ref="BQ329" si="5287">I329/I343</f>
        <v>4.2699789078978208E-2</v>
      </c>
      <c r="BR329" s="128">
        <f t="shared" ref="BR329" si="5288">J329/J343</f>
        <v>4.0874076403081279E-2</v>
      </c>
      <c r="BS329" s="129">
        <f t="shared" ref="BS329" si="5289">K329/K343</f>
        <v>4.3282911487194847E-2</v>
      </c>
      <c r="BT329" s="130">
        <f t="shared" ref="BT329" si="5290">L329/L343</f>
        <v>3.5581199663421083E-2</v>
      </c>
      <c r="BU329" s="128">
        <f t="shared" ref="BU329" si="5291">M329/M343</f>
        <v>4.0555487280324445E-2</v>
      </c>
      <c r="BV329" s="132">
        <f t="shared" ref="BV329" si="5292">N329/N343</f>
        <v>3.7898723592631758E-2</v>
      </c>
      <c r="BW329" s="133">
        <f t="shared" ref="BW329" si="5293">O329/O343</f>
        <v>3.5924631589237276E-2</v>
      </c>
      <c r="BX329" s="128">
        <f t="shared" ref="BX329" si="5294">P329/P343</f>
        <v>3.8185941043083899E-2</v>
      </c>
      <c r="BY329" s="129">
        <f t="shared" ref="BY329" si="5295">Q329/Q343</f>
        <v>3.1761876673170292E-2</v>
      </c>
      <c r="BZ329" s="130">
        <f t="shared" ref="BZ329" si="5296">R329/R343</f>
        <v>4.4060316292754691E-2</v>
      </c>
      <c r="CA329" s="131">
        <f t="shared" ref="CA329" si="5297">S329/S343</f>
        <v>3.5708189669887001E-2</v>
      </c>
      <c r="CB329" s="128">
        <f t="shared" ref="CB329" si="5298">T329/T343</f>
        <v>2.7811961604725571E-2</v>
      </c>
      <c r="CC329" s="129">
        <f t="shared" ref="CC329" si="5299">U329/U343</f>
        <v>3.7866158609192666E-2</v>
      </c>
      <c r="CD329" s="130">
        <f t="shared" ref="CD329" si="5300">V329/V343</f>
        <v>3.2753001033468482E-2</v>
      </c>
      <c r="CE329" s="131">
        <f t="shared" ref="CE329" si="5301">W329/W343</f>
        <v>4.3516283625424146E-2</v>
      </c>
      <c r="CF329" s="128">
        <f t="shared" ref="CF329" si="5302">X329/X343</f>
        <v>2.9529405955261469E-2</v>
      </c>
      <c r="CG329" s="129">
        <f t="shared" ref="CG329" si="5303">Y329/Y343</f>
        <v>2.8569222453864566E-2</v>
      </c>
      <c r="CH329" s="130">
        <f t="shared" ref="CH329" si="5304">Z329/Z343</f>
        <v>4.9317339350263625E-2</v>
      </c>
      <c r="CI329" s="128">
        <f t="shared" ref="CI329" si="5305">AA329/AA343</f>
        <v>4.8207369582621111E-2</v>
      </c>
      <c r="CJ329" s="134">
        <f t="shared" ref="CJ329" si="5306">AB329/AB343</f>
        <v>3.9849675886106106E-2</v>
      </c>
      <c r="CK329" s="135">
        <f t="shared" ref="CK329" si="5307">AC329/AC343</f>
        <v>3.9387637795038628E-2</v>
      </c>
    </row>
    <row r="330" spans="1:89" ht="14.25" thickTop="1" thickBot="1" x14ac:dyDescent="0.25">
      <c r="A330" s="136" t="s">
        <v>27</v>
      </c>
      <c r="B330" s="192">
        <v>1189</v>
      </c>
      <c r="C330" s="176">
        <v>1202</v>
      </c>
      <c r="D330" s="177">
        <v>497</v>
      </c>
      <c r="E330" s="178">
        <v>487</v>
      </c>
      <c r="F330" s="175">
        <v>1023</v>
      </c>
      <c r="G330" s="179">
        <v>976</v>
      </c>
      <c r="H330" s="177">
        <v>1926</v>
      </c>
      <c r="I330" s="178">
        <v>1649</v>
      </c>
      <c r="J330" s="175">
        <v>323</v>
      </c>
      <c r="K330" s="176">
        <v>230</v>
      </c>
      <c r="L330" s="177">
        <v>1028</v>
      </c>
      <c r="M330" s="175">
        <v>758</v>
      </c>
      <c r="N330" s="180">
        <v>1790</v>
      </c>
      <c r="O330" s="193">
        <v>1175</v>
      </c>
      <c r="P330" s="175">
        <v>951</v>
      </c>
      <c r="Q330" s="176">
        <v>621</v>
      </c>
      <c r="R330" s="177">
        <v>1163</v>
      </c>
      <c r="S330" s="178">
        <v>1064</v>
      </c>
      <c r="T330" s="175">
        <v>312</v>
      </c>
      <c r="U330" s="179">
        <v>206</v>
      </c>
      <c r="V330" s="177">
        <v>1104</v>
      </c>
      <c r="W330" s="194">
        <v>976</v>
      </c>
      <c r="X330" s="175">
        <v>692</v>
      </c>
      <c r="Y330" s="179">
        <v>313</v>
      </c>
      <c r="Z330" s="177">
        <v>2078</v>
      </c>
      <c r="AA330" s="175">
        <v>1811</v>
      </c>
      <c r="AB330" s="156">
        <f t="shared" si="5033"/>
        <v>14076</v>
      </c>
      <c r="AC330" s="157">
        <f t="shared" si="5034"/>
        <v>11468</v>
      </c>
      <c r="AE330" s="229" t="s">
        <v>13</v>
      </c>
      <c r="AF330" s="20">
        <f t="shared" ref="AF330:BG330" si="5308">SUM(AF327:AF329)</f>
        <v>3637</v>
      </c>
      <c r="AG330" s="21">
        <f t="shared" si="5308"/>
        <v>6622</v>
      </c>
      <c r="AH330" s="20">
        <f t="shared" si="5308"/>
        <v>2068</v>
      </c>
      <c r="AI330" s="21">
        <f t="shared" si="5308"/>
        <v>2353</v>
      </c>
      <c r="AJ330" s="20">
        <f t="shared" si="5308"/>
        <v>2985</v>
      </c>
      <c r="AK330" s="21">
        <f t="shared" si="5308"/>
        <v>5824</v>
      </c>
      <c r="AL330" s="20">
        <f t="shared" si="5308"/>
        <v>5429</v>
      </c>
      <c r="AM330" s="21">
        <f t="shared" si="5308"/>
        <v>9122</v>
      </c>
      <c r="AN330" s="20">
        <f t="shared" si="5308"/>
        <v>1684</v>
      </c>
      <c r="AO330" s="21">
        <f t="shared" si="5308"/>
        <v>583</v>
      </c>
      <c r="AP330" s="20">
        <f t="shared" si="5308"/>
        <v>5995</v>
      </c>
      <c r="AQ330" s="21">
        <f t="shared" si="5308"/>
        <v>1889</v>
      </c>
      <c r="AR330" s="20">
        <f t="shared" si="5308"/>
        <v>7906</v>
      </c>
      <c r="AS330" s="21">
        <f t="shared" si="5308"/>
        <v>5289</v>
      </c>
      <c r="AT330" s="20">
        <f t="shared" si="5308"/>
        <v>4150</v>
      </c>
      <c r="AU330" s="21">
        <f t="shared" si="5308"/>
        <v>3359</v>
      </c>
      <c r="AV330" s="20">
        <f t="shared" si="5308"/>
        <v>4019</v>
      </c>
      <c r="AW330" s="21">
        <f t="shared" si="5308"/>
        <v>5386</v>
      </c>
      <c r="AX330" s="20">
        <f t="shared" si="5308"/>
        <v>2363</v>
      </c>
      <c r="AY330" s="21">
        <f t="shared" si="5308"/>
        <v>546</v>
      </c>
      <c r="AZ330" s="20">
        <f t="shared" si="5308"/>
        <v>5639</v>
      </c>
      <c r="BA330" s="21">
        <f t="shared" si="5308"/>
        <v>2995</v>
      </c>
      <c r="BB330" s="20">
        <f t="shared" si="5308"/>
        <v>4239</v>
      </c>
      <c r="BC330" s="21">
        <f t="shared" si="5308"/>
        <v>1623</v>
      </c>
      <c r="BD330" s="20">
        <f t="shared" si="5308"/>
        <v>5782</v>
      </c>
      <c r="BE330" s="21">
        <f t="shared" si="5308"/>
        <v>8549</v>
      </c>
      <c r="BF330" s="160">
        <f t="shared" si="5308"/>
        <v>55896</v>
      </c>
      <c r="BG330" s="161">
        <f t="shared" si="5308"/>
        <v>54140</v>
      </c>
      <c r="BI330" s="136" t="s">
        <v>27</v>
      </c>
      <c r="BJ330" s="128">
        <f>B330/B343</f>
        <v>3.8924900150592551E-2</v>
      </c>
      <c r="BK330" s="129">
        <f t="shared" ref="BK330" si="5309">C330/C343</f>
        <v>4.0449589446762683E-2</v>
      </c>
      <c r="BL330" s="130">
        <f t="shared" ref="BL330" si="5310">D330/D343</f>
        <v>3.9971047128840274E-2</v>
      </c>
      <c r="BM330" s="131">
        <f t="shared" ref="BM330" si="5311">E330/E343</f>
        <v>3.6254001339983626E-2</v>
      </c>
      <c r="BN330" s="128">
        <f t="shared" ref="BN330" si="5312">F330/F343</f>
        <v>3.3478417383905487E-2</v>
      </c>
      <c r="BO330" s="129">
        <f t="shared" ref="BO330" si="5313">G330/G343</f>
        <v>3.6180308422301306E-2</v>
      </c>
      <c r="BP330" s="130">
        <f t="shared" ref="BP330" si="5314">H330/H343</f>
        <v>4.5906328208795137E-2</v>
      </c>
      <c r="BQ330" s="131">
        <f t="shared" ref="BQ330" si="5315">I330/I343</f>
        <v>3.8645418326693229E-2</v>
      </c>
      <c r="BR330" s="128">
        <f t="shared" ref="BR330" si="5316">J330/J343</f>
        <v>5.0778179531520203E-2</v>
      </c>
      <c r="BS330" s="129">
        <f t="shared" ref="BS330" si="5317">K330/K343</f>
        <v>3.4446607757975138E-2</v>
      </c>
      <c r="BT330" s="130">
        <f t="shared" ref="BT330" si="5318">L330/L343</f>
        <v>4.1190848259005493E-2</v>
      </c>
      <c r="BU330" s="128">
        <f t="shared" ref="BU330" si="5319">M330/M343</f>
        <v>3.1051575109581744E-2</v>
      </c>
      <c r="BV330" s="132">
        <f t="shared" ref="BV330" si="5320">N330/N343</f>
        <v>4.4022527729273751E-2</v>
      </c>
      <c r="BW330" s="133">
        <f t="shared" ref="BW330" si="5321">O330/O343</f>
        <v>2.8715266746499182E-2</v>
      </c>
      <c r="BX330" s="128">
        <f t="shared" ref="BX330" si="5322">P330/P343</f>
        <v>4.3129251700680271E-2</v>
      </c>
      <c r="BY330" s="129">
        <f t="shared" ref="BY330" si="5323">Q330/Q343</f>
        <v>2.8177322020055358E-2</v>
      </c>
      <c r="BZ330" s="130">
        <f t="shared" ref="BZ330" si="5324">R330/R343</f>
        <v>4.2773078337624129E-2</v>
      </c>
      <c r="CA330" s="131">
        <f t="shared" ref="CA330" si="5325">S330/S343</f>
        <v>3.6322670945277032E-2</v>
      </c>
      <c r="CB330" s="128">
        <f t="shared" ref="CB330" si="5326">T330/T343</f>
        <v>3.8395274427762735E-2</v>
      </c>
      <c r="CC330" s="129">
        <f t="shared" ref="CC330" si="5327">U330/U343</f>
        <v>2.4529649916646822E-2</v>
      </c>
      <c r="CD330" s="130">
        <f t="shared" ref="CD330" si="5328">V330/V343</f>
        <v>4.3882661578821848E-2</v>
      </c>
      <c r="CE330" s="131">
        <f t="shared" ref="CE330" si="5329">W330/W343</f>
        <v>3.414139294084724E-2</v>
      </c>
      <c r="CF330" s="128">
        <f t="shared" ref="CF330" si="5330">X330/X343</f>
        <v>3.4171152041874472E-2</v>
      </c>
      <c r="CG330" s="129">
        <f t="shared" ref="CG330" si="5331">Y330/Y343</f>
        <v>2.4168017913674619E-2</v>
      </c>
      <c r="CH330" s="130">
        <f t="shared" ref="CH330" si="5332">Z330/Z343</f>
        <v>4.7843805401422884E-2</v>
      </c>
      <c r="CI330" s="128">
        <f t="shared" ref="CI330" si="5333">AA330/AA343</f>
        <v>3.9184715580846873E-2</v>
      </c>
      <c r="CJ330" s="134">
        <f t="shared" ref="CJ330" si="5334">AB330/AB343</f>
        <v>4.2184254927640039E-2</v>
      </c>
      <c r="CK330" s="135">
        <f t="shared" ref="CK330" si="5335">AC330/AC343</f>
        <v>3.4512334217107497E-2</v>
      </c>
    </row>
    <row r="331" spans="1:89" ht="13.5" thickTop="1" x14ac:dyDescent="0.2">
      <c r="A331" s="145" t="s">
        <v>28</v>
      </c>
      <c r="B331" s="189">
        <v>1080</v>
      </c>
      <c r="C331" s="183">
        <v>1880</v>
      </c>
      <c r="D331" s="184">
        <v>537</v>
      </c>
      <c r="E331" s="185">
        <v>721</v>
      </c>
      <c r="F331" s="182">
        <v>1084</v>
      </c>
      <c r="G331" s="186">
        <v>1607</v>
      </c>
      <c r="H331" s="184">
        <v>2089</v>
      </c>
      <c r="I331" s="185">
        <v>2484</v>
      </c>
      <c r="J331" s="182">
        <v>429</v>
      </c>
      <c r="K331" s="183">
        <v>256</v>
      </c>
      <c r="L331" s="184">
        <v>1659</v>
      </c>
      <c r="M331" s="182">
        <v>908</v>
      </c>
      <c r="N331" s="187">
        <v>2322</v>
      </c>
      <c r="O331" s="190">
        <v>1850</v>
      </c>
      <c r="P331" s="182">
        <v>1185</v>
      </c>
      <c r="Q331" s="183">
        <v>928</v>
      </c>
      <c r="R331" s="184">
        <v>1346</v>
      </c>
      <c r="S331" s="185">
        <v>1600</v>
      </c>
      <c r="T331" s="182">
        <v>449</v>
      </c>
      <c r="U331" s="186">
        <v>211</v>
      </c>
      <c r="V331" s="184">
        <v>1641</v>
      </c>
      <c r="W331" s="191">
        <v>1244</v>
      </c>
      <c r="X331" s="182">
        <v>1001</v>
      </c>
      <c r="Y331" s="186">
        <v>524</v>
      </c>
      <c r="Z331" s="184">
        <v>2284</v>
      </c>
      <c r="AA331" s="182">
        <v>3346</v>
      </c>
      <c r="AB331" s="156">
        <f t="shared" si="5033"/>
        <v>17106</v>
      </c>
      <c r="AC331" s="157">
        <f t="shared" si="5034"/>
        <v>17559</v>
      </c>
      <c r="BI331" s="145" t="s">
        <v>28</v>
      </c>
      <c r="BJ331" s="128">
        <f>B331/B343</f>
        <v>3.5356511490866237E-2</v>
      </c>
      <c r="BK331" s="129">
        <f t="shared" ref="BK331" si="5336">C331/C343</f>
        <v>6.3265580831875085E-2</v>
      </c>
      <c r="BL331" s="130">
        <f t="shared" ref="BL331" si="5337">D331/D343</f>
        <v>4.3188032813253979E-2</v>
      </c>
      <c r="BM331" s="131">
        <f t="shared" ref="BM331" si="5338">E331/E343</f>
        <v>5.3673788431474724E-2</v>
      </c>
      <c r="BN331" s="128">
        <f t="shared" ref="BN331" si="5339">F331/F343</f>
        <v>3.5474686651176493E-2</v>
      </c>
      <c r="BO331" s="129">
        <f t="shared" ref="BO331" si="5340">G331/G343</f>
        <v>5.9571470937129299E-2</v>
      </c>
      <c r="BP331" s="130">
        <f t="shared" ref="BP331" si="5341">H331/H343</f>
        <v>4.9791443212966274E-2</v>
      </c>
      <c r="BQ331" s="131">
        <f t="shared" ref="BQ331" si="5342">I331/I343</f>
        <v>5.8214202015467544E-2</v>
      </c>
      <c r="BR331" s="128">
        <f t="shared" ref="BR331" si="5343">J331/J343</f>
        <v>6.7442226065084113E-2</v>
      </c>
      <c r="BS331" s="129">
        <f t="shared" ref="BS331" si="5344">K331/K343</f>
        <v>3.8340572113224503E-2</v>
      </c>
      <c r="BT331" s="130">
        <f t="shared" ref="BT331" si="5345">L331/L343</f>
        <v>6.6474335857675204E-2</v>
      </c>
      <c r="BU331" s="128">
        <f t="shared" ref="BU331" si="5346">M331/M343</f>
        <v>3.7196345909630904E-2</v>
      </c>
      <c r="BV331" s="132">
        <f t="shared" ref="BV331" si="5347">N331/N343</f>
        <v>5.7106318093504832E-2</v>
      </c>
      <c r="BW331" s="133">
        <f t="shared" ref="BW331" si="5348">O331/O343</f>
        <v>4.5211271047679559E-2</v>
      </c>
      <c r="BX331" s="128">
        <f t="shared" ref="BX331" si="5349">P331/P343</f>
        <v>5.3741496598639457E-2</v>
      </c>
      <c r="BY331" s="129">
        <f t="shared" ref="BY331" si="5350">Q331/Q343</f>
        <v>4.2107173646717184E-2</v>
      </c>
      <c r="BZ331" s="130">
        <f t="shared" ref="BZ331" si="5351">R331/R343</f>
        <v>4.95034939315925E-2</v>
      </c>
      <c r="CA331" s="131">
        <f t="shared" ref="CA331" si="5352">S331/S343</f>
        <v>5.4620557812446659E-2</v>
      </c>
      <c r="CB331" s="128">
        <f t="shared" ref="CB331" si="5353">T331/T343</f>
        <v>5.5254737878414964E-2</v>
      </c>
      <c r="CC331" s="129">
        <f t="shared" ref="CC331" si="5354">U331/U343</f>
        <v>2.5125029768992616E-2</v>
      </c>
      <c r="CD331" s="130">
        <f t="shared" ref="CD331" si="5355">V331/V343</f>
        <v>6.5227760553303121E-2</v>
      </c>
      <c r="CE331" s="131">
        <f t="shared" ref="CE331" si="5356">W331/W343</f>
        <v>4.3516283625424146E-2</v>
      </c>
      <c r="CF331" s="128">
        <f t="shared" ref="CF331" si="5357">X331/X343</f>
        <v>4.9429657794676805E-2</v>
      </c>
      <c r="CG331" s="129">
        <f t="shared" ref="CG331" si="5358">Y331/Y343</f>
        <v>4.046019612385144E-2</v>
      </c>
      <c r="CH331" s="130">
        <f t="shared" ref="CH331" si="5359">Z331/Z343</f>
        <v>5.2586742799254023E-2</v>
      </c>
      <c r="CI331" s="128">
        <f t="shared" ref="CI331" si="5360">AA331/AA343</f>
        <v>7.2397602613756842E-2</v>
      </c>
      <c r="CJ331" s="134">
        <f t="shared" ref="CJ331" si="5361">AB331/AB343</f>
        <v>5.1264838362617964E-2</v>
      </c>
      <c r="CK331" s="135">
        <f t="shared" ref="CK331" si="5362">AC331/AC343</f>
        <v>5.2842873780797925E-2</v>
      </c>
    </row>
    <row r="332" spans="1:89" x14ac:dyDescent="0.2">
      <c r="A332" s="136" t="s">
        <v>29</v>
      </c>
      <c r="B332" s="192">
        <v>1331</v>
      </c>
      <c r="C332" s="176">
        <v>2676</v>
      </c>
      <c r="D332" s="177">
        <v>1100</v>
      </c>
      <c r="E332" s="178">
        <v>857</v>
      </c>
      <c r="F332" s="175">
        <v>1474</v>
      </c>
      <c r="G332" s="179">
        <v>2344</v>
      </c>
      <c r="H332" s="177">
        <v>2329</v>
      </c>
      <c r="I332" s="178">
        <v>3145</v>
      </c>
      <c r="J332" s="175">
        <v>657</v>
      </c>
      <c r="K332" s="176">
        <v>228</v>
      </c>
      <c r="L332" s="177">
        <v>2208</v>
      </c>
      <c r="M332" s="175">
        <v>772</v>
      </c>
      <c r="N332" s="180">
        <v>2973</v>
      </c>
      <c r="O332" s="193">
        <v>1918</v>
      </c>
      <c r="P332" s="175">
        <v>1660</v>
      </c>
      <c r="Q332" s="176">
        <v>1107</v>
      </c>
      <c r="R332" s="177">
        <v>1847</v>
      </c>
      <c r="S332" s="178">
        <v>1964</v>
      </c>
      <c r="T332" s="175">
        <v>1037</v>
      </c>
      <c r="U332" s="179">
        <v>225</v>
      </c>
      <c r="V332" s="177">
        <v>2436</v>
      </c>
      <c r="W332" s="194">
        <v>1288</v>
      </c>
      <c r="X332" s="175">
        <v>1618</v>
      </c>
      <c r="Y332" s="179">
        <v>536</v>
      </c>
      <c r="Z332" s="177">
        <v>2638</v>
      </c>
      <c r="AA332" s="175">
        <v>3345</v>
      </c>
      <c r="AB332" s="156">
        <f t="shared" si="5033"/>
        <v>23308</v>
      </c>
      <c r="AC332" s="157">
        <f t="shared" si="5034"/>
        <v>20405</v>
      </c>
      <c r="BI332" s="136" t="s">
        <v>29</v>
      </c>
      <c r="BJ332" s="128">
        <f>B332/B343</f>
        <v>4.3573626661428666E-2</v>
      </c>
      <c r="BK332" s="129">
        <f t="shared" ref="BK332" si="5363">C332/C343</f>
        <v>9.0052496971328583E-2</v>
      </c>
      <c r="BL332" s="130">
        <f t="shared" ref="BL332" si="5364">D332/D343</f>
        <v>8.8467106321376873E-2</v>
      </c>
      <c r="BM332" s="131">
        <f t="shared" ref="BM332" si="5365">E332/E343</f>
        <v>6.3798109134221695E-2</v>
      </c>
      <c r="BN332" s="128">
        <f t="shared" ref="BN332" si="5366">F332/F343</f>
        <v>4.8237719671433713E-2</v>
      </c>
      <c r="BO332" s="129">
        <f t="shared" ref="BO332" si="5367">G332/G343</f>
        <v>8.6892052194543296E-2</v>
      </c>
      <c r="BP332" s="130">
        <f t="shared" ref="BP332" si="5368">H332/H343</f>
        <v>5.5511857943034204E-2</v>
      </c>
      <c r="BQ332" s="131">
        <f t="shared" ref="BQ332" si="5369">I332/I343</f>
        <v>7.370517928286853E-2</v>
      </c>
      <c r="BR332" s="128">
        <f t="shared" ref="BR332" si="5370">J332/J343</f>
        <v>0.10328564691086307</v>
      </c>
      <c r="BS332" s="129">
        <f t="shared" ref="BS332" si="5371">K332/K343</f>
        <v>3.4147072038340574E-2</v>
      </c>
      <c r="BT332" s="130">
        <f t="shared" ref="BT332" si="5372">L332/L343</f>
        <v>8.8472172136074043E-2</v>
      </c>
      <c r="BU332" s="128">
        <f t="shared" ref="BU332" si="5373">M332/M343</f>
        <v>3.1625087050919667E-2</v>
      </c>
      <c r="BV332" s="132">
        <f t="shared" ref="BV332" si="5374">N332/N343</f>
        <v>7.3116745776050762E-2</v>
      </c>
      <c r="BW332" s="133">
        <f t="shared" ref="BW332" si="5375">O332/O343</f>
        <v>4.6873090740242922E-2</v>
      </c>
      <c r="BX332" s="128">
        <f t="shared" ref="BX332" si="5376">P332/P343</f>
        <v>7.5283446712018143E-2</v>
      </c>
      <c r="BY332" s="129">
        <f t="shared" ref="BY332" si="5377">Q332/Q343</f>
        <v>5.0229139253142159E-2</v>
      </c>
      <c r="BZ332" s="130">
        <f t="shared" ref="BZ332" si="5378">R332/R343</f>
        <v>6.7929385803604261E-2</v>
      </c>
      <c r="CA332" s="131">
        <f t="shared" ref="CA332" si="5379">S332/S343</f>
        <v>6.7046734714778275E-2</v>
      </c>
      <c r="CB332" s="128">
        <f t="shared" ref="CB332" si="5380">T332/T343</f>
        <v>0.12761506276150628</v>
      </c>
      <c r="CC332" s="129">
        <f t="shared" ref="CC332" si="5381">U332/U343</f>
        <v>2.6792093355560848E-2</v>
      </c>
      <c r="CD332" s="130">
        <f t="shared" ref="CD332" si="5382">V332/V343</f>
        <v>9.6828046744574292E-2</v>
      </c>
      <c r="CE332" s="131">
        <f t="shared" ref="CE332" si="5383">W332/W343</f>
        <v>4.5055444782593483E-2</v>
      </c>
      <c r="CF332" s="128">
        <f t="shared" ref="CF332" si="5384">X332/X343</f>
        <v>7.9897289022764315E-2</v>
      </c>
      <c r="CG332" s="129">
        <f t="shared" ref="CG332" si="5385">Y332/Y343</f>
        <v>4.1386765500733537E-2</v>
      </c>
      <c r="CH332" s="130">
        <f t="shared" ref="CH332" si="5386">Z332/Z343</f>
        <v>6.0737227453779387E-2</v>
      </c>
      <c r="CI332" s="128">
        <f t="shared" ref="CI332" si="5387">AA332/AA343</f>
        <v>7.2375965553800548E-2</v>
      </c>
      <c r="CJ332" s="134">
        <f t="shared" ref="CJ332" si="5388">AB332/AB343</f>
        <v>6.9851563928206448E-2</v>
      </c>
      <c r="CK332" s="135">
        <f t="shared" ref="CK332" si="5389">AC332/AC343</f>
        <v>6.140775895536088E-2</v>
      </c>
    </row>
    <row r="333" spans="1:89" x14ac:dyDescent="0.2">
      <c r="A333" s="145" t="s">
        <v>30</v>
      </c>
      <c r="B333" s="189">
        <v>1812</v>
      </c>
      <c r="C333" s="183">
        <v>3414</v>
      </c>
      <c r="D333" s="184">
        <v>1262</v>
      </c>
      <c r="E333" s="185">
        <v>1175</v>
      </c>
      <c r="F333" s="182">
        <v>1712</v>
      </c>
      <c r="G333" s="186">
        <v>3164</v>
      </c>
      <c r="H333" s="184">
        <v>2704</v>
      </c>
      <c r="I333" s="185">
        <v>4522</v>
      </c>
      <c r="J333" s="182">
        <v>990</v>
      </c>
      <c r="K333" s="183">
        <v>297</v>
      </c>
      <c r="L333" s="184">
        <v>3120</v>
      </c>
      <c r="M333" s="182">
        <v>944</v>
      </c>
      <c r="N333" s="187">
        <v>4020</v>
      </c>
      <c r="O333" s="190">
        <v>2620</v>
      </c>
      <c r="P333" s="182">
        <v>2142</v>
      </c>
      <c r="Q333" s="183">
        <v>1672</v>
      </c>
      <c r="R333" s="184">
        <v>2093</v>
      </c>
      <c r="S333" s="185">
        <v>2583</v>
      </c>
      <c r="T333" s="182">
        <v>1257</v>
      </c>
      <c r="U333" s="186">
        <v>271</v>
      </c>
      <c r="V333" s="184">
        <v>2708</v>
      </c>
      <c r="W333" s="191">
        <v>1529</v>
      </c>
      <c r="X333" s="182">
        <v>2210</v>
      </c>
      <c r="Y333" s="186">
        <v>756</v>
      </c>
      <c r="Z333" s="184">
        <v>3044</v>
      </c>
      <c r="AA333" s="182">
        <v>4273</v>
      </c>
      <c r="AB333" s="156">
        <f t="shared" si="5033"/>
        <v>29074</v>
      </c>
      <c r="AC333" s="157">
        <f t="shared" si="5034"/>
        <v>27220</v>
      </c>
      <c r="BI333" s="145" t="s">
        <v>30</v>
      </c>
      <c r="BJ333" s="128">
        <f>B333/B343</f>
        <v>5.9320369279120017E-2</v>
      </c>
      <c r="BK333" s="129">
        <f t="shared" ref="BK333" si="5390">C333/C343</f>
        <v>0.11488760263830933</v>
      </c>
      <c r="BL333" s="130">
        <f t="shared" ref="BL333" si="5391">D333/D343</f>
        <v>0.10149589834325237</v>
      </c>
      <c r="BM333" s="131">
        <f t="shared" ref="BM333" si="5392">E333/E343</f>
        <v>8.7471153130350629E-2</v>
      </c>
      <c r="BN333" s="128">
        <f t="shared" ref="BN333" si="5393">F333/F343</f>
        <v>5.6026442386359919E-2</v>
      </c>
      <c r="BO333" s="129">
        <f t="shared" ref="BO333" si="5394">G333/G343</f>
        <v>0.11728944246737841</v>
      </c>
      <c r="BP333" s="130">
        <f t="shared" ref="BP333" si="5395">H333/H343</f>
        <v>6.445000595876535E-2</v>
      </c>
      <c r="BQ333" s="131">
        <f t="shared" ref="BQ333" si="5396">I333/I343</f>
        <v>0.10597609561752988</v>
      </c>
      <c r="BR333" s="128">
        <f t="shared" ref="BR333" si="5397">J333/J343</f>
        <v>0.15563590630404026</v>
      </c>
      <c r="BS333" s="129">
        <f t="shared" ref="BS333" si="5398">K333/K343</f>
        <v>4.4481054365733116E-2</v>
      </c>
      <c r="BT333" s="130">
        <f t="shared" ref="BT333" si="5399">L333/L343</f>
        <v>0.12501502584445245</v>
      </c>
      <c r="BU333" s="128">
        <f t="shared" ref="BU333" si="5400">M333/M343</f>
        <v>3.8671090901642703E-2</v>
      </c>
      <c r="BV333" s="132">
        <f t="shared" ref="BV333" si="5401">N333/N343</f>
        <v>9.8866235459039373E-2</v>
      </c>
      <c r="BW333" s="133">
        <f t="shared" ref="BW333" si="5402">O333/O343</f>
        <v>6.4028935213470514E-2</v>
      </c>
      <c r="BX333" s="128">
        <f t="shared" ref="BX333" si="5403">P333/P343</f>
        <v>9.7142857142857142E-2</v>
      </c>
      <c r="BY333" s="129">
        <f t="shared" ref="BY333" si="5404">Q333/Q343</f>
        <v>7.5865511139343894E-2</v>
      </c>
      <c r="BZ333" s="130">
        <f t="shared" ref="BZ333" si="5405">R333/R343</f>
        <v>7.6976829716807652E-2</v>
      </c>
      <c r="CA333" s="131">
        <f t="shared" ref="CA333" si="5406">S333/S343</f>
        <v>8.8178063018468575E-2</v>
      </c>
      <c r="CB333" s="128">
        <f t="shared" ref="CB333" si="5407">T333/T343</f>
        <v>0.15468865370415949</v>
      </c>
      <c r="CC333" s="129">
        <f t="shared" ref="CC333" si="5408">U333/U343</f>
        <v>3.2269587997142177E-2</v>
      </c>
      <c r="CD333" s="130">
        <f t="shared" ref="CD333" si="5409">V333/V343</f>
        <v>0.10763971698863185</v>
      </c>
      <c r="CE333" s="131">
        <f t="shared" ref="CE333" si="5410">W333/W343</f>
        <v>5.3485850211634656E-2</v>
      </c>
      <c r="CF333" s="128">
        <f t="shared" ref="CF333" si="5411">X333/X343</f>
        <v>0.10913041331292282</v>
      </c>
      <c r="CG333" s="129">
        <f t="shared" ref="CG333" si="5412">Y333/Y343</f>
        <v>5.8373870743571928E-2</v>
      </c>
      <c r="CH333" s="130">
        <f t="shared" ref="CH333" si="5413">Z333/Z343</f>
        <v>7.0084958441737844E-2</v>
      </c>
      <c r="CI333" s="128">
        <f t="shared" ref="CI333" si="5414">AA333/AA343</f>
        <v>9.2455157193240586E-2</v>
      </c>
      <c r="CJ333" s="134">
        <f t="shared" ref="CJ333" si="5415">AB333/AB343</f>
        <v>8.7131644484669396E-2</v>
      </c>
      <c r="CK333" s="135">
        <f t="shared" ref="CK333" si="5416">AC333/AC343</f>
        <v>8.1917137895855086E-2</v>
      </c>
    </row>
    <row r="334" spans="1:89" x14ac:dyDescent="0.2">
      <c r="A334" s="136" t="s">
        <v>31</v>
      </c>
      <c r="B334" s="192">
        <v>1825</v>
      </c>
      <c r="C334" s="176">
        <v>3208</v>
      </c>
      <c r="D334" s="177">
        <v>806</v>
      </c>
      <c r="E334" s="178">
        <v>1178</v>
      </c>
      <c r="F334" s="175">
        <v>1273</v>
      </c>
      <c r="G334" s="179">
        <v>2660</v>
      </c>
      <c r="H334" s="177">
        <v>2725</v>
      </c>
      <c r="I334" s="178">
        <v>4600</v>
      </c>
      <c r="J334" s="175">
        <v>694</v>
      </c>
      <c r="K334" s="176">
        <v>286</v>
      </c>
      <c r="L334" s="177">
        <v>2875</v>
      </c>
      <c r="M334" s="175">
        <v>945</v>
      </c>
      <c r="N334" s="180">
        <v>3886</v>
      </c>
      <c r="O334" s="193">
        <v>2669</v>
      </c>
      <c r="P334" s="175">
        <v>2008</v>
      </c>
      <c r="Q334" s="176">
        <v>1687</v>
      </c>
      <c r="R334" s="177">
        <v>1926</v>
      </c>
      <c r="S334" s="178">
        <v>2803</v>
      </c>
      <c r="T334" s="175">
        <v>1106</v>
      </c>
      <c r="U334" s="179">
        <v>275</v>
      </c>
      <c r="V334" s="177">
        <v>2931</v>
      </c>
      <c r="W334" s="194">
        <v>1466</v>
      </c>
      <c r="X334" s="175">
        <v>2029</v>
      </c>
      <c r="Y334" s="179">
        <v>867</v>
      </c>
      <c r="Z334" s="177">
        <v>2738</v>
      </c>
      <c r="AA334" s="175">
        <v>4276</v>
      </c>
      <c r="AB334" s="156">
        <f t="shared" si="5033"/>
        <v>26822</v>
      </c>
      <c r="AC334" s="157">
        <f t="shared" si="5034"/>
        <v>26920</v>
      </c>
      <c r="BI334" s="136" t="s">
        <v>31</v>
      </c>
      <c r="BJ334" s="128">
        <f>B334/B343</f>
        <v>5.9745956917435998E-2</v>
      </c>
      <c r="BK334" s="129">
        <f t="shared" ref="BK334" si="5417">C334/C343</f>
        <v>0.10795531027056131</v>
      </c>
      <c r="BL334" s="130">
        <f t="shared" ref="BL334" si="5418">D334/D343</f>
        <v>6.4822261540936149E-2</v>
      </c>
      <c r="BM334" s="131">
        <f t="shared" ref="BM334" si="5419">E334/E343</f>
        <v>8.7694483734087697E-2</v>
      </c>
      <c r="BN334" s="128">
        <f t="shared" ref="BN334" si="5420">F334/F343</f>
        <v>4.16598488071473E-2</v>
      </c>
      <c r="BO334" s="129">
        <f t="shared" ref="BO334" si="5421">G334/G343</f>
        <v>9.8606168446026099E-2</v>
      </c>
      <c r="BP334" s="130">
        <f t="shared" ref="BP334" si="5422">H334/H343</f>
        <v>6.4950542247646292E-2</v>
      </c>
      <c r="BQ334" s="131">
        <f t="shared" ref="BQ334" si="5423">I334/I343</f>
        <v>0.10780407780642137</v>
      </c>
      <c r="BR334" s="128">
        <f t="shared" ref="BR334" si="5424">J334/J343</f>
        <v>0.10910234239899387</v>
      </c>
      <c r="BS334" s="129">
        <f t="shared" ref="BS334" si="5425">K334/K343</f>
        <v>4.2833607907743002E-2</v>
      </c>
      <c r="BT334" s="130">
        <f t="shared" ref="BT334" si="5426">L334/L343</f>
        <v>0.11519814080217974</v>
      </c>
      <c r="BU334" s="128">
        <f t="shared" ref="BU334" si="5427">M334/M343</f>
        <v>3.8712056040309695E-2</v>
      </c>
      <c r="BV334" s="132">
        <f t="shared" ref="BV334" si="5428">N334/N343</f>
        <v>9.5570694277071391E-2</v>
      </c>
      <c r="BW334" s="133">
        <f t="shared" ref="BW334" si="5429">O334/O343</f>
        <v>6.5226422933111761E-2</v>
      </c>
      <c r="BX334" s="128">
        <f t="shared" ref="BX334" si="5430">P334/P343</f>
        <v>9.1065759637188215E-2</v>
      </c>
      <c r="BY334" s="129">
        <f t="shared" ref="BY334" si="5431">Q334/Q343</f>
        <v>7.6546122782340395E-2</v>
      </c>
      <c r="BZ334" s="130">
        <f t="shared" ref="BZ334" si="5432">R334/R343</f>
        <v>7.08348657594704E-2</v>
      </c>
      <c r="CA334" s="131">
        <f t="shared" ref="CA334" si="5433">S334/S343</f>
        <v>9.5688389717679997E-2</v>
      </c>
      <c r="CB334" s="128">
        <f t="shared" ref="CB334" si="5434">T334/T343</f>
        <v>0.13610632537533843</v>
      </c>
      <c r="CC334" s="129">
        <f t="shared" ref="CC334" si="5435">U334/U343</f>
        <v>3.2745891879018815E-2</v>
      </c>
      <c r="CD334" s="130">
        <f t="shared" ref="CD334" si="5436">V334/V343</f>
        <v>0.11650369663725256</v>
      </c>
      <c r="CE334" s="131">
        <f t="shared" ref="CE334" si="5437">W334/W343</f>
        <v>5.128205128205128E-2</v>
      </c>
      <c r="CF334" s="128">
        <f t="shared" ref="CF334" si="5438">X334/X343</f>
        <v>0.10019258308231692</v>
      </c>
      <c r="CG334" s="129">
        <f t="shared" ref="CG334" si="5439">Y334/Y343</f>
        <v>6.6944637479731298E-2</v>
      </c>
      <c r="CH334" s="130">
        <f t="shared" ref="CH334" si="5440">Z334/Z343</f>
        <v>6.3039624248843046E-2</v>
      </c>
      <c r="CI334" s="128">
        <f t="shared" ref="CI334" si="5441">AA334/AA343</f>
        <v>9.2520068373109457E-2</v>
      </c>
      <c r="CJ334" s="134">
        <f t="shared" ref="CJ334" si="5442">AB334/AB343</f>
        <v>8.0382643199002637E-2</v>
      </c>
      <c r="CK334" s="135">
        <f t="shared" ref="CK334" si="5443">AC334/AC343</f>
        <v>8.1014303899941922E-2</v>
      </c>
    </row>
    <row r="335" spans="1:89" x14ac:dyDescent="0.2">
      <c r="A335" s="145" t="s">
        <v>32</v>
      </c>
      <c r="B335" s="189">
        <v>1694</v>
      </c>
      <c r="C335" s="183">
        <v>2689</v>
      </c>
      <c r="D335" s="184">
        <v>579</v>
      </c>
      <c r="E335" s="185">
        <v>1029</v>
      </c>
      <c r="F335" s="182">
        <v>1138</v>
      </c>
      <c r="G335" s="186">
        <v>2432</v>
      </c>
      <c r="H335" s="184">
        <v>2329</v>
      </c>
      <c r="I335" s="185">
        <v>3674</v>
      </c>
      <c r="J335" s="182">
        <v>452</v>
      </c>
      <c r="K335" s="183">
        <v>175</v>
      </c>
      <c r="L335" s="184">
        <v>2346</v>
      </c>
      <c r="M335" s="182">
        <v>935</v>
      </c>
      <c r="N335" s="187">
        <v>2968</v>
      </c>
      <c r="O335" s="190">
        <v>2272</v>
      </c>
      <c r="P335" s="182">
        <v>1408</v>
      </c>
      <c r="Q335" s="183">
        <v>1851</v>
      </c>
      <c r="R335" s="184">
        <v>1589</v>
      </c>
      <c r="S335" s="185">
        <v>2319</v>
      </c>
      <c r="T335" s="182">
        <v>720</v>
      </c>
      <c r="U335" s="186">
        <v>316</v>
      </c>
      <c r="V335" s="184">
        <v>2447</v>
      </c>
      <c r="W335" s="191">
        <v>1695</v>
      </c>
      <c r="X335" s="182">
        <v>1273</v>
      </c>
      <c r="Y335" s="186">
        <v>874</v>
      </c>
      <c r="Z335" s="184">
        <v>2515</v>
      </c>
      <c r="AA335" s="182">
        <v>4165</v>
      </c>
      <c r="AB335" s="156">
        <f t="shared" si="5033"/>
        <v>21458</v>
      </c>
      <c r="AC335" s="157">
        <f t="shared" si="5034"/>
        <v>24426</v>
      </c>
      <c r="BI335" s="145" t="s">
        <v>32</v>
      </c>
      <c r="BJ335" s="128">
        <f>B335/B343</f>
        <v>5.5457343023636481E-2</v>
      </c>
      <c r="BK335" s="129">
        <f t="shared" ref="BK335" si="5444">C335/C343</f>
        <v>9.048997173240006E-2</v>
      </c>
      <c r="BL335" s="130">
        <f t="shared" ref="BL335" si="5445">D335/D343</f>
        <v>4.656586778188837E-2</v>
      </c>
      <c r="BM335" s="131">
        <f t="shared" ref="BM335" si="5446">E335/E343</f>
        <v>7.6602397081813448E-2</v>
      </c>
      <c r="BN335" s="128">
        <f t="shared" ref="BN335" si="5447">F335/F343</f>
        <v>3.7241875838596721E-2</v>
      </c>
      <c r="BO335" s="129">
        <f t="shared" ref="BO335" si="5448">G335/G343</f>
        <v>9.0154211150652433E-2</v>
      </c>
      <c r="BP335" s="130">
        <f t="shared" ref="BP335" si="5449">H335/H343</f>
        <v>5.5511857943034204E-2</v>
      </c>
      <c r="BQ335" s="131">
        <f t="shared" ref="BQ335" si="5450">I335/I343</f>
        <v>8.6102648230606982E-2</v>
      </c>
      <c r="BR335" s="128">
        <f t="shared" ref="BR335" si="5451">J335/J343</f>
        <v>7.1058009746895148E-2</v>
      </c>
      <c r="BS335" s="129">
        <f t="shared" ref="BS335" si="5452">K335/K343</f>
        <v>2.6209375468024564E-2</v>
      </c>
      <c r="BT335" s="130">
        <f t="shared" ref="BT335" si="5453">L335/L343</f>
        <v>9.4001682894578678E-2</v>
      </c>
      <c r="BU335" s="128">
        <f t="shared" ref="BU335" si="5454">M335/M343</f>
        <v>3.8302404653639752E-2</v>
      </c>
      <c r="BV335" s="132">
        <f t="shared" ref="BV335" si="5455">N335/N343</f>
        <v>7.2993777821499711E-2</v>
      </c>
      <c r="BW335" s="133">
        <f t="shared" ref="BW335" si="5456">O335/O343</f>
        <v>5.5524328551528633E-2</v>
      </c>
      <c r="BX335" s="128">
        <f t="shared" ref="BX335" si="5457">P335/P343</f>
        <v>6.3854875283446716E-2</v>
      </c>
      <c r="BY335" s="129">
        <f t="shared" ref="BY335" si="5458">Q335/Q343</f>
        <v>8.3987476745768869E-2</v>
      </c>
      <c r="BZ335" s="130">
        <f t="shared" ref="BZ335" si="5459">R335/R343</f>
        <v>5.8440603162927547E-2</v>
      </c>
      <c r="CA335" s="131">
        <f t="shared" ref="CA335" si="5460">S335/S343</f>
        <v>7.9165670979414876E-2</v>
      </c>
      <c r="CB335" s="128">
        <f t="shared" ref="CB335" si="5461">T335/T343</f>
        <v>8.8604479448683243E-2</v>
      </c>
      <c r="CC335" s="129">
        <f t="shared" ref="CC335" si="5462">U335/U343</f>
        <v>3.7628006668254346E-2</v>
      </c>
      <c r="CD335" s="130">
        <f t="shared" ref="CD335" si="5463">V335/V343</f>
        <v>9.7265283408856026E-2</v>
      </c>
      <c r="CE335" s="131">
        <f t="shared" ref="CE335" si="5464">W335/W343</f>
        <v>5.9292685486409903E-2</v>
      </c>
      <c r="CF335" s="128">
        <f t="shared" ref="CF335" si="5465">X335/X343</f>
        <v>6.2861093279344235E-2</v>
      </c>
      <c r="CG335" s="129">
        <f t="shared" ref="CG335" si="5466">Y335/Y343</f>
        <v>6.7485136282912514E-2</v>
      </c>
      <c r="CH335" s="130">
        <f t="shared" ref="CH335" si="5467">Z335/Z343</f>
        <v>5.7905279395851078E-2</v>
      </c>
      <c r="CI335" s="128">
        <f t="shared" ref="CI335" si="5468">AA335/AA343</f>
        <v>9.0118354717960925E-2</v>
      </c>
      <c r="CJ335" s="134">
        <f t="shared" ref="CJ335" si="5469">AB335/AB343</f>
        <v>6.4307313316091214E-2</v>
      </c>
      <c r="CK335" s="135">
        <f t="shared" ref="CK335" si="5470">AC335/AC343</f>
        <v>7.3508743947250418E-2</v>
      </c>
    </row>
    <row r="336" spans="1:89" x14ac:dyDescent="0.2">
      <c r="A336" s="136" t="s">
        <v>33</v>
      </c>
      <c r="B336" s="192">
        <v>1564</v>
      </c>
      <c r="C336" s="176">
        <v>2037</v>
      </c>
      <c r="D336" s="177">
        <v>440</v>
      </c>
      <c r="E336" s="178">
        <v>878</v>
      </c>
      <c r="F336" s="175">
        <v>1037</v>
      </c>
      <c r="G336" s="179">
        <v>2035</v>
      </c>
      <c r="H336" s="177">
        <v>1913</v>
      </c>
      <c r="I336" s="178">
        <v>2849</v>
      </c>
      <c r="J336" s="175">
        <v>453</v>
      </c>
      <c r="K336" s="176">
        <v>159</v>
      </c>
      <c r="L336" s="177">
        <v>1546</v>
      </c>
      <c r="M336" s="175">
        <v>870</v>
      </c>
      <c r="N336" s="180">
        <v>2192</v>
      </c>
      <c r="O336" s="193">
        <v>2075</v>
      </c>
      <c r="P336" s="175">
        <v>968</v>
      </c>
      <c r="Q336" s="176">
        <v>1404</v>
      </c>
      <c r="R336" s="177">
        <v>1242</v>
      </c>
      <c r="S336" s="178">
        <v>1640</v>
      </c>
      <c r="T336" s="175">
        <v>396</v>
      </c>
      <c r="U336" s="179">
        <v>292</v>
      </c>
      <c r="V336" s="177">
        <v>1852</v>
      </c>
      <c r="W336" s="194">
        <v>1250</v>
      </c>
      <c r="X336" s="175">
        <v>858</v>
      </c>
      <c r="Y336" s="179">
        <v>611</v>
      </c>
      <c r="Z336" s="177">
        <v>2013</v>
      </c>
      <c r="AA336" s="175">
        <v>2156</v>
      </c>
      <c r="AB336" s="156">
        <f t="shared" si="5033"/>
        <v>16474</v>
      </c>
      <c r="AC336" s="157">
        <f t="shared" si="5034"/>
        <v>18256</v>
      </c>
      <c r="BI336" s="136" t="s">
        <v>33</v>
      </c>
      <c r="BJ336" s="128">
        <f>B336/B343</f>
        <v>5.1201466640476659E-2</v>
      </c>
      <c r="BK336" s="129">
        <f t="shared" ref="BK336" si="5471">C336/C343</f>
        <v>6.8548929869430605E-2</v>
      </c>
      <c r="BL336" s="130">
        <f t="shared" ref="BL336" si="5472">D336/D343</f>
        <v>3.5386842528550747E-2</v>
      </c>
      <c r="BM336" s="131">
        <f t="shared" ref="BM336" si="5473">E336/E343</f>
        <v>6.5361423360381157E-2</v>
      </c>
      <c r="BN336" s="128">
        <f t="shared" ref="BN336" si="5474">F336/F343</f>
        <v>3.393657754360703E-2</v>
      </c>
      <c r="BO336" s="129">
        <f t="shared" ref="BO336" si="5475">G336/G343</f>
        <v>7.5437425860023721E-2</v>
      </c>
      <c r="BP336" s="130">
        <f t="shared" ref="BP336" si="5476">H336/H343</f>
        <v>4.559647241091646E-2</v>
      </c>
      <c r="BQ336" s="131">
        <f t="shared" ref="BQ336" si="5477">I336/I343</f>
        <v>6.6768221232716196E-2</v>
      </c>
      <c r="BR336" s="128">
        <f t="shared" ref="BR336" si="5478">J336/J343</f>
        <v>7.1215217733060845E-2</v>
      </c>
      <c r="BS336" s="129">
        <f t="shared" ref="BS336" si="5479">K336/K343</f>
        <v>2.3813089710948032E-2</v>
      </c>
      <c r="BT336" s="130">
        <f t="shared" ref="BT336" si="5480">L336/L343</f>
        <v>6.1946548062667792E-2</v>
      </c>
      <c r="BU336" s="128">
        <f t="shared" ref="BU336" si="5481">M336/M343</f>
        <v>3.5639670640285115E-2</v>
      </c>
      <c r="BV336" s="132">
        <f t="shared" ref="BV336" si="5482">N336/N343</f>
        <v>5.3909151275177689E-2</v>
      </c>
      <c r="BW336" s="133">
        <f t="shared" ref="BW336" si="5483">O336/O343</f>
        <v>5.0709939148073022E-2</v>
      </c>
      <c r="BX336" s="128">
        <f t="shared" ref="BX336" si="5484">P336/P343</f>
        <v>4.3900226757369612E-2</v>
      </c>
      <c r="BY336" s="129">
        <f t="shared" ref="BY336" si="5485">Q336/Q343</f>
        <v>6.3705249784472978E-2</v>
      </c>
      <c r="BZ336" s="130">
        <f t="shared" ref="BZ336" si="5486">R336/R343</f>
        <v>4.5678558293490254E-2</v>
      </c>
      <c r="CA336" s="131">
        <f t="shared" ref="CA336" si="5487">S336/S343</f>
        <v>5.5986071757757827E-2</v>
      </c>
      <c r="CB336" s="128">
        <f t="shared" ref="CB336" si="5488">T336/T343</f>
        <v>4.873246369677578E-2</v>
      </c>
      <c r="CC336" s="129">
        <f t="shared" ref="CC336" si="5489">U336/U343</f>
        <v>3.4770183376994522E-2</v>
      </c>
      <c r="CD336" s="130">
        <f t="shared" ref="CD336" si="5490">V336/V343</f>
        <v>7.3614754749980124E-2</v>
      </c>
      <c r="CE336" s="131">
        <f t="shared" ref="CE336" si="5491">W336/W343</f>
        <v>4.3726169237765421E-2</v>
      </c>
      <c r="CF336" s="128">
        <f t="shared" ref="CF336" si="5492">X336/X343</f>
        <v>4.2368278109722976E-2</v>
      </c>
      <c r="CG336" s="129">
        <f t="shared" ref="CG336" si="5493">Y336/Y343</f>
        <v>4.7177824106246623E-2</v>
      </c>
      <c r="CH336" s="130">
        <f t="shared" ref="CH336" si="5494">Z336/Z343</f>
        <v>4.6347247484631503E-2</v>
      </c>
      <c r="CI336" s="128">
        <f t="shared" ref="CI336" si="5495">AA336/AA343</f>
        <v>4.6649501265768008E-2</v>
      </c>
      <c r="CJ336" s="134">
        <f t="shared" ref="CJ336" si="5496">AB336/AB343</f>
        <v>4.9370802477830489E-2</v>
      </c>
      <c r="CK336" s="135">
        <f t="shared" ref="CK336" si="5497">AC336/AC343</f>
        <v>5.4940458097969526E-2</v>
      </c>
    </row>
    <row r="337" spans="1:89" x14ac:dyDescent="0.2">
      <c r="A337" s="145" t="s">
        <v>34</v>
      </c>
      <c r="B337" s="189">
        <v>690</v>
      </c>
      <c r="C337" s="183">
        <v>1576</v>
      </c>
      <c r="D337" s="184">
        <v>213</v>
      </c>
      <c r="E337" s="185">
        <v>826</v>
      </c>
      <c r="F337" s="182">
        <v>476</v>
      </c>
      <c r="G337" s="186">
        <v>1962</v>
      </c>
      <c r="H337" s="184">
        <v>1045</v>
      </c>
      <c r="I337" s="185">
        <v>2626</v>
      </c>
      <c r="J337" s="182">
        <v>168</v>
      </c>
      <c r="K337" s="183">
        <v>106</v>
      </c>
      <c r="L337" s="184">
        <v>1545</v>
      </c>
      <c r="M337" s="182">
        <v>678</v>
      </c>
      <c r="N337" s="187">
        <v>2156</v>
      </c>
      <c r="O337" s="190">
        <v>1770</v>
      </c>
      <c r="P337" s="182">
        <v>620</v>
      </c>
      <c r="Q337" s="183">
        <v>1133</v>
      </c>
      <c r="R337" s="184">
        <v>1002</v>
      </c>
      <c r="S337" s="185">
        <v>1542</v>
      </c>
      <c r="T337" s="182">
        <v>218</v>
      </c>
      <c r="U337" s="186">
        <v>269</v>
      </c>
      <c r="V337" s="184">
        <v>1728</v>
      </c>
      <c r="W337" s="191">
        <v>967</v>
      </c>
      <c r="X337" s="182">
        <v>445</v>
      </c>
      <c r="Y337" s="186">
        <v>545</v>
      </c>
      <c r="Z337" s="184">
        <v>1535</v>
      </c>
      <c r="AA337" s="182">
        <v>2134</v>
      </c>
      <c r="AB337" s="156">
        <f t="shared" si="5033"/>
        <v>11841</v>
      </c>
      <c r="AC337" s="157">
        <f t="shared" si="5034"/>
        <v>16134</v>
      </c>
      <c r="BI337" s="145" t="s">
        <v>34</v>
      </c>
      <c r="BJ337" s="128">
        <f>B337/B343</f>
        <v>2.258888234138676E-2</v>
      </c>
      <c r="BK337" s="129">
        <f t="shared" ref="BK337" si="5498">C337/C343</f>
        <v>5.303540180374209E-2</v>
      </c>
      <c r="BL337" s="130">
        <f t="shared" ref="BL337" si="5499">D337/D343</f>
        <v>1.7130448769502975E-2</v>
      </c>
      <c r="BM337" s="131">
        <f t="shared" ref="BM337" si="5500">E337/E343</f>
        <v>6.1490359562272015E-2</v>
      </c>
      <c r="BN337" s="128">
        <f t="shared" ref="BN337" si="5501">F337/F343</f>
        <v>1.5577445429852408E-2</v>
      </c>
      <c r="BO337" s="129">
        <f t="shared" ref="BO337" si="5502">G337/G343</f>
        <v>7.2731316725978643E-2</v>
      </c>
      <c r="BP337" s="130">
        <f t="shared" ref="BP337" si="5503">H337/H343</f>
        <v>2.4907639137170777E-2</v>
      </c>
      <c r="BQ337" s="131">
        <f t="shared" ref="BQ337" si="5504">I337/I343</f>
        <v>6.1542067026013593E-2</v>
      </c>
      <c r="BR337" s="128">
        <f t="shared" ref="BR337" si="5505">J337/J343</f>
        <v>2.6410941675837133E-2</v>
      </c>
      <c r="BS337" s="129">
        <f t="shared" ref="BS337" si="5506">K337/K343</f>
        <v>1.5875393140632021E-2</v>
      </c>
      <c r="BT337" s="130">
        <f t="shared" ref="BT337" si="5507">L337/L343</f>
        <v>6.1906479144127897E-2</v>
      </c>
      <c r="BU337" s="128">
        <f t="shared" ref="BU337" si="5508">M337/M343</f>
        <v>2.7774364016222196E-2</v>
      </c>
      <c r="BV337" s="132">
        <f t="shared" ref="BV337" si="5509">N337/N343</f>
        <v>5.3023782002410175E-2</v>
      </c>
      <c r="BW337" s="133">
        <f t="shared" ref="BW337" si="5510">O337/O343</f>
        <v>4.3256189056428557E-2</v>
      </c>
      <c r="BX337" s="128">
        <f t="shared" ref="BX337" si="5511">P337/P343</f>
        <v>2.8117913832199547E-2</v>
      </c>
      <c r="BY337" s="129">
        <f t="shared" ref="BY337" si="5512">Q337/Q343</f>
        <v>5.1408866101002766E-2</v>
      </c>
      <c r="BZ337" s="130">
        <f t="shared" ref="BZ337" si="5513">R337/R343</f>
        <v>3.6851783744023536E-2</v>
      </c>
      <c r="CA337" s="131">
        <f t="shared" ref="CA337" si="5514">S337/S343</f>
        <v>5.2640562591745467E-2</v>
      </c>
      <c r="CB337" s="128">
        <f t="shared" ref="CB337" si="5515">T337/T343</f>
        <v>2.6827467388629091E-2</v>
      </c>
      <c r="CC337" s="129">
        <f t="shared" ref="CC337" si="5516">U337/U343</f>
        <v>3.2031436056203857E-2</v>
      </c>
      <c r="CD337" s="130">
        <f t="shared" ref="CD337" si="5517">V337/V343</f>
        <v>6.8685905079895068E-2</v>
      </c>
      <c r="CE337" s="131">
        <f t="shared" ref="CE337" si="5518">W337/W343</f>
        <v>3.3826564522335324E-2</v>
      </c>
      <c r="CF337" s="128">
        <f t="shared" ref="CF337" si="5519">X337/X343</f>
        <v>2.1974223495136044E-2</v>
      </c>
      <c r="CG337" s="129">
        <f t="shared" ref="CG337" si="5520">Y337/Y343</f>
        <v>4.2081692533395103E-2</v>
      </c>
      <c r="CH337" s="130">
        <f t="shared" ref="CH337" si="5521">Z337/Z343</f>
        <v>3.5341790804227204E-2</v>
      </c>
      <c r="CI337" s="128">
        <f t="shared" ref="CI337" si="5522">AA337/AA343</f>
        <v>4.6173485946729556E-2</v>
      </c>
      <c r="CJ337" s="134">
        <f t="shared" ref="CJ337" si="5523">AB337/AB343</f>
        <v>3.5486200809760275E-2</v>
      </c>
      <c r="CK337" s="135">
        <f t="shared" ref="CK337" si="5524">AC337/AC343</f>
        <v>4.8554412300210362E-2</v>
      </c>
    </row>
    <row r="338" spans="1:89" x14ac:dyDescent="0.2">
      <c r="A338" s="136" t="s">
        <v>35</v>
      </c>
      <c r="B338" s="192">
        <v>0</v>
      </c>
      <c r="C338" s="176">
        <v>588</v>
      </c>
      <c r="D338" s="177">
        <v>17</v>
      </c>
      <c r="E338" s="178">
        <v>336</v>
      </c>
      <c r="F338" s="175">
        <v>27</v>
      </c>
      <c r="G338" s="179">
        <v>699</v>
      </c>
      <c r="H338" s="177">
        <v>106</v>
      </c>
      <c r="I338" s="178">
        <v>657</v>
      </c>
      <c r="J338" s="175">
        <v>47</v>
      </c>
      <c r="K338" s="176">
        <v>29</v>
      </c>
      <c r="L338" s="177">
        <v>259</v>
      </c>
      <c r="M338" s="175">
        <v>139</v>
      </c>
      <c r="N338" s="180">
        <v>364</v>
      </c>
      <c r="O338" s="193">
        <v>292</v>
      </c>
      <c r="P338" s="175">
        <v>147</v>
      </c>
      <c r="Q338" s="176">
        <v>294</v>
      </c>
      <c r="R338" s="177">
        <v>228</v>
      </c>
      <c r="S338" s="178">
        <v>139</v>
      </c>
      <c r="T338" s="175">
        <v>57</v>
      </c>
      <c r="U338" s="179">
        <v>18</v>
      </c>
      <c r="V338" s="177">
        <v>188</v>
      </c>
      <c r="W338" s="194">
        <v>29</v>
      </c>
      <c r="X338" s="175">
        <v>92</v>
      </c>
      <c r="Y338" s="179">
        <v>41</v>
      </c>
      <c r="Z338" s="177">
        <v>134</v>
      </c>
      <c r="AA338" s="175">
        <v>135</v>
      </c>
      <c r="AB338" s="156">
        <f t="shared" si="5033"/>
        <v>1666</v>
      </c>
      <c r="AC338" s="157">
        <f t="shared" si="5034"/>
        <v>3396</v>
      </c>
      <c r="BI338" s="136" t="s">
        <v>35</v>
      </c>
      <c r="BJ338" s="128">
        <f>B338/B343</f>
        <v>0</v>
      </c>
      <c r="BK338" s="129">
        <f t="shared" ref="BK338" si="5525">C338/C343</f>
        <v>1.9787319962309868E-2</v>
      </c>
      <c r="BL338" s="130">
        <f t="shared" ref="BL338" si="5526">D338/D343</f>
        <v>1.3672189158758243E-3</v>
      </c>
      <c r="BM338" s="131">
        <f t="shared" ref="BM338" si="5527">E338/E343</f>
        <v>2.5013027618551328E-2</v>
      </c>
      <c r="BN338" s="128">
        <f t="shared" ref="BN338" si="5528">F338/F343</f>
        <v>8.8359459371011549E-4</v>
      </c>
      <c r="BO338" s="129">
        <f t="shared" ref="BO338" si="5529">G338/G343</f>
        <v>2.5911921708185053E-2</v>
      </c>
      <c r="BP338" s="130">
        <f t="shared" ref="BP338" si="5530">H338/H343</f>
        <v>2.5265165057800024E-3</v>
      </c>
      <c r="BQ338" s="131">
        <f t="shared" ref="BQ338" si="5531">I338/I343</f>
        <v>1.5397234591047575E-2</v>
      </c>
      <c r="BR338" s="128">
        <f t="shared" ref="BR338" si="5532">J338/J343</f>
        <v>7.3887753497877693E-3</v>
      </c>
      <c r="BS338" s="129">
        <f t="shared" ref="BS338" si="5533">K338/K343</f>
        <v>4.3432679347012127E-3</v>
      </c>
      <c r="BT338" s="130">
        <f t="shared" ref="BT338" si="5534">L338/L343</f>
        <v>1.0377849901831149E-2</v>
      </c>
      <c r="BU338" s="128">
        <f t="shared" ref="BU338" si="5535">M338/M343</f>
        <v>5.6941542747122199E-3</v>
      </c>
      <c r="BV338" s="132">
        <f t="shared" ref="BV338" si="5536">N338/N343</f>
        <v>8.9520670913160027E-3</v>
      </c>
      <c r="BW338" s="133">
        <f t="shared" ref="BW338" si="5537">O338/O343</f>
        <v>7.1360492680661797E-3</v>
      </c>
      <c r="BX338" s="128">
        <f t="shared" ref="BX338" si="5538">P338/P343</f>
        <v>6.6666666666666671E-3</v>
      </c>
      <c r="BY338" s="129">
        <f t="shared" ref="BY338" si="5539">Q338/Q343</f>
        <v>1.3339988202731521E-2</v>
      </c>
      <c r="BZ338" s="130">
        <f t="shared" ref="BZ338" si="5540">R338/R343</f>
        <v>8.3854358219933797E-3</v>
      </c>
      <c r="CA338" s="131">
        <f t="shared" ref="CA338" si="5541">S338/S343</f>
        <v>4.7451609599563037E-3</v>
      </c>
      <c r="CB338" s="128">
        <f t="shared" ref="CB338" si="5542">T338/T343</f>
        <v>7.0145212896874235E-3</v>
      </c>
      <c r="CC338" s="129">
        <f t="shared" ref="CC338" si="5543">U338/U343</f>
        <v>2.1433674684448677E-3</v>
      </c>
      <c r="CD338" s="130">
        <f t="shared" ref="CD338" si="5544">V338/V343</f>
        <v>7.4727720804515464E-3</v>
      </c>
      <c r="CE338" s="131">
        <f t="shared" ref="CE338" si="5545">W338/W343</f>
        <v>1.0144471263161578E-3</v>
      </c>
      <c r="CF338" s="128">
        <f t="shared" ref="CF338" si="5546">X338/X343</f>
        <v>4.5429855315786876E-3</v>
      </c>
      <c r="CG338" s="129">
        <f t="shared" ref="CG338" si="5547">Y338/Y343</f>
        <v>3.1657787043471546E-3</v>
      </c>
      <c r="CH338" s="130">
        <f t="shared" ref="CH338" si="5548">Z338/Z343</f>
        <v>3.0852117053853062E-3</v>
      </c>
      <c r="CI338" s="128">
        <f t="shared" ref="CI338" si="5549">AA338/AA343</f>
        <v>2.9210030940995738E-3</v>
      </c>
      <c r="CJ338" s="134">
        <f t="shared" ref="CJ338" si="5550">AB338/AB343</f>
        <v>4.9928224431264774E-3</v>
      </c>
      <c r="CK338" s="135">
        <f t="shared" ref="CK338" si="5551">AC338/AC343</f>
        <v>1.0220080833737101E-2</v>
      </c>
    </row>
    <row r="339" spans="1:89" x14ac:dyDescent="0.2">
      <c r="A339" s="145" t="s">
        <v>36</v>
      </c>
      <c r="B339" s="189">
        <v>0</v>
      </c>
      <c r="C339" s="183">
        <v>0</v>
      </c>
      <c r="D339" s="184">
        <v>0</v>
      </c>
      <c r="E339" s="185">
        <v>0</v>
      </c>
      <c r="F339" s="182">
        <v>0</v>
      </c>
      <c r="G339" s="186">
        <v>0</v>
      </c>
      <c r="H339" s="184">
        <v>0</v>
      </c>
      <c r="I339" s="185">
        <v>0</v>
      </c>
      <c r="J339" s="182">
        <v>0</v>
      </c>
      <c r="K339" s="186">
        <v>0</v>
      </c>
      <c r="L339" s="184">
        <v>0</v>
      </c>
      <c r="M339" s="182">
        <v>0</v>
      </c>
      <c r="N339" s="187">
        <v>0</v>
      </c>
      <c r="O339" s="190">
        <v>6</v>
      </c>
      <c r="P339" s="182">
        <v>0</v>
      </c>
      <c r="Q339" s="186">
        <v>0</v>
      </c>
      <c r="R339" s="184">
        <v>0</v>
      </c>
      <c r="S339" s="185">
        <v>0</v>
      </c>
      <c r="T339" s="182">
        <v>0</v>
      </c>
      <c r="U339" s="186">
        <v>0</v>
      </c>
      <c r="V339" s="184">
        <v>0</v>
      </c>
      <c r="W339" s="185">
        <v>0</v>
      </c>
      <c r="X339" s="182">
        <v>0</v>
      </c>
      <c r="Y339" s="186">
        <v>0</v>
      </c>
      <c r="Z339" s="184">
        <v>0</v>
      </c>
      <c r="AA339" s="182">
        <v>0</v>
      </c>
      <c r="AB339" s="156">
        <f t="shared" si="5033"/>
        <v>0</v>
      </c>
      <c r="AC339" s="157">
        <f t="shared" si="5034"/>
        <v>6</v>
      </c>
      <c r="BI339" s="145" t="s">
        <v>36</v>
      </c>
      <c r="BJ339" s="128">
        <f>B339/B343</f>
        <v>0</v>
      </c>
      <c r="BK339" s="129">
        <f t="shared" ref="BK339" si="5552">C339/C343</f>
        <v>0</v>
      </c>
      <c r="BL339" s="130">
        <f t="shared" ref="BL339" si="5553">D339/D343</f>
        <v>0</v>
      </c>
      <c r="BM339" s="131">
        <f t="shared" ref="BM339" si="5554">E339/E343</f>
        <v>0</v>
      </c>
      <c r="BN339" s="128">
        <f t="shared" ref="BN339" si="5555">F339/F343</f>
        <v>0</v>
      </c>
      <c r="BO339" s="129">
        <f t="shared" ref="BO339" si="5556">G339/G343</f>
        <v>0</v>
      </c>
      <c r="BP339" s="130">
        <f t="shared" ref="BP339" si="5557">H339/H343</f>
        <v>0</v>
      </c>
      <c r="BQ339" s="131">
        <f t="shared" ref="BQ339" si="5558">I339/I343</f>
        <v>0</v>
      </c>
      <c r="BR339" s="128">
        <f t="shared" ref="BR339" si="5559">J339/J343</f>
        <v>0</v>
      </c>
      <c r="BS339" s="129">
        <f t="shared" ref="BS339" si="5560">K339/K343</f>
        <v>0</v>
      </c>
      <c r="BT339" s="130">
        <f t="shared" ref="BT339" si="5561">L339/L343</f>
        <v>0</v>
      </c>
      <c r="BU339" s="128">
        <f t="shared" ref="BU339" si="5562">M339/M343</f>
        <v>0</v>
      </c>
      <c r="BV339" s="132">
        <f t="shared" ref="BV339" si="5563">N339/N343</f>
        <v>0</v>
      </c>
      <c r="BW339" s="133">
        <f t="shared" ref="BW339" si="5564">O339/O343</f>
        <v>1.4663114934382559E-4</v>
      </c>
      <c r="BX339" s="128">
        <f t="shared" ref="BX339" si="5565">P339/P343</f>
        <v>0</v>
      </c>
      <c r="BY339" s="129">
        <f t="shared" ref="BY339" si="5566">Q339/Q343</f>
        <v>0</v>
      </c>
      <c r="BZ339" s="130">
        <f t="shared" ref="BZ339" si="5567">R339/R343</f>
        <v>0</v>
      </c>
      <c r="CA339" s="131">
        <f t="shared" ref="CA339" si="5568">S339/S343</f>
        <v>0</v>
      </c>
      <c r="CB339" s="128">
        <f t="shared" ref="CB339" si="5569">T339/T343</f>
        <v>0</v>
      </c>
      <c r="CC339" s="129">
        <f t="shared" ref="CC339" si="5570">U339/U343</f>
        <v>0</v>
      </c>
      <c r="CD339" s="130">
        <f t="shared" ref="CD339" si="5571">V339/V343</f>
        <v>0</v>
      </c>
      <c r="CE339" s="131">
        <f t="shared" ref="CE339" si="5572">W339/W343</f>
        <v>0</v>
      </c>
      <c r="CF339" s="128">
        <f t="shared" ref="CF339" si="5573">X339/X343</f>
        <v>0</v>
      </c>
      <c r="CG339" s="129">
        <f t="shared" ref="CG339" si="5574">Y339/Y343</f>
        <v>0</v>
      </c>
      <c r="CH339" s="130">
        <f t="shared" ref="CH339" si="5575">Z339/Z343</f>
        <v>0</v>
      </c>
      <c r="CI339" s="128">
        <f t="shared" ref="CI339" si="5576">AA339/AA343</f>
        <v>0</v>
      </c>
      <c r="CJ339" s="134">
        <f t="shared" ref="CJ339" si="5577">AB339/AB343</f>
        <v>0</v>
      </c>
      <c r="CK339" s="135">
        <f t="shared" ref="CK339" si="5578">AC339/AC343</f>
        <v>1.8056679918263429E-5</v>
      </c>
    </row>
    <row r="340" spans="1:89" x14ac:dyDescent="0.2">
      <c r="A340" s="136" t="s">
        <v>37</v>
      </c>
      <c r="B340" s="58">
        <v>0</v>
      </c>
      <c r="C340" s="59">
        <v>0</v>
      </c>
      <c r="D340" s="138">
        <v>0</v>
      </c>
      <c r="E340" s="139">
        <v>0</v>
      </c>
      <c r="F340" s="137">
        <v>0</v>
      </c>
      <c r="G340" s="140">
        <v>0</v>
      </c>
      <c r="H340" s="138">
        <v>0</v>
      </c>
      <c r="I340" s="139">
        <v>0</v>
      </c>
      <c r="J340" s="137">
        <v>0</v>
      </c>
      <c r="K340" s="140">
        <v>0</v>
      </c>
      <c r="L340" s="138"/>
      <c r="M340" s="137">
        <v>2</v>
      </c>
      <c r="N340" s="141">
        <v>0</v>
      </c>
      <c r="O340" s="142">
        <v>0</v>
      </c>
      <c r="P340" s="137">
        <v>0</v>
      </c>
      <c r="Q340" s="140">
        <v>0</v>
      </c>
      <c r="R340" s="138"/>
      <c r="S340" s="139">
        <v>0</v>
      </c>
      <c r="T340" s="137">
        <v>0</v>
      </c>
      <c r="U340" s="140">
        <v>0</v>
      </c>
      <c r="V340" s="138">
        <v>0</v>
      </c>
      <c r="W340" s="139">
        <v>0</v>
      </c>
      <c r="X340" s="137">
        <v>0</v>
      </c>
      <c r="Y340" s="140">
        <v>0</v>
      </c>
      <c r="Z340" s="143">
        <v>0</v>
      </c>
      <c r="AA340" s="144">
        <v>0</v>
      </c>
      <c r="AB340" s="158">
        <f t="shared" ref="AB340:AB342" si="5579">SUM(B340,D340,F340,H340,J340,L340,N340,P340,R340,T340,V340,X340,Z340)</f>
        <v>0</v>
      </c>
      <c r="AC340" s="159">
        <f t="shared" ref="AC340:AC342" si="5580">SUM(C340,E340,G340,I340,K340,M340,O340,Q340,S340,U340,W340,Y340,AA340)</f>
        <v>2</v>
      </c>
      <c r="BI340" s="136" t="s">
        <v>37</v>
      </c>
      <c r="BJ340" s="128">
        <f>B340/B343</f>
        <v>0</v>
      </c>
      <c r="BK340" s="129">
        <f t="shared" ref="BK340" si="5581">C340/C343</f>
        <v>0</v>
      </c>
      <c r="BL340" s="130">
        <f t="shared" ref="BL340" si="5582">D340/D343</f>
        <v>0</v>
      </c>
      <c r="BM340" s="131">
        <f t="shared" ref="BM340" si="5583">E340/E343</f>
        <v>0</v>
      </c>
      <c r="BN340" s="128">
        <f t="shared" ref="BN340" si="5584">F340/F343</f>
        <v>0</v>
      </c>
      <c r="BO340" s="129">
        <f t="shared" ref="BO340" si="5585">G340/G343</f>
        <v>0</v>
      </c>
      <c r="BP340" s="130">
        <f t="shared" ref="BP340" si="5586">H340/H343</f>
        <v>0</v>
      </c>
      <c r="BQ340" s="131">
        <f t="shared" ref="BQ340" si="5587">I340/I343</f>
        <v>0</v>
      </c>
      <c r="BR340" s="128">
        <f t="shared" ref="BR340" si="5588">J340/J343</f>
        <v>0</v>
      </c>
      <c r="BS340" s="129">
        <f t="shared" ref="BS340" si="5589">K340/K343</f>
        <v>0</v>
      </c>
      <c r="BT340" s="130">
        <f t="shared" ref="BT340" si="5590">L340/L343</f>
        <v>0</v>
      </c>
      <c r="BU340" s="128">
        <f t="shared" ref="BU340" si="5591">M340/M343</f>
        <v>8.1930277333988778E-5</v>
      </c>
      <c r="BV340" s="132">
        <f t="shared" ref="BV340" si="5592">N340/N343</f>
        <v>0</v>
      </c>
      <c r="BW340" s="133">
        <f t="shared" ref="BW340" si="5593">O340/O343</f>
        <v>0</v>
      </c>
      <c r="BX340" s="128">
        <f t="shared" ref="BX340" si="5594">P340/P343</f>
        <v>0</v>
      </c>
      <c r="BY340" s="129">
        <f t="shared" ref="BY340" si="5595">Q340/Q343</f>
        <v>0</v>
      </c>
      <c r="BZ340" s="130">
        <f t="shared" ref="BZ340" si="5596">R340/R343</f>
        <v>0</v>
      </c>
      <c r="CA340" s="131">
        <f t="shared" ref="CA340" si="5597">S340/S343</f>
        <v>0</v>
      </c>
      <c r="CB340" s="128">
        <f t="shared" ref="CB340" si="5598">T340/T343</f>
        <v>0</v>
      </c>
      <c r="CC340" s="129">
        <f t="shared" ref="CC340" si="5599">U340/U343</f>
        <v>0</v>
      </c>
      <c r="CD340" s="130">
        <f t="shared" ref="CD340" si="5600">V340/V343</f>
        <v>0</v>
      </c>
      <c r="CE340" s="131">
        <f t="shared" ref="CE340" si="5601">W340/W343</f>
        <v>0</v>
      </c>
      <c r="CF340" s="128">
        <f t="shared" ref="CF340" si="5602">X340/X343</f>
        <v>0</v>
      </c>
      <c r="CG340" s="129">
        <f t="shared" ref="CG340" si="5603">Y340/Y343</f>
        <v>0</v>
      </c>
      <c r="CH340" s="130">
        <f t="shared" ref="CH340" si="5604">Z340/Z343</f>
        <v>0</v>
      </c>
      <c r="CI340" s="128">
        <f t="shared" ref="CI340" si="5605">AA340/AA343</f>
        <v>0</v>
      </c>
      <c r="CJ340" s="134">
        <f t="shared" ref="CJ340" si="5606">AB340/AB343</f>
        <v>0</v>
      </c>
      <c r="CK340" s="135">
        <f t="shared" ref="CK340" si="5607">AC340/AC343</f>
        <v>6.0188933060878095E-6</v>
      </c>
    </row>
    <row r="341" spans="1:89" x14ac:dyDescent="0.2">
      <c r="A341" s="145" t="s">
        <v>38</v>
      </c>
      <c r="B341" s="56"/>
      <c r="C341" s="57"/>
      <c r="D341" s="151"/>
      <c r="E341" s="148"/>
      <c r="F341" s="149"/>
      <c r="G341" s="150"/>
      <c r="H341" s="151"/>
      <c r="I341" s="148"/>
      <c r="J341" s="149"/>
      <c r="K341" s="150"/>
      <c r="L341" s="151"/>
      <c r="M341" s="149"/>
      <c r="N341" s="153"/>
      <c r="O341" s="152"/>
      <c r="P341" s="149"/>
      <c r="Q341" s="150"/>
      <c r="R341" s="151"/>
      <c r="S341" s="148"/>
      <c r="T341" s="149"/>
      <c r="U341" s="150"/>
      <c r="V341" s="151"/>
      <c r="W341" s="148"/>
      <c r="X341" s="149"/>
      <c r="Y341" s="150"/>
      <c r="Z341" s="147"/>
      <c r="AA341" s="146"/>
      <c r="AB341" s="158">
        <f t="shared" si="5579"/>
        <v>0</v>
      </c>
      <c r="AC341" s="159">
        <f t="shared" si="5580"/>
        <v>0</v>
      </c>
      <c r="BI341" s="145" t="s">
        <v>38</v>
      </c>
      <c r="BJ341" s="128">
        <f>B341/B343</f>
        <v>0</v>
      </c>
      <c r="BK341" s="129">
        <f t="shared" ref="BK341" si="5608">C341/C343</f>
        <v>0</v>
      </c>
      <c r="BL341" s="130">
        <f t="shared" ref="BL341" si="5609">D341/D343</f>
        <v>0</v>
      </c>
      <c r="BM341" s="131">
        <f t="shared" ref="BM341" si="5610">E341/E343</f>
        <v>0</v>
      </c>
      <c r="BN341" s="128">
        <f t="shared" ref="BN341" si="5611">F341/F343</f>
        <v>0</v>
      </c>
      <c r="BO341" s="129">
        <f t="shared" ref="BO341" si="5612">G341/G343</f>
        <v>0</v>
      </c>
      <c r="BP341" s="130">
        <f t="shared" ref="BP341" si="5613">H341/H343</f>
        <v>0</v>
      </c>
      <c r="BQ341" s="131">
        <f t="shared" ref="BQ341" si="5614">I341/I343</f>
        <v>0</v>
      </c>
      <c r="BR341" s="128">
        <f t="shared" ref="BR341" si="5615">J341/J343</f>
        <v>0</v>
      </c>
      <c r="BS341" s="129">
        <f t="shared" ref="BS341" si="5616">K341/K343</f>
        <v>0</v>
      </c>
      <c r="BT341" s="130">
        <f t="shared" ref="BT341" si="5617">L341/L343</f>
        <v>0</v>
      </c>
      <c r="BU341" s="128">
        <f t="shared" ref="BU341" si="5618">M341/M343</f>
        <v>0</v>
      </c>
      <c r="BV341" s="132">
        <f t="shared" ref="BV341" si="5619">N341/N343</f>
        <v>0</v>
      </c>
      <c r="BW341" s="133">
        <f t="shared" ref="BW341" si="5620">O341/O343</f>
        <v>0</v>
      </c>
      <c r="BX341" s="128">
        <f t="shared" ref="BX341" si="5621">P341/P343</f>
        <v>0</v>
      </c>
      <c r="BY341" s="129">
        <f t="shared" ref="BY341" si="5622">Q341/Q343</f>
        <v>0</v>
      </c>
      <c r="BZ341" s="130">
        <f t="shared" ref="BZ341" si="5623">R341/R343</f>
        <v>0</v>
      </c>
      <c r="CA341" s="131">
        <f t="shared" ref="CA341" si="5624">S341/S343</f>
        <v>0</v>
      </c>
      <c r="CB341" s="128">
        <f t="shared" ref="CB341" si="5625">T341/T343</f>
        <v>0</v>
      </c>
      <c r="CC341" s="129">
        <f t="shared" ref="CC341" si="5626">U341/U343</f>
        <v>0</v>
      </c>
      <c r="CD341" s="130">
        <f t="shared" ref="CD341" si="5627">V341/V343</f>
        <v>0</v>
      </c>
      <c r="CE341" s="131">
        <f t="shared" ref="CE341" si="5628">W341/W343</f>
        <v>0</v>
      </c>
      <c r="CF341" s="128">
        <f t="shared" ref="CF341" si="5629">X341/X343</f>
        <v>0</v>
      </c>
      <c r="CG341" s="129">
        <f t="shared" ref="CG341" si="5630">Y341/Y343</f>
        <v>0</v>
      </c>
      <c r="CH341" s="130">
        <f t="shared" ref="CH341" si="5631">Z341/Z343</f>
        <v>0</v>
      </c>
      <c r="CI341" s="128">
        <f t="shared" ref="CI341" si="5632">AA341/AA343</f>
        <v>0</v>
      </c>
      <c r="CJ341" s="134">
        <f t="shared" ref="CJ341" si="5633">AB341/AB343</f>
        <v>0</v>
      </c>
      <c r="CK341" s="135">
        <f t="shared" ref="CK341" si="5634">AC341/AC343</f>
        <v>0</v>
      </c>
    </row>
    <row r="342" spans="1:89" ht="13.5" thickBot="1" x14ac:dyDescent="0.25">
      <c r="A342" s="136" t="s">
        <v>39</v>
      </c>
      <c r="B342" s="58"/>
      <c r="C342" s="59"/>
      <c r="D342" s="138"/>
      <c r="E342" s="139"/>
      <c r="F342" s="137"/>
      <c r="G342" s="140"/>
      <c r="H342" s="138"/>
      <c r="I342" s="139"/>
      <c r="J342" s="137"/>
      <c r="K342" s="140"/>
      <c r="L342" s="138"/>
      <c r="M342" s="137"/>
      <c r="N342" s="141"/>
      <c r="O342" s="142"/>
      <c r="P342" s="137"/>
      <c r="Q342" s="140"/>
      <c r="R342" s="138"/>
      <c r="S342" s="139"/>
      <c r="T342" s="137"/>
      <c r="U342" s="140"/>
      <c r="V342" s="138"/>
      <c r="W342" s="139"/>
      <c r="X342" s="137"/>
      <c r="Y342" s="140"/>
      <c r="Z342" s="143"/>
      <c r="AA342" s="144"/>
      <c r="AB342" s="158">
        <f t="shared" si="5579"/>
        <v>0</v>
      </c>
      <c r="AC342" s="159">
        <f t="shared" si="5580"/>
        <v>0</v>
      </c>
      <c r="BI342" s="136" t="s">
        <v>39</v>
      </c>
      <c r="BJ342" s="128">
        <f>B342/B343</f>
        <v>0</v>
      </c>
      <c r="BK342" s="129">
        <f t="shared" ref="BK342" si="5635">C342/C343</f>
        <v>0</v>
      </c>
      <c r="BL342" s="130">
        <f t="shared" ref="BL342" si="5636">D342/D343</f>
        <v>0</v>
      </c>
      <c r="BM342" s="131">
        <f t="shared" ref="BM342" si="5637">E342/E343</f>
        <v>0</v>
      </c>
      <c r="BN342" s="128">
        <f t="shared" ref="BN342" si="5638">F342/F343</f>
        <v>0</v>
      </c>
      <c r="BO342" s="129">
        <f t="shared" ref="BO342" si="5639">G342/G343</f>
        <v>0</v>
      </c>
      <c r="BP342" s="130">
        <f t="shared" ref="BP342" si="5640">H342/H343</f>
        <v>0</v>
      </c>
      <c r="BQ342" s="131">
        <f t="shared" ref="BQ342" si="5641">I342/I343</f>
        <v>0</v>
      </c>
      <c r="BR342" s="128">
        <f t="shared" ref="BR342" si="5642">J342/J343</f>
        <v>0</v>
      </c>
      <c r="BS342" s="129">
        <f t="shared" ref="BS342" si="5643">K342/K343</f>
        <v>0</v>
      </c>
      <c r="BT342" s="130">
        <f t="shared" ref="BT342" si="5644">L342/L343</f>
        <v>0</v>
      </c>
      <c r="BU342" s="128">
        <f t="shared" ref="BU342" si="5645">M342/M343</f>
        <v>0</v>
      </c>
      <c r="BV342" s="132">
        <f t="shared" ref="BV342" si="5646">N342/N343</f>
        <v>0</v>
      </c>
      <c r="BW342" s="133">
        <f t="shared" ref="BW342" si="5647">O342/O343</f>
        <v>0</v>
      </c>
      <c r="BX342" s="128">
        <f t="shared" ref="BX342" si="5648">P342/P343</f>
        <v>0</v>
      </c>
      <c r="BY342" s="129">
        <f t="shared" ref="BY342" si="5649">Q342/Q343</f>
        <v>0</v>
      </c>
      <c r="BZ342" s="130">
        <f t="shared" ref="BZ342" si="5650">R342/R343</f>
        <v>0</v>
      </c>
      <c r="CA342" s="131">
        <f t="shared" ref="CA342" si="5651">S342/S343</f>
        <v>0</v>
      </c>
      <c r="CB342" s="128">
        <f t="shared" ref="CB342" si="5652">T342/T343</f>
        <v>0</v>
      </c>
      <c r="CC342" s="129">
        <f t="shared" ref="CC342" si="5653">U342/U343</f>
        <v>0</v>
      </c>
      <c r="CD342" s="130">
        <f t="shared" ref="CD342" si="5654">V342/V343</f>
        <v>0</v>
      </c>
      <c r="CE342" s="131">
        <f t="shared" ref="CE342" si="5655">W342/W343</f>
        <v>0</v>
      </c>
      <c r="CF342" s="128">
        <f t="shared" ref="CF342" si="5656">X342/X343</f>
        <v>0</v>
      </c>
      <c r="CG342" s="129">
        <f t="shared" ref="CG342" si="5657">Y342/Y343</f>
        <v>0</v>
      </c>
      <c r="CH342" s="130">
        <f t="shared" ref="CH342" si="5658">Z342/Z343</f>
        <v>0</v>
      </c>
      <c r="CI342" s="128">
        <f t="shared" ref="CI342" si="5659">AA342/AA343</f>
        <v>0</v>
      </c>
      <c r="CJ342" s="134">
        <f t="shared" ref="CJ342" si="5660">AB342/AB343</f>
        <v>0</v>
      </c>
      <c r="CK342" s="135">
        <f t="shared" ref="CK342" si="5661">AC342/AC343</f>
        <v>0</v>
      </c>
    </row>
    <row r="343" spans="1:89" ht="14.25" thickTop="1" thickBot="1" x14ac:dyDescent="0.25">
      <c r="A343" s="229" t="s">
        <v>13</v>
      </c>
      <c r="B343" s="20">
        <f>SUM(B320:B342)</f>
        <v>30546</v>
      </c>
      <c r="C343" s="21">
        <f t="shared" ref="C343" si="5662">SUM(C320:C342)</f>
        <v>29716</v>
      </c>
      <c r="D343" s="20">
        <f t="shared" ref="D343" si="5663">SUM(D320:D342)</f>
        <v>12434</v>
      </c>
      <c r="E343" s="21">
        <f t="shared" ref="E343" si="5664">SUM(E320:E342)</f>
        <v>13433</v>
      </c>
      <c r="F343" s="20">
        <f t="shared" ref="F343" si="5665">SUM(F320:F342)</f>
        <v>30557</v>
      </c>
      <c r="G343" s="21">
        <f t="shared" ref="G343" si="5666">SUM(G320:G342)</f>
        <v>26976</v>
      </c>
      <c r="H343" s="20">
        <f t="shared" ref="H343" si="5667">SUM(H320:H342)</f>
        <v>41955</v>
      </c>
      <c r="I343" s="21">
        <f t="shared" ref="I343" si="5668">SUM(I320:I342)</f>
        <v>42670</v>
      </c>
      <c r="J343" s="20">
        <f t="shared" ref="J343" si="5669">SUM(J320:J342)</f>
        <v>6361</v>
      </c>
      <c r="K343" s="21">
        <f t="shared" ref="K343" si="5670">SUM(K320:K342)</f>
        <v>6677</v>
      </c>
      <c r="L343" s="20">
        <f t="shared" ref="L343" si="5671">SUM(L320:L342)</f>
        <v>24957</v>
      </c>
      <c r="M343" s="21">
        <f t="shared" ref="M343" si="5672">SUM(M320:M342)</f>
        <v>24411</v>
      </c>
      <c r="N343" s="20">
        <f t="shared" ref="N343" si="5673">SUM(N320:N342)</f>
        <v>40661</v>
      </c>
      <c r="O343" s="21">
        <f t="shared" ref="O343" si="5674">SUM(O320:O342)</f>
        <v>40919</v>
      </c>
      <c r="P343" s="20">
        <f t="shared" ref="P343" si="5675">SUM(P320:P342)</f>
        <v>22050</v>
      </c>
      <c r="Q343" s="21">
        <f t="shared" ref="Q343" si="5676">SUM(Q320:Q342)</f>
        <v>22039</v>
      </c>
      <c r="R343" s="20">
        <f t="shared" ref="R343" si="5677">SUM(R320:R342)</f>
        <v>27190</v>
      </c>
      <c r="S343" s="21">
        <f t="shared" ref="S343" si="5678">SUM(S320:S342)</f>
        <v>29293</v>
      </c>
      <c r="T343" s="20">
        <f t="shared" ref="T343" si="5679">SUM(T320:T342)</f>
        <v>8126</v>
      </c>
      <c r="U343" s="21">
        <f t="shared" ref="U343" si="5680">SUM(U320:U342)</f>
        <v>8398</v>
      </c>
      <c r="V343" s="20">
        <f t="shared" ref="V343" si="5681">SUM(V320:V342)</f>
        <v>25158</v>
      </c>
      <c r="W343" s="21">
        <f t="shared" ref="W343" si="5682">SUM(W320:W342)</f>
        <v>28587</v>
      </c>
      <c r="X343" s="20">
        <f t="shared" ref="X343" si="5683">SUM(X320:X342)</f>
        <v>20251</v>
      </c>
      <c r="Y343" s="21">
        <f t="shared" ref="Y343" si="5684">SUM(Y320:Y342)</f>
        <v>12951</v>
      </c>
      <c r="Z343" s="20">
        <f t="shared" ref="Z343" si="5685">SUM(Z320:Z342)</f>
        <v>43433</v>
      </c>
      <c r="AA343" s="21">
        <f t="shared" ref="AA343" si="5686">SUM(AA320:AA342)</f>
        <v>46217</v>
      </c>
      <c r="AB343" s="160">
        <f t="shared" ref="AB343:AC343" si="5687">SUM(AB319:AB342)</f>
        <v>333679</v>
      </c>
      <c r="AC343" s="161">
        <f t="shared" si="5687"/>
        <v>332287</v>
      </c>
      <c r="BI343" s="229" t="s">
        <v>13</v>
      </c>
      <c r="BJ343" s="154" t="e">
        <f>SUM(BJ319:BJ342)</f>
        <v>#REF!</v>
      </c>
      <c r="BK343" s="155">
        <f t="shared" ref="BK343:CK343" si="5688">SUM(BK319:BK342)</f>
        <v>1</v>
      </c>
      <c r="BL343" s="154">
        <f t="shared" si="5688"/>
        <v>1.0000000000000002</v>
      </c>
      <c r="BM343" s="155">
        <f t="shared" si="5688"/>
        <v>1</v>
      </c>
      <c r="BN343" s="154">
        <f t="shared" si="5688"/>
        <v>0.99999999999999989</v>
      </c>
      <c r="BO343" s="155">
        <f t="shared" si="5688"/>
        <v>0.99999999999999989</v>
      </c>
      <c r="BP343" s="154">
        <f t="shared" si="5688"/>
        <v>0.99999999999999989</v>
      </c>
      <c r="BQ343" s="155">
        <f t="shared" si="5688"/>
        <v>1</v>
      </c>
      <c r="BR343" s="154">
        <f t="shared" si="5688"/>
        <v>1</v>
      </c>
      <c r="BS343" s="155">
        <f t="shared" si="5688"/>
        <v>1</v>
      </c>
      <c r="BT343" s="154">
        <f t="shared" si="5688"/>
        <v>0.99999999999999989</v>
      </c>
      <c r="BU343" s="155">
        <f t="shared" si="5688"/>
        <v>1.0000000000000002</v>
      </c>
      <c r="BV343" s="154">
        <f t="shared" si="5688"/>
        <v>1</v>
      </c>
      <c r="BW343" s="155">
        <f t="shared" si="5688"/>
        <v>1</v>
      </c>
      <c r="BX343" s="154">
        <f t="shared" si="5688"/>
        <v>1</v>
      </c>
      <c r="BY343" s="155">
        <f t="shared" si="5688"/>
        <v>1.0000000000000002</v>
      </c>
      <c r="BZ343" s="154">
        <f t="shared" si="5688"/>
        <v>0.99999999999999989</v>
      </c>
      <c r="CA343" s="155">
        <f t="shared" si="5688"/>
        <v>0.99999999999999989</v>
      </c>
      <c r="CB343" s="154">
        <f t="shared" si="5688"/>
        <v>0.99999999999999989</v>
      </c>
      <c r="CC343" s="155">
        <f t="shared" si="5688"/>
        <v>1</v>
      </c>
      <c r="CD343" s="154">
        <f t="shared" si="5688"/>
        <v>0.99999999999999978</v>
      </c>
      <c r="CE343" s="155">
        <f t="shared" si="5688"/>
        <v>1.0000000000000002</v>
      </c>
      <c r="CF343" s="154">
        <f t="shared" si="5688"/>
        <v>0.99999999999999989</v>
      </c>
      <c r="CG343" s="155">
        <f t="shared" si="5688"/>
        <v>1</v>
      </c>
      <c r="CH343" s="154">
        <f t="shared" si="5688"/>
        <v>0.99999999999999989</v>
      </c>
      <c r="CI343" s="155">
        <f t="shared" si="5688"/>
        <v>1</v>
      </c>
      <c r="CJ343" s="154">
        <f t="shared" si="5688"/>
        <v>0.99999999999999989</v>
      </c>
      <c r="CK343" s="155">
        <f t="shared" si="5688"/>
        <v>1</v>
      </c>
    </row>
    <row r="344" spans="1:89" ht="13.5" thickTop="1" x14ac:dyDescent="0.2">
      <c r="A344" s="173"/>
    </row>
    <row r="346" spans="1:89" x14ac:dyDescent="0.2">
      <c r="A346" s="304">
        <f>+A315+1</f>
        <v>44693</v>
      </c>
      <c r="B346" s="304"/>
      <c r="C346" s="304"/>
      <c r="D346" s="304"/>
      <c r="BI346" s="309">
        <f>+BI315+1</f>
        <v>44693</v>
      </c>
      <c r="BJ346" s="309"/>
      <c r="BK346" s="309"/>
      <c r="BL346" s="309"/>
    </row>
    <row r="347" spans="1:89" ht="13.5" thickBot="1" x14ac:dyDescent="0.25">
      <c r="AE347" s="232" t="s">
        <v>84</v>
      </c>
    </row>
    <row r="348" spans="1:89" ht="14.25" thickTop="1" thickBot="1" x14ac:dyDescent="0.25">
      <c r="A348" s="300" t="s">
        <v>0</v>
      </c>
      <c r="B348" s="302" t="s">
        <v>1</v>
      </c>
      <c r="C348" s="303"/>
      <c r="D348" s="302" t="s">
        <v>2</v>
      </c>
      <c r="E348" s="303"/>
      <c r="F348" s="302" t="s">
        <v>3</v>
      </c>
      <c r="G348" s="303"/>
      <c r="H348" s="302" t="s">
        <v>4</v>
      </c>
      <c r="I348" s="303"/>
      <c r="J348" s="302" t="s">
        <v>5</v>
      </c>
      <c r="K348" s="303"/>
      <c r="L348" s="302" t="s">
        <v>6</v>
      </c>
      <c r="M348" s="303"/>
      <c r="N348" s="302" t="s">
        <v>7</v>
      </c>
      <c r="O348" s="303"/>
      <c r="P348" s="302" t="s">
        <v>8</v>
      </c>
      <c r="Q348" s="303"/>
      <c r="R348" s="302" t="s">
        <v>9</v>
      </c>
      <c r="S348" s="303"/>
      <c r="T348" s="302" t="s">
        <v>10</v>
      </c>
      <c r="U348" s="303"/>
      <c r="V348" s="302" t="s">
        <v>11</v>
      </c>
      <c r="W348" s="303"/>
      <c r="X348" s="302" t="s">
        <v>12</v>
      </c>
      <c r="Y348" s="303"/>
      <c r="Z348" s="305" t="s">
        <v>40</v>
      </c>
      <c r="AA348" s="306"/>
      <c r="AB348" s="307" t="s">
        <v>41</v>
      </c>
      <c r="AC348" s="308"/>
      <c r="AE348" s="300" t="s">
        <v>0</v>
      </c>
      <c r="AF348" s="302" t="s">
        <v>1</v>
      </c>
      <c r="AG348" s="303"/>
      <c r="AH348" s="302" t="s">
        <v>2</v>
      </c>
      <c r="AI348" s="303"/>
      <c r="AJ348" s="302" t="s">
        <v>3</v>
      </c>
      <c r="AK348" s="303"/>
      <c r="AL348" s="302" t="s">
        <v>4</v>
      </c>
      <c r="AM348" s="303"/>
      <c r="AN348" s="302" t="s">
        <v>5</v>
      </c>
      <c r="AO348" s="303"/>
      <c r="AP348" s="302" t="s">
        <v>6</v>
      </c>
      <c r="AQ348" s="303"/>
      <c r="AR348" s="302" t="s">
        <v>7</v>
      </c>
      <c r="AS348" s="303"/>
      <c r="AT348" s="302" t="s">
        <v>8</v>
      </c>
      <c r="AU348" s="303"/>
      <c r="AV348" s="302" t="s">
        <v>9</v>
      </c>
      <c r="AW348" s="303"/>
      <c r="AX348" s="302" t="s">
        <v>10</v>
      </c>
      <c r="AY348" s="303"/>
      <c r="AZ348" s="302" t="s">
        <v>11</v>
      </c>
      <c r="BA348" s="303"/>
      <c r="BB348" s="302" t="s">
        <v>12</v>
      </c>
      <c r="BC348" s="303"/>
      <c r="BD348" s="305" t="s">
        <v>40</v>
      </c>
      <c r="BE348" s="306"/>
      <c r="BF348" s="307" t="s">
        <v>41</v>
      </c>
      <c r="BG348" s="308"/>
      <c r="BI348" s="300" t="s">
        <v>0</v>
      </c>
      <c r="BJ348" s="302" t="s">
        <v>1</v>
      </c>
      <c r="BK348" s="303"/>
      <c r="BL348" s="302" t="s">
        <v>2</v>
      </c>
      <c r="BM348" s="303"/>
      <c r="BN348" s="302" t="s">
        <v>3</v>
      </c>
      <c r="BO348" s="303"/>
      <c r="BP348" s="302" t="s">
        <v>4</v>
      </c>
      <c r="BQ348" s="303"/>
      <c r="BR348" s="302" t="s">
        <v>5</v>
      </c>
      <c r="BS348" s="303"/>
      <c r="BT348" s="302" t="s">
        <v>6</v>
      </c>
      <c r="BU348" s="303"/>
      <c r="BV348" s="302" t="s">
        <v>7</v>
      </c>
      <c r="BW348" s="303"/>
      <c r="BX348" s="302" t="s">
        <v>8</v>
      </c>
      <c r="BY348" s="303"/>
      <c r="BZ348" s="302" t="s">
        <v>9</v>
      </c>
      <c r="CA348" s="303"/>
      <c r="CB348" s="302" t="s">
        <v>10</v>
      </c>
      <c r="CC348" s="303"/>
      <c r="CD348" s="302" t="s">
        <v>11</v>
      </c>
      <c r="CE348" s="303"/>
      <c r="CF348" s="302" t="s">
        <v>12</v>
      </c>
      <c r="CG348" s="303"/>
      <c r="CH348" s="305" t="s">
        <v>40</v>
      </c>
      <c r="CI348" s="306"/>
      <c r="CJ348" s="302" t="s">
        <v>41</v>
      </c>
      <c r="CK348" s="303"/>
    </row>
    <row r="349" spans="1:89" ht="15" thickTop="1" thickBot="1" x14ac:dyDescent="0.3">
      <c r="A349" s="301"/>
      <c r="B349" s="115" t="s">
        <v>14</v>
      </c>
      <c r="C349" s="116" t="s">
        <v>15</v>
      </c>
      <c r="D349" s="117" t="s">
        <v>14</v>
      </c>
      <c r="E349" s="118" t="s">
        <v>15</v>
      </c>
      <c r="F349" s="115" t="s">
        <v>14</v>
      </c>
      <c r="G349" s="116" t="s">
        <v>15</v>
      </c>
      <c r="H349" s="117" t="s">
        <v>14</v>
      </c>
      <c r="I349" s="118" t="s">
        <v>15</v>
      </c>
      <c r="J349" s="115" t="s">
        <v>14</v>
      </c>
      <c r="K349" s="116" t="s">
        <v>15</v>
      </c>
      <c r="L349" s="117" t="s">
        <v>14</v>
      </c>
      <c r="M349" s="115" t="s">
        <v>15</v>
      </c>
      <c r="N349" s="119" t="s">
        <v>14</v>
      </c>
      <c r="O349" s="120" t="s">
        <v>15</v>
      </c>
      <c r="P349" s="115" t="s">
        <v>14</v>
      </c>
      <c r="Q349" s="116" t="s">
        <v>15</v>
      </c>
      <c r="R349" s="117" t="s">
        <v>14</v>
      </c>
      <c r="S349" s="118" t="s">
        <v>15</v>
      </c>
      <c r="T349" s="115" t="s">
        <v>14</v>
      </c>
      <c r="U349" s="116" t="s">
        <v>15</v>
      </c>
      <c r="V349" s="117" t="s">
        <v>14</v>
      </c>
      <c r="W349" s="118" t="s">
        <v>15</v>
      </c>
      <c r="X349" s="115" t="s">
        <v>14</v>
      </c>
      <c r="Y349" s="116" t="s">
        <v>15</v>
      </c>
      <c r="Z349" s="28" t="s">
        <v>14</v>
      </c>
      <c r="AA349" s="121" t="s">
        <v>15</v>
      </c>
      <c r="AB349" s="162" t="s">
        <v>14</v>
      </c>
      <c r="AC349" s="163" t="s">
        <v>15</v>
      </c>
      <c r="AE349" s="301"/>
      <c r="AF349" s="115" t="s">
        <v>14</v>
      </c>
      <c r="AG349" s="116" t="s">
        <v>15</v>
      </c>
      <c r="AH349" s="117" t="s">
        <v>14</v>
      </c>
      <c r="AI349" s="118" t="s">
        <v>15</v>
      </c>
      <c r="AJ349" s="115" t="s">
        <v>14</v>
      </c>
      <c r="AK349" s="116" t="s">
        <v>15</v>
      </c>
      <c r="AL349" s="117" t="s">
        <v>14</v>
      </c>
      <c r="AM349" s="118" t="s">
        <v>15</v>
      </c>
      <c r="AN349" s="115" t="s">
        <v>14</v>
      </c>
      <c r="AO349" s="116" t="s">
        <v>15</v>
      </c>
      <c r="AP349" s="117" t="s">
        <v>14</v>
      </c>
      <c r="AQ349" s="115" t="s">
        <v>15</v>
      </c>
      <c r="AR349" s="119" t="s">
        <v>14</v>
      </c>
      <c r="AS349" s="120" t="s">
        <v>15</v>
      </c>
      <c r="AT349" s="115" t="s">
        <v>14</v>
      </c>
      <c r="AU349" s="116" t="s">
        <v>15</v>
      </c>
      <c r="AV349" s="117" t="s">
        <v>14</v>
      </c>
      <c r="AW349" s="118" t="s">
        <v>15</v>
      </c>
      <c r="AX349" s="115" t="s">
        <v>14</v>
      </c>
      <c r="AY349" s="116" t="s">
        <v>15</v>
      </c>
      <c r="AZ349" s="117" t="s">
        <v>14</v>
      </c>
      <c r="BA349" s="118" t="s">
        <v>15</v>
      </c>
      <c r="BB349" s="115" t="s">
        <v>14</v>
      </c>
      <c r="BC349" s="116" t="s">
        <v>15</v>
      </c>
      <c r="BD349" s="28" t="s">
        <v>14</v>
      </c>
      <c r="BE349" s="121" t="s">
        <v>15</v>
      </c>
      <c r="BF349" s="162" t="s">
        <v>14</v>
      </c>
      <c r="BG349" s="163" t="s">
        <v>15</v>
      </c>
      <c r="BI349" s="301"/>
      <c r="BJ349" s="115" t="s">
        <v>14</v>
      </c>
      <c r="BK349" s="116" t="s">
        <v>15</v>
      </c>
      <c r="BL349" s="117" t="s">
        <v>14</v>
      </c>
      <c r="BM349" s="118" t="s">
        <v>15</v>
      </c>
      <c r="BN349" s="115" t="s">
        <v>14</v>
      </c>
      <c r="BO349" s="116" t="s">
        <v>15</v>
      </c>
      <c r="BP349" s="117" t="s">
        <v>14</v>
      </c>
      <c r="BQ349" s="118" t="s">
        <v>15</v>
      </c>
      <c r="BR349" s="115" t="s">
        <v>14</v>
      </c>
      <c r="BS349" s="116" t="s">
        <v>15</v>
      </c>
      <c r="BT349" s="117" t="s">
        <v>14</v>
      </c>
      <c r="BU349" s="115" t="s">
        <v>15</v>
      </c>
      <c r="BV349" s="119" t="s">
        <v>14</v>
      </c>
      <c r="BW349" s="120" t="s">
        <v>15</v>
      </c>
      <c r="BX349" s="115" t="s">
        <v>14</v>
      </c>
      <c r="BY349" s="116" t="s">
        <v>15</v>
      </c>
      <c r="BZ349" s="117" t="s">
        <v>14</v>
      </c>
      <c r="CA349" s="118" t="s">
        <v>15</v>
      </c>
      <c r="CB349" s="115" t="s">
        <v>14</v>
      </c>
      <c r="CC349" s="116" t="s">
        <v>15</v>
      </c>
      <c r="CD349" s="117" t="s">
        <v>14</v>
      </c>
      <c r="CE349" s="118" t="s">
        <v>15</v>
      </c>
      <c r="CF349" s="115" t="s">
        <v>14</v>
      </c>
      <c r="CG349" s="116" t="s">
        <v>15</v>
      </c>
      <c r="CH349" s="28" t="s">
        <v>14</v>
      </c>
      <c r="CI349" s="121" t="s">
        <v>15</v>
      </c>
      <c r="CJ349" s="119" t="s">
        <v>14</v>
      </c>
      <c r="CK349" s="120" t="s">
        <v>15</v>
      </c>
    </row>
    <row r="350" spans="1:89" ht="13.5" thickTop="1" x14ac:dyDescent="0.2">
      <c r="A350" s="124" t="s">
        <v>16</v>
      </c>
      <c r="B350" s="125"/>
      <c r="C350" s="172"/>
      <c r="D350" s="126"/>
      <c r="E350" s="166"/>
      <c r="F350" s="125"/>
      <c r="G350" s="127"/>
      <c r="H350" s="126"/>
      <c r="I350" s="166"/>
      <c r="J350" s="125"/>
      <c r="K350" s="127"/>
      <c r="L350" s="126"/>
      <c r="M350" s="125"/>
      <c r="N350" s="165"/>
      <c r="O350" s="167"/>
      <c r="P350" s="125"/>
      <c r="Q350" s="127"/>
      <c r="R350" s="126"/>
      <c r="S350" s="166"/>
      <c r="T350" s="125"/>
      <c r="U350" s="127"/>
      <c r="V350" s="126"/>
      <c r="W350" s="166"/>
      <c r="X350" s="125"/>
      <c r="Y350" s="127"/>
      <c r="Z350" s="170"/>
      <c r="AA350" s="171"/>
      <c r="AB350" s="156">
        <f>B350+D350+F350+H350+J350+L350+N350+P350+R350+T350+V350+X350+Z350</f>
        <v>0</v>
      </c>
      <c r="AC350" s="157">
        <f>C350+E350+G350+I350+K350+M350+O350+Q350+S350+U350+W350+Y350+AA350</f>
        <v>0</v>
      </c>
      <c r="AE350" s="235" t="str">
        <f>$AE$9</f>
        <v>07:00 - 07:59</v>
      </c>
      <c r="AF350" s="125">
        <f>SUMIF($A$9:$A$32,$AE350,B$350:B$373)</f>
        <v>3042</v>
      </c>
      <c r="AG350" s="172">
        <f t="shared" ref="AG350:AV351" si="5689">SUMIF($A$9:$A$32,$AE350,C$350:C$373)</f>
        <v>1533</v>
      </c>
      <c r="AH350" s="126">
        <f t="shared" si="5689"/>
        <v>1054</v>
      </c>
      <c r="AI350" s="166">
        <f t="shared" si="5689"/>
        <v>1061</v>
      </c>
      <c r="AJ350" s="125">
        <f t="shared" si="5689"/>
        <v>2890</v>
      </c>
      <c r="AK350" s="127">
        <f t="shared" si="5689"/>
        <v>1496</v>
      </c>
      <c r="AL350" s="126">
        <f t="shared" si="5689"/>
        <v>3573</v>
      </c>
      <c r="AM350" s="166">
        <f t="shared" si="5689"/>
        <v>2330</v>
      </c>
      <c r="AN350" s="125">
        <f t="shared" si="5689"/>
        <v>326</v>
      </c>
      <c r="AO350" s="127">
        <f t="shared" si="5689"/>
        <v>1009</v>
      </c>
      <c r="AP350" s="126">
        <f t="shared" si="5689"/>
        <v>1178</v>
      </c>
      <c r="AQ350" s="125">
        <f t="shared" si="5689"/>
        <v>3245</v>
      </c>
      <c r="AR350" s="165">
        <f t="shared" si="5689"/>
        <v>2957</v>
      </c>
      <c r="AS350" s="167">
        <f t="shared" si="5689"/>
        <v>3801</v>
      </c>
      <c r="AT350" s="125">
        <f t="shared" si="5689"/>
        <v>2032</v>
      </c>
      <c r="AU350" s="127">
        <f t="shared" si="5689"/>
        <v>2098</v>
      </c>
      <c r="AV350" s="126">
        <f t="shared" si="5689"/>
        <v>2425</v>
      </c>
      <c r="AW350" s="166">
        <f t="shared" ref="AW350:BE351" si="5690">SUMIF($A$9:$A$32,$AE350,S$350:S$373)</f>
        <v>2083</v>
      </c>
      <c r="AX350" s="125">
        <f t="shared" si="5690"/>
        <v>439</v>
      </c>
      <c r="AY350" s="127">
        <f t="shared" si="5690"/>
        <v>1409</v>
      </c>
      <c r="AZ350" s="126">
        <f t="shared" si="5690"/>
        <v>1128</v>
      </c>
      <c r="BA350" s="166">
        <f t="shared" si="5690"/>
        <v>2857</v>
      </c>
      <c r="BB350" s="125">
        <f t="shared" si="5690"/>
        <v>1643</v>
      </c>
      <c r="BC350" s="127">
        <f t="shared" si="5690"/>
        <v>1640</v>
      </c>
      <c r="BD350" s="170">
        <f t="shared" si="5690"/>
        <v>3672</v>
      </c>
      <c r="BE350" s="171">
        <f t="shared" si="5690"/>
        <v>2761</v>
      </c>
      <c r="BF350" s="156">
        <f>AF350+AH350+AJ350+AL350+AN350+AP350+AR350+AT350+AV350+AX350+AZ350+BB350+BD350</f>
        <v>26359</v>
      </c>
      <c r="BG350" s="157">
        <f>AG350+AI350+AK350+AM350+AO350+AQ350+AS350+AU350+AW350+AY350+BA350+BC350+BE350</f>
        <v>27323</v>
      </c>
      <c r="BI350" s="124" t="s">
        <v>16</v>
      </c>
      <c r="BJ350" s="128">
        <f>B350/B374</f>
        <v>0</v>
      </c>
      <c r="BK350" s="129">
        <f t="shared" ref="BK350" si="5691">C350/C374</f>
        <v>0</v>
      </c>
      <c r="BL350" s="130">
        <f t="shared" ref="BL350" si="5692">D350/D374</f>
        <v>0</v>
      </c>
      <c r="BM350" s="131">
        <f t="shared" ref="BM350" si="5693">E350/E374</f>
        <v>0</v>
      </c>
      <c r="BN350" s="128">
        <f t="shared" ref="BN350" si="5694">F350/F374</f>
        <v>0</v>
      </c>
      <c r="BO350" s="129">
        <f t="shared" ref="BO350" si="5695">G350/G374</f>
        <v>0</v>
      </c>
      <c r="BP350" s="130">
        <f t="shared" ref="BP350" si="5696">H350/H374</f>
        <v>0</v>
      </c>
      <c r="BQ350" s="131">
        <f t="shared" ref="BQ350" si="5697">I350/I374</f>
        <v>0</v>
      </c>
      <c r="BR350" s="128">
        <f t="shared" ref="BR350" si="5698">J350/J374</f>
        <v>0</v>
      </c>
      <c r="BS350" s="129">
        <f t="shared" ref="BS350" si="5699">K350/K374</f>
        <v>0</v>
      </c>
      <c r="BT350" s="130">
        <f t="shared" ref="BT350" si="5700">L350/L374</f>
        <v>0</v>
      </c>
      <c r="BU350" s="128">
        <f t="shared" ref="BU350" si="5701">M350/M374</f>
        <v>0</v>
      </c>
      <c r="BV350" s="132">
        <f t="shared" ref="BV350" si="5702">N350/N374</f>
        <v>0</v>
      </c>
      <c r="BW350" s="133">
        <f t="shared" ref="BW350" si="5703">O350/O374</f>
        <v>0</v>
      </c>
      <c r="BX350" s="128">
        <f t="shared" ref="BX350" si="5704">P350/P374</f>
        <v>0</v>
      </c>
      <c r="BY350" s="129">
        <f t="shared" ref="BY350" si="5705">Q350/Q374</f>
        <v>0</v>
      </c>
      <c r="BZ350" s="130">
        <f t="shared" ref="BZ350" si="5706">R350/R374</f>
        <v>0</v>
      </c>
      <c r="CA350" s="131">
        <f t="shared" ref="CA350" si="5707">S350/S374</f>
        <v>0</v>
      </c>
      <c r="CB350" s="128">
        <f t="shared" ref="CB350" si="5708">T350/T374</f>
        <v>0</v>
      </c>
      <c r="CC350" s="129">
        <f t="shared" ref="CC350" si="5709">U350/U374</f>
        <v>0</v>
      </c>
      <c r="CD350" s="130">
        <f t="shared" ref="CD350" si="5710">V350/V374</f>
        <v>0</v>
      </c>
      <c r="CE350" s="131">
        <f t="shared" ref="CE350" si="5711">W350/W374</f>
        <v>0</v>
      </c>
      <c r="CF350" s="128">
        <f t="shared" ref="CF350" si="5712">X350/X374</f>
        <v>0</v>
      </c>
      <c r="CG350" s="129">
        <f t="shared" ref="CG350" si="5713">Y350/Y374</f>
        <v>0</v>
      </c>
      <c r="CH350" s="130">
        <f t="shared" ref="CH350" si="5714">Z350/Z374</f>
        <v>0</v>
      </c>
      <c r="CI350" s="128">
        <f t="shared" ref="CI350" si="5715">AA350/AA374</f>
        <v>0</v>
      </c>
      <c r="CJ350" s="134">
        <f t="shared" ref="CJ350" si="5716">AB350/AB374</f>
        <v>0</v>
      </c>
      <c r="CK350" s="135">
        <f t="shared" ref="CK350" si="5717">AC350/AC374</f>
        <v>0</v>
      </c>
    </row>
    <row r="351" spans="1:89" x14ac:dyDescent="0.2">
      <c r="A351" s="136" t="s">
        <v>17</v>
      </c>
      <c r="B351" s="175">
        <v>391</v>
      </c>
      <c r="C351" s="176">
        <v>0</v>
      </c>
      <c r="D351" s="177">
        <v>220</v>
      </c>
      <c r="E351" s="178">
        <v>5</v>
      </c>
      <c r="F351" s="175">
        <v>688</v>
      </c>
      <c r="G351" s="179">
        <v>6</v>
      </c>
      <c r="H351" s="177">
        <v>532</v>
      </c>
      <c r="I351" s="178">
        <v>45</v>
      </c>
      <c r="J351" s="175">
        <v>12</v>
      </c>
      <c r="K351" s="179">
        <v>26</v>
      </c>
      <c r="L351" s="177">
        <v>87</v>
      </c>
      <c r="M351" s="175">
        <v>105</v>
      </c>
      <c r="N351" s="180">
        <v>234</v>
      </c>
      <c r="O351" s="181">
        <v>144</v>
      </c>
      <c r="P351" s="175">
        <v>69</v>
      </c>
      <c r="Q351" s="179">
        <v>11</v>
      </c>
      <c r="R351" s="177">
        <v>36</v>
      </c>
      <c r="S351" s="178">
        <v>0</v>
      </c>
      <c r="T351" s="175">
        <v>0</v>
      </c>
      <c r="U351" s="179">
        <v>0</v>
      </c>
      <c r="V351" s="177">
        <v>11</v>
      </c>
      <c r="W351" s="178">
        <v>0</v>
      </c>
      <c r="X351" s="175">
        <v>2</v>
      </c>
      <c r="Y351" s="179">
        <v>0</v>
      </c>
      <c r="Z351" s="177">
        <v>1</v>
      </c>
      <c r="AA351" s="175">
        <v>0</v>
      </c>
      <c r="AB351" s="156">
        <f t="shared" ref="AB351:AB370" si="5718">B351+D351+F351+H351+J351+L351+N351+P351+R351+T351+V351+X351+Z351</f>
        <v>2283</v>
      </c>
      <c r="AC351" s="157">
        <f t="shared" ref="AC351:AC370" si="5719">C351+E351+G351+I351+K351+M351+O351+Q351+S351+U351+W351+Y351+AA351</f>
        <v>342</v>
      </c>
      <c r="AE351" s="237" t="str">
        <f>$AE$10</f>
        <v>08:00 - 08:59</v>
      </c>
      <c r="AF351" s="125">
        <f>SUMIF($A$9:$A$32,$AE351,B$350:B$373)</f>
        <v>2352</v>
      </c>
      <c r="AG351" s="176">
        <f t="shared" si="5689"/>
        <v>972</v>
      </c>
      <c r="AH351" s="177">
        <f t="shared" si="5689"/>
        <v>766</v>
      </c>
      <c r="AI351" s="178">
        <f t="shared" si="5689"/>
        <v>837</v>
      </c>
      <c r="AJ351" s="238">
        <f t="shared" si="5689"/>
        <v>2597</v>
      </c>
      <c r="AK351" s="179">
        <f t="shared" si="5689"/>
        <v>1150</v>
      </c>
      <c r="AL351" s="177">
        <f t="shared" si="5689"/>
        <v>2981</v>
      </c>
      <c r="AM351" s="178">
        <f t="shared" si="5689"/>
        <v>1989</v>
      </c>
      <c r="AN351" s="238">
        <f t="shared" si="5689"/>
        <v>260</v>
      </c>
      <c r="AO351" s="179">
        <f t="shared" si="5689"/>
        <v>735</v>
      </c>
      <c r="AP351" s="177">
        <f t="shared" si="5689"/>
        <v>1042</v>
      </c>
      <c r="AQ351" s="238">
        <f t="shared" si="5689"/>
        <v>2841</v>
      </c>
      <c r="AR351" s="180">
        <f t="shared" si="5689"/>
        <v>2153</v>
      </c>
      <c r="AS351" s="181">
        <f t="shared" si="5689"/>
        <v>3547</v>
      </c>
      <c r="AT351" s="238">
        <f t="shared" si="5689"/>
        <v>1510</v>
      </c>
      <c r="AU351" s="179">
        <f t="shared" si="5689"/>
        <v>1795</v>
      </c>
      <c r="AV351" s="177">
        <f t="shared" si="5689"/>
        <v>2152</v>
      </c>
      <c r="AW351" s="178">
        <f t="shared" si="5690"/>
        <v>1733</v>
      </c>
      <c r="AX351" s="238">
        <f t="shared" si="5690"/>
        <v>374</v>
      </c>
      <c r="AY351" s="179">
        <f t="shared" si="5690"/>
        <v>1054</v>
      </c>
      <c r="AZ351" s="177">
        <f t="shared" si="5690"/>
        <v>856</v>
      </c>
      <c r="BA351" s="178">
        <f t="shared" si="5690"/>
        <v>2364</v>
      </c>
      <c r="BB351" s="238">
        <f t="shared" si="5690"/>
        <v>1251</v>
      </c>
      <c r="BC351" s="179">
        <f t="shared" si="5690"/>
        <v>1557</v>
      </c>
      <c r="BD351" s="177">
        <f t="shared" si="5690"/>
        <v>3072</v>
      </c>
      <c r="BE351" s="238">
        <f t="shared" si="5690"/>
        <v>2365</v>
      </c>
      <c r="BF351" s="158">
        <f>SUM(AF351,AH351,AJ351,AL351,AN351,AP351,AR351,AT351,AV351,AX351,AZ351,BB351,BD351)</f>
        <v>21366</v>
      </c>
      <c r="BG351" s="159">
        <f>SUM(AG351,AI351,AK351,AM351,AO351,AQ351,AS351,AU351,AW351,AY351,BA351,BC351,BE351)</f>
        <v>22939</v>
      </c>
      <c r="BI351" s="136" t="s">
        <v>17</v>
      </c>
      <c r="BJ351" s="128">
        <f>B351/B374</f>
        <v>1.3373465129801278E-2</v>
      </c>
      <c r="BK351" s="129">
        <f t="shared" ref="BK351" si="5720">C351/C374</f>
        <v>0</v>
      </c>
      <c r="BL351" s="130">
        <f t="shared" ref="BL351" si="5721">D351/D374</f>
        <v>1.7684887459807074E-2</v>
      </c>
      <c r="BM351" s="131">
        <f t="shared" ref="BM351" si="5722">E351/E374</f>
        <v>3.8226299694189603E-4</v>
      </c>
      <c r="BN351" s="128">
        <f t="shared" ref="BN351" si="5723">F351/F374</f>
        <v>2.359720126217588E-2</v>
      </c>
      <c r="BO351" s="129">
        <f t="shared" ref="BO351" si="5724">G351/G374</f>
        <v>2.2536904180595725E-4</v>
      </c>
      <c r="BP351" s="130">
        <f t="shared" ref="BP351" si="5725">H351/H374</f>
        <v>1.3355760299249366E-2</v>
      </c>
      <c r="BQ351" s="131">
        <f t="shared" ref="BQ351" si="5726">I351/I374</f>
        <v>1.0627996504570039E-3</v>
      </c>
      <c r="BR351" s="128">
        <f t="shared" ref="BR351" si="5727">J351/J374</f>
        <v>1.8527095877721167E-3</v>
      </c>
      <c r="BS351" s="129">
        <f t="shared" ref="BS351" si="5728">K351/K374</f>
        <v>3.9056632116569027E-3</v>
      </c>
      <c r="BT351" s="130">
        <f t="shared" ref="BT351" si="5729">L351/L374</f>
        <v>3.4734698766319318E-3</v>
      </c>
      <c r="BU351" s="128">
        <f t="shared" ref="BU351" si="5730">M351/M374</f>
        <v>4.3620954675750905E-3</v>
      </c>
      <c r="BV351" s="132">
        <f t="shared" ref="BV351" si="5731">N351/N374</f>
        <v>5.7893564907592968E-3</v>
      </c>
      <c r="BW351" s="133">
        <f t="shared" ref="BW351" si="5732">O351/O374</f>
        <v>3.5924558427302663E-3</v>
      </c>
      <c r="BX351" s="128">
        <f t="shared" ref="BX351" si="5733">P351/P374</f>
        <v>3.1196310697169725E-3</v>
      </c>
      <c r="BY351" s="129">
        <f t="shared" ref="BY351" si="5734">Q351/Q374</f>
        <v>5.0749711649365628E-4</v>
      </c>
      <c r="BZ351" s="130">
        <f t="shared" ref="BZ351" si="5735">R351/R374</f>
        <v>1.3383397152310495E-3</v>
      </c>
      <c r="CA351" s="131">
        <f t="shared" ref="CA351" si="5736">S351/S374</f>
        <v>0</v>
      </c>
      <c r="CB351" s="128">
        <f t="shared" ref="CB351" si="5737">T351/T374</f>
        <v>0</v>
      </c>
      <c r="CC351" s="129">
        <f t="shared" ref="CC351" si="5738">U351/U374</f>
        <v>0</v>
      </c>
      <c r="CD351" s="130">
        <f t="shared" ref="CD351" si="5739">V351/V374</f>
        <v>4.411823687482453E-4</v>
      </c>
      <c r="CE351" s="131">
        <f t="shared" ref="CE351" si="5740">W351/W374</f>
        <v>0</v>
      </c>
      <c r="CF351" s="128">
        <f t="shared" ref="CF351" si="5741">X351/X374</f>
        <v>9.9226036912085735E-5</v>
      </c>
      <c r="CG351" s="129">
        <f t="shared" ref="CG351" si="5742">Y351/Y374</f>
        <v>0</v>
      </c>
      <c r="CH351" s="130">
        <f t="shared" ref="CH351" si="5743">Z351/Z374</f>
        <v>2.3998656075259786E-5</v>
      </c>
      <c r="CI351" s="128">
        <f t="shared" ref="CI351" si="5744">AA351/AA374</f>
        <v>0</v>
      </c>
      <c r="CJ351" s="134">
        <f t="shared" ref="CJ351" si="5745">AB351/AB374</f>
        <v>6.9897526490948223E-3</v>
      </c>
      <c r="CK351" s="135">
        <f t="shared" ref="CK351" si="5746">AC351/AC374</f>
        <v>1.0514374256384716E-3</v>
      </c>
    </row>
    <row r="352" spans="1:89" ht="13.5" thickBot="1" x14ac:dyDescent="0.25">
      <c r="A352" s="145" t="s">
        <v>18</v>
      </c>
      <c r="B352" s="182">
        <v>1957</v>
      </c>
      <c r="C352" s="183">
        <v>102</v>
      </c>
      <c r="D352" s="184">
        <v>898</v>
      </c>
      <c r="E352" s="185">
        <v>155</v>
      </c>
      <c r="F352" s="182">
        <v>2684</v>
      </c>
      <c r="G352" s="186">
        <v>474</v>
      </c>
      <c r="H352" s="184">
        <v>2354</v>
      </c>
      <c r="I352" s="185">
        <v>841</v>
      </c>
      <c r="J352" s="182">
        <v>102</v>
      </c>
      <c r="K352" s="186">
        <v>268</v>
      </c>
      <c r="L352" s="184">
        <v>721</v>
      </c>
      <c r="M352" s="182">
        <v>998</v>
      </c>
      <c r="N352" s="187">
        <v>1681</v>
      </c>
      <c r="O352" s="188">
        <v>1848</v>
      </c>
      <c r="P352" s="182">
        <v>832</v>
      </c>
      <c r="Q352" s="186">
        <v>939</v>
      </c>
      <c r="R352" s="184">
        <v>1003</v>
      </c>
      <c r="S352" s="185">
        <v>1277</v>
      </c>
      <c r="T352" s="182">
        <v>190</v>
      </c>
      <c r="U352" s="186">
        <v>633</v>
      </c>
      <c r="V352" s="184">
        <v>680</v>
      </c>
      <c r="W352" s="185">
        <v>1577</v>
      </c>
      <c r="X352" s="182">
        <v>832</v>
      </c>
      <c r="Y352" s="186">
        <v>648</v>
      </c>
      <c r="Z352" s="184">
        <v>2101</v>
      </c>
      <c r="AA352" s="182">
        <v>1202</v>
      </c>
      <c r="AB352" s="156">
        <f t="shared" si="5718"/>
        <v>16035</v>
      </c>
      <c r="AC352" s="157">
        <f t="shared" si="5719"/>
        <v>10962</v>
      </c>
      <c r="AE352" s="235"/>
      <c r="AF352" s="125"/>
      <c r="AG352" s="183"/>
      <c r="AH352" s="184"/>
      <c r="AI352" s="185"/>
      <c r="AJ352" s="182"/>
      <c r="AK352" s="186"/>
      <c r="AL352" s="184"/>
      <c r="AM352" s="185"/>
      <c r="AN352" s="182"/>
      <c r="AO352" s="186"/>
      <c r="AP352" s="184"/>
      <c r="AQ352" s="182"/>
      <c r="AR352" s="187"/>
      <c r="AS352" s="188"/>
      <c r="AT352" s="182"/>
      <c r="AU352" s="186"/>
      <c r="AV352" s="184"/>
      <c r="AW352" s="185"/>
      <c r="AX352" s="182"/>
      <c r="AY352" s="186"/>
      <c r="AZ352" s="184"/>
      <c r="BA352" s="185"/>
      <c r="BB352" s="182"/>
      <c r="BC352" s="186"/>
      <c r="BD352" s="184"/>
      <c r="BE352" s="182"/>
      <c r="BF352" s="158"/>
      <c r="BG352" s="159"/>
      <c r="BI352" s="145" t="s">
        <v>18</v>
      </c>
      <c r="BJ352" s="128">
        <f>B352/B374</f>
        <v>6.6935732120258579E-2</v>
      </c>
      <c r="BK352" s="129">
        <f t="shared" ref="BK352" si="5747">C352/C374</f>
        <v>3.4578615499355888E-3</v>
      </c>
      <c r="BL352" s="130">
        <f t="shared" ref="BL352" si="5748">D352/D374</f>
        <v>7.2186495176848872E-2</v>
      </c>
      <c r="BM352" s="131">
        <f t="shared" ref="BM352" si="5749">E352/E374</f>
        <v>1.1850152905198776E-2</v>
      </c>
      <c r="BN352" s="128">
        <f t="shared" ref="BN352" si="5750">F352/F374</f>
        <v>9.2056523528604745E-2</v>
      </c>
      <c r="BO352" s="129">
        <f t="shared" ref="BO352" si="5751">G352/G374</f>
        <v>1.7804154302670624E-2</v>
      </c>
      <c r="BP352" s="130">
        <f t="shared" ref="BP352" si="5752">H352/H374</f>
        <v>5.9096728842919187E-2</v>
      </c>
      <c r="BQ352" s="131">
        <f t="shared" ref="BQ352" si="5753">I352/I374</f>
        <v>1.9862544578540895E-2</v>
      </c>
      <c r="BR352" s="128">
        <f t="shared" ref="BR352" si="5754">J352/J374</f>
        <v>1.5748031496062992E-2</v>
      </c>
      <c r="BS352" s="129">
        <f t="shared" ref="BS352" si="5755">K352/K374</f>
        <v>4.0258374643232689E-2</v>
      </c>
      <c r="BT352" s="130">
        <f t="shared" ref="BT352" si="5756">L352/L374</f>
        <v>2.8785882540823253E-2</v>
      </c>
      <c r="BU352" s="128">
        <f t="shared" ref="BU352" si="5757">M352/M374</f>
        <v>4.1460678825142289E-2</v>
      </c>
      <c r="BV352" s="132">
        <f t="shared" ref="BV352" si="5758">N352/N374</f>
        <v>4.1589351542591357E-2</v>
      </c>
      <c r="BW352" s="133">
        <f t="shared" ref="BW352" si="5759">O352/O374</f>
        <v>4.6103183315038418E-2</v>
      </c>
      <c r="BX352" s="128">
        <f t="shared" ref="BX352" si="5760">P352/P374</f>
        <v>3.7616421014558275E-2</v>
      </c>
      <c r="BY352" s="129">
        <f t="shared" ref="BY352" si="5761">Q352/Q374</f>
        <v>4.3321799307958479E-2</v>
      </c>
      <c r="BZ352" s="130">
        <f t="shared" ref="BZ352" si="5762">R352/R374</f>
        <v>3.7287631510465075E-2</v>
      </c>
      <c r="CA352" s="131">
        <f t="shared" ref="CA352" si="5763">S352/S374</f>
        <v>4.5351232331841747E-2</v>
      </c>
      <c r="CB352" s="128">
        <f t="shared" ref="CB352" si="5764">T352/T374</f>
        <v>2.3066650479543524E-2</v>
      </c>
      <c r="CC352" s="129">
        <f t="shared" ref="CC352" si="5765">U352/U374</f>
        <v>7.5645315487571696E-2</v>
      </c>
      <c r="CD352" s="130">
        <f t="shared" ref="CD352" si="5766">V352/V374</f>
        <v>2.7273091886255162E-2</v>
      </c>
      <c r="CE352" s="131">
        <f t="shared" ref="CE352" si="5767">W352/W374</f>
        <v>5.6422182468694099E-2</v>
      </c>
      <c r="CF352" s="128">
        <f t="shared" ref="CF352" si="5768">X352/X374</f>
        <v>4.1278031355427666E-2</v>
      </c>
      <c r="CG352" s="129">
        <f t="shared" ref="CG352" si="5769">Y352/Y374</f>
        <v>5.0783699059561128E-2</v>
      </c>
      <c r="CH352" s="130">
        <f t="shared" ref="CH352" si="5770">Z352/Z374</f>
        <v>5.0421176414120812E-2</v>
      </c>
      <c r="CI352" s="128">
        <f t="shared" ref="CI352" si="5771">AA352/AA374</f>
        <v>2.7315698572857015E-2</v>
      </c>
      <c r="CJ352" s="134">
        <f t="shared" ref="CJ352" si="5772">AB352/AB374</f>
        <v>4.9093597778464948E-2</v>
      </c>
      <c r="CK352" s="135">
        <f t="shared" ref="CK352" si="5773">AC352/AC374</f>
        <v>3.37013364323068E-2</v>
      </c>
    </row>
    <row r="353" spans="1:89" ht="14.25" thickTop="1" thickBot="1" x14ac:dyDescent="0.25">
      <c r="A353" s="136" t="s">
        <v>19</v>
      </c>
      <c r="B353" s="175">
        <v>3204</v>
      </c>
      <c r="C353" s="176">
        <v>1332</v>
      </c>
      <c r="D353" s="177">
        <v>1123</v>
      </c>
      <c r="E353" s="178">
        <v>939</v>
      </c>
      <c r="F353" s="175">
        <v>3286</v>
      </c>
      <c r="G353" s="179">
        <v>1546</v>
      </c>
      <c r="H353" s="177">
        <v>3369</v>
      </c>
      <c r="I353" s="178">
        <v>2050</v>
      </c>
      <c r="J353" s="175">
        <v>202</v>
      </c>
      <c r="K353" s="179">
        <v>708</v>
      </c>
      <c r="L353" s="177">
        <v>1140</v>
      </c>
      <c r="M353" s="175">
        <v>2433</v>
      </c>
      <c r="N353" s="180">
        <v>2793</v>
      </c>
      <c r="O353" s="181">
        <v>3575</v>
      </c>
      <c r="P353" s="175">
        <v>1769</v>
      </c>
      <c r="Q353" s="179">
        <v>1774</v>
      </c>
      <c r="R353" s="177">
        <v>2149</v>
      </c>
      <c r="S353" s="178">
        <v>1958</v>
      </c>
      <c r="T353" s="175">
        <v>347</v>
      </c>
      <c r="U353" s="179">
        <v>1341</v>
      </c>
      <c r="V353" s="177">
        <v>1358</v>
      </c>
      <c r="W353" s="178">
        <v>2755</v>
      </c>
      <c r="X353" s="175">
        <v>1755</v>
      </c>
      <c r="Y353" s="179">
        <v>1274</v>
      </c>
      <c r="Z353" s="177">
        <v>3406</v>
      </c>
      <c r="AA353" s="175">
        <v>2323</v>
      </c>
      <c r="AB353" s="156">
        <f t="shared" si="5718"/>
        <v>25901</v>
      </c>
      <c r="AC353" s="157">
        <f t="shared" si="5719"/>
        <v>24008</v>
      </c>
      <c r="AE353" s="229" t="s">
        <v>13</v>
      </c>
      <c r="AF353" s="20">
        <f t="shared" ref="AF353:BG353" si="5774">SUM(AF350:AF352)</f>
        <v>5394</v>
      </c>
      <c r="AG353" s="21">
        <f t="shared" si="5774"/>
        <v>2505</v>
      </c>
      <c r="AH353" s="20">
        <f t="shared" si="5774"/>
        <v>1820</v>
      </c>
      <c r="AI353" s="21">
        <f t="shared" si="5774"/>
        <v>1898</v>
      </c>
      <c r="AJ353" s="20">
        <f t="shared" si="5774"/>
        <v>5487</v>
      </c>
      <c r="AK353" s="21">
        <f t="shared" si="5774"/>
        <v>2646</v>
      </c>
      <c r="AL353" s="20">
        <f t="shared" si="5774"/>
        <v>6554</v>
      </c>
      <c r="AM353" s="21">
        <f t="shared" si="5774"/>
        <v>4319</v>
      </c>
      <c r="AN353" s="20">
        <f t="shared" si="5774"/>
        <v>586</v>
      </c>
      <c r="AO353" s="21">
        <f t="shared" si="5774"/>
        <v>1744</v>
      </c>
      <c r="AP353" s="20">
        <f t="shared" si="5774"/>
        <v>2220</v>
      </c>
      <c r="AQ353" s="21">
        <f t="shared" si="5774"/>
        <v>6086</v>
      </c>
      <c r="AR353" s="20">
        <f t="shared" si="5774"/>
        <v>5110</v>
      </c>
      <c r="AS353" s="21">
        <f t="shared" si="5774"/>
        <v>7348</v>
      </c>
      <c r="AT353" s="20">
        <f t="shared" si="5774"/>
        <v>3542</v>
      </c>
      <c r="AU353" s="21">
        <f t="shared" si="5774"/>
        <v>3893</v>
      </c>
      <c r="AV353" s="20">
        <f t="shared" si="5774"/>
        <v>4577</v>
      </c>
      <c r="AW353" s="21">
        <f t="shared" si="5774"/>
        <v>3816</v>
      </c>
      <c r="AX353" s="20">
        <f t="shared" si="5774"/>
        <v>813</v>
      </c>
      <c r="AY353" s="21">
        <f t="shared" si="5774"/>
        <v>2463</v>
      </c>
      <c r="AZ353" s="20">
        <f t="shared" si="5774"/>
        <v>1984</v>
      </c>
      <c r="BA353" s="21">
        <f t="shared" si="5774"/>
        <v>5221</v>
      </c>
      <c r="BB353" s="20">
        <f t="shared" si="5774"/>
        <v>2894</v>
      </c>
      <c r="BC353" s="21">
        <f t="shared" si="5774"/>
        <v>3197</v>
      </c>
      <c r="BD353" s="20">
        <f t="shared" si="5774"/>
        <v>6744</v>
      </c>
      <c r="BE353" s="21">
        <f t="shared" si="5774"/>
        <v>5126</v>
      </c>
      <c r="BF353" s="160">
        <f t="shared" si="5774"/>
        <v>47725</v>
      </c>
      <c r="BG353" s="161">
        <f t="shared" si="5774"/>
        <v>50262</v>
      </c>
      <c r="BI353" s="136" t="s">
        <v>19</v>
      </c>
      <c r="BJ353" s="128">
        <f>B353/B374</f>
        <v>0.10958716694599309</v>
      </c>
      <c r="BK353" s="129">
        <f t="shared" ref="BK353" si="5775">C353/C374</f>
        <v>4.5155603769747102E-2</v>
      </c>
      <c r="BL353" s="130">
        <f t="shared" ref="BL353" si="5776">D353/D374</f>
        <v>9.0273311897106107E-2</v>
      </c>
      <c r="BM353" s="131">
        <f t="shared" ref="BM353" si="5777">E353/E374</f>
        <v>7.178899082568807E-2</v>
      </c>
      <c r="BN353" s="128">
        <f t="shared" ref="BN353" si="5778">F353/F374</f>
        <v>0.11270407463300865</v>
      </c>
      <c r="BO353" s="129">
        <f t="shared" ref="BO353" si="5779">G353/G374</f>
        <v>5.8070089772001655E-2</v>
      </c>
      <c r="BP353" s="130">
        <f t="shared" ref="BP353" si="5780">H353/H374</f>
        <v>8.4578113624381793E-2</v>
      </c>
      <c r="BQ353" s="131">
        <f t="shared" ref="BQ353" si="5781">I353/I374</f>
        <v>4.8416428520819066E-2</v>
      </c>
      <c r="BR353" s="128">
        <f t="shared" ref="BR353" si="5782">J353/J374</f>
        <v>3.1187278060830631E-2</v>
      </c>
      <c r="BS353" s="129">
        <f t="shared" ref="BS353" si="5783">K353/K374</f>
        <v>0.10635421360973411</v>
      </c>
      <c r="BT353" s="130">
        <f t="shared" ref="BT353" si="5784">L353/L374</f>
        <v>4.551443286621152E-2</v>
      </c>
      <c r="BU353" s="128">
        <f t="shared" ref="BU353" si="5785">M353/M374</f>
        <v>0.10107598354866852</v>
      </c>
      <c r="BV353" s="132">
        <f t="shared" ref="BV353" si="5786">N353/N374</f>
        <v>6.9101165293550065E-2</v>
      </c>
      <c r="BW353" s="133">
        <f t="shared" ref="BW353" si="5787">O353/O374</f>
        <v>8.9187705817782653E-2</v>
      </c>
      <c r="BX353" s="128">
        <f t="shared" ref="BX353" si="5788">P353/P374</f>
        <v>7.9980106700424991E-2</v>
      </c>
      <c r="BY353" s="129">
        <f t="shared" ref="BY353" si="5789">Q353/Q374</f>
        <v>8.184544405997693E-2</v>
      </c>
      <c r="BZ353" s="130">
        <f t="shared" ref="BZ353" si="5790">R353/R374</f>
        <v>7.989144577865348E-2</v>
      </c>
      <c r="CA353" s="131">
        <f t="shared" ref="CA353" si="5791">S353/S374</f>
        <v>6.9536188649762062E-2</v>
      </c>
      <c r="CB353" s="128">
        <f t="shared" ref="CB353" si="5792">T353/T374</f>
        <v>4.2126987981061063E-2</v>
      </c>
      <c r="CC353" s="129">
        <f t="shared" ref="CC353" si="5793">U353/U374</f>
        <v>0.16025334608030592</v>
      </c>
      <c r="CD353" s="130">
        <f t="shared" ref="CD353" si="5794">V353/V374</f>
        <v>5.4465968796374283E-2</v>
      </c>
      <c r="CE353" s="131">
        <f t="shared" ref="CE353" si="5795">W353/W374</f>
        <v>9.8568872987477643E-2</v>
      </c>
      <c r="CF353" s="128">
        <f t="shared" ref="CF353" si="5796">X353/X374</f>
        <v>8.7070847390355227E-2</v>
      </c>
      <c r="CG353" s="129">
        <f t="shared" ref="CG353" si="5797">Y353/Y374</f>
        <v>9.9843260188087771E-2</v>
      </c>
      <c r="CH353" s="130">
        <f t="shared" ref="CH353" si="5798">Z353/Z374</f>
        <v>8.1739422592334826E-2</v>
      </c>
      <c r="CI353" s="128">
        <f t="shared" ref="CI353" si="5799">AA353/AA374</f>
        <v>5.2790655394964095E-2</v>
      </c>
      <c r="CJ353" s="134">
        <f t="shared" ref="CJ353" si="5800">AB353/AB374</f>
        <v>7.9299861307141922E-2</v>
      </c>
      <c r="CK353" s="135">
        <f t="shared" ref="CK353" si="5801">AC353/AC374</f>
        <v>7.380967752844568E-2</v>
      </c>
    </row>
    <row r="354" spans="1:89" ht="13.5" thickTop="1" x14ac:dyDescent="0.2">
      <c r="A354" s="145" t="s">
        <v>20</v>
      </c>
      <c r="B354" s="182">
        <v>3042</v>
      </c>
      <c r="C354" s="183">
        <v>1533</v>
      </c>
      <c r="D354" s="184">
        <v>1054</v>
      </c>
      <c r="E354" s="185">
        <v>1061</v>
      </c>
      <c r="F354" s="182">
        <v>2890</v>
      </c>
      <c r="G354" s="186">
        <v>1496</v>
      </c>
      <c r="H354" s="184">
        <v>3573</v>
      </c>
      <c r="I354" s="185">
        <v>2330</v>
      </c>
      <c r="J354" s="182">
        <v>326</v>
      </c>
      <c r="K354" s="186">
        <v>1009</v>
      </c>
      <c r="L354" s="184">
        <v>1178</v>
      </c>
      <c r="M354" s="182">
        <v>3245</v>
      </c>
      <c r="N354" s="187">
        <v>2957</v>
      </c>
      <c r="O354" s="188">
        <v>3801</v>
      </c>
      <c r="P354" s="182">
        <v>2032</v>
      </c>
      <c r="Q354" s="186">
        <v>2098</v>
      </c>
      <c r="R354" s="184">
        <v>2425</v>
      </c>
      <c r="S354" s="185">
        <v>2083</v>
      </c>
      <c r="T354" s="182">
        <v>439</v>
      </c>
      <c r="U354" s="186">
        <v>1409</v>
      </c>
      <c r="V354" s="184">
        <v>1128</v>
      </c>
      <c r="W354" s="185">
        <v>2857</v>
      </c>
      <c r="X354" s="182">
        <v>1643</v>
      </c>
      <c r="Y354" s="186">
        <v>1640</v>
      </c>
      <c r="Z354" s="184">
        <v>3672</v>
      </c>
      <c r="AA354" s="182">
        <v>2761</v>
      </c>
      <c r="AB354" s="156">
        <f t="shared" si="5718"/>
        <v>26359</v>
      </c>
      <c r="AC354" s="157">
        <f t="shared" si="5719"/>
        <v>27323</v>
      </c>
      <c r="BI354" s="145" t="s">
        <v>20</v>
      </c>
      <c r="BJ354" s="128">
        <f>B354/B374</f>
        <v>0.10404624277456648</v>
      </c>
      <c r="BK354" s="129">
        <f t="shared" ref="BK354" si="5802">C354/C374</f>
        <v>5.1969625059326056E-2</v>
      </c>
      <c r="BL354" s="130">
        <f t="shared" ref="BL354" si="5803">D354/D374</f>
        <v>8.4726688102893896E-2</v>
      </c>
      <c r="BM354" s="131">
        <f t="shared" ref="BM354" si="5804">E354/E374</f>
        <v>8.1116207951070343E-2</v>
      </c>
      <c r="BN354" s="128">
        <f t="shared" ref="BN354" si="5805">F354/F374</f>
        <v>9.9121964604198101E-2</v>
      </c>
      <c r="BO354" s="129">
        <f t="shared" ref="BO354" si="5806">G354/G374</f>
        <v>5.6192014423618673E-2</v>
      </c>
      <c r="BP354" s="130">
        <f t="shared" ref="BP354" si="5807">H354/H374</f>
        <v>8.9699495393266895E-2</v>
      </c>
      <c r="BQ354" s="131">
        <f t="shared" ref="BQ354" si="5808">I354/I374</f>
        <v>5.5029404123662647E-2</v>
      </c>
      <c r="BR354" s="128">
        <f t="shared" ref="BR354" si="5809">J354/J374</f>
        <v>5.0331943801142504E-2</v>
      </c>
      <c r="BS354" s="129">
        <f t="shared" ref="BS354" si="5810">K354/K374</f>
        <v>0.15156977617545442</v>
      </c>
      <c r="BT354" s="130">
        <f t="shared" ref="BT354" si="5811">L354/L374</f>
        <v>4.7031580628418571E-2</v>
      </c>
      <c r="BU354" s="128">
        <f t="shared" ref="BU354" si="5812">M354/M374</f>
        <v>0.13480952183124922</v>
      </c>
      <c r="BV354" s="132">
        <f t="shared" ref="BV354" si="5813">N354/N374</f>
        <v>7.3158663005022384E-2</v>
      </c>
      <c r="BW354" s="133">
        <f t="shared" ref="BW354" si="5814">O354/O374</f>
        <v>9.4825865682067662E-2</v>
      </c>
      <c r="BX354" s="128">
        <f t="shared" ref="BX354" si="5815">P354/P374</f>
        <v>9.1870874400940411E-2</v>
      </c>
      <c r="BY354" s="129">
        <f t="shared" ref="BY354" si="5816">Q354/Q374</f>
        <v>9.6793540945790082E-2</v>
      </c>
      <c r="BZ354" s="130">
        <f t="shared" ref="BZ354" si="5817">R354/R374</f>
        <v>9.0152050262091527E-2</v>
      </c>
      <c r="CA354" s="131">
        <f t="shared" ref="CA354" si="5818">S354/S374</f>
        <v>7.397542439093685E-2</v>
      </c>
      <c r="CB354" s="128">
        <f t="shared" ref="CB354" si="5819">T354/T374</f>
        <v>5.3296102950103195E-2</v>
      </c>
      <c r="CC354" s="129">
        <f t="shared" ref="CC354" si="5820">U354/U374</f>
        <v>0.16837954110898662</v>
      </c>
      <c r="CD354" s="130">
        <f t="shared" ref="CD354" si="5821">V354/V374</f>
        <v>4.5241246540729155E-2</v>
      </c>
      <c r="CE354" s="131">
        <f t="shared" ref="CE354" si="5822">W354/W374</f>
        <v>0.10221824686940965</v>
      </c>
      <c r="CF354" s="128">
        <f t="shared" ref="CF354" si="5823">X354/X374</f>
        <v>8.1514189323278433E-2</v>
      </c>
      <c r="CG354" s="129">
        <f t="shared" ref="CG354" si="5824">Y354/Y374</f>
        <v>0.12852664576802508</v>
      </c>
      <c r="CH354" s="130">
        <f t="shared" ref="CH354" si="5825">Z354/Z374</f>
        <v>8.8123065108353937E-2</v>
      </c>
      <c r="CI354" s="128">
        <f t="shared" ref="CI354" si="5826">AA354/AA374</f>
        <v>6.2744295973093361E-2</v>
      </c>
      <c r="CJ354" s="134">
        <f t="shared" ref="CJ354" si="5827">AB354/AB374</f>
        <v>8.0702098150455731E-2</v>
      </c>
      <c r="CK354" s="135">
        <f t="shared" ref="CK354" si="5828">AC354/AC374</f>
        <v>8.4001242048888772E-2</v>
      </c>
    </row>
    <row r="355" spans="1:89" ht="13.5" thickBot="1" x14ac:dyDescent="0.25">
      <c r="A355" s="136" t="s">
        <v>21</v>
      </c>
      <c r="B355" s="175">
        <v>2352</v>
      </c>
      <c r="C355" s="176">
        <v>972</v>
      </c>
      <c r="D355" s="177">
        <v>766</v>
      </c>
      <c r="E355" s="178">
        <v>837</v>
      </c>
      <c r="F355" s="175">
        <v>2597</v>
      </c>
      <c r="G355" s="179">
        <v>1150</v>
      </c>
      <c r="H355" s="177">
        <v>2981</v>
      </c>
      <c r="I355" s="178">
        <v>1989</v>
      </c>
      <c r="J355" s="175">
        <v>260</v>
      </c>
      <c r="K355" s="179">
        <v>735</v>
      </c>
      <c r="L355" s="177">
        <v>1042</v>
      </c>
      <c r="M355" s="175">
        <v>2841</v>
      </c>
      <c r="N355" s="180">
        <v>2153</v>
      </c>
      <c r="O355" s="181">
        <v>3547</v>
      </c>
      <c r="P355" s="175">
        <v>1510</v>
      </c>
      <c r="Q355" s="179">
        <v>1795</v>
      </c>
      <c r="R355" s="177">
        <v>2152</v>
      </c>
      <c r="S355" s="178">
        <v>1733</v>
      </c>
      <c r="T355" s="175">
        <v>374</v>
      </c>
      <c r="U355" s="179">
        <v>1054</v>
      </c>
      <c r="V355" s="177">
        <v>856</v>
      </c>
      <c r="W355" s="178">
        <v>2364</v>
      </c>
      <c r="X355" s="175">
        <v>1251</v>
      </c>
      <c r="Y355" s="179">
        <v>1557</v>
      </c>
      <c r="Z355" s="177">
        <v>3072</v>
      </c>
      <c r="AA355" s="175">
        <v>2365</v>
      </c>
      <c r="AB355" s="156">
        <f t="shared" si="5718"/>
        <v>21366</v>
      </c>
      <c r="AC355" s="157">
        <f t="shared" si="5719"/>
        <v>22939</v>
      </c>
      <c r="AE355" s="232" t="s">
        <v>85</v>
      </c>
      <c r="BI355" s="136" t="s">
        <v>21</v>
      </c>
      <c r="BJ355" s="128">
        <f>B355/B374</f>
        <v>8.0446010192564213E-2</v>
      </c>
      <c r="BK355" s="129">
        <f t="shared" ref="BK355" si="5829">C355/C374</f>
        <v>3.295138653468032E-2</v>
      </c>
      <c r="BL355" s="130">
        <f t="shared" ref="BL355" si="5830">D355/D374</f>
        <v>6.1575562700964627E-2</v>
      </c>
      <c r="BM355" s="131">
        <f t="shared" ref="BM355" si="5831">E355/E374</f>
        <v>6.3990825688073391E-2</v>
      </c>
      <c r="BN355" s="128">
        <f t="shared" ref="BN355" si="5832">F355/F374</f>
        <v>8.9072575113184255E-2</v>
      </c>
      <c r="BO355" s="129">
        <f t="shared" ref="BO355" si="5833">G355/G374</f>
        <v>4.3195733012808477E-2</v>
      </c>
      <c r="BP355" s="130">
        <f t="shared" ref="BP355" si="5834">H355/H374</f>
        <v>7.4837446338463079E-2</v>
      </c>
      <c r="BQ355" s="131">
        <f t="shared" ref="BQ355" si="5835">I355/I374</f>
        <v>4.6975744550199573E-2</v>
      </c>
      <c r="BR355" s="128">
        <f t="shared" ref="BR355" si="5836">J355/J374</f>
        <v>4.0142041068395862E-2</v>
      </c>
      <c r="BS355" s="129">
        <f t="shared" ref="BS355" si="5837">K355/K374</f>
        <v>0.11041009463722397</v>
      </c>
      <c r="BT355" s="130">
        <f t="shared" ref="BT355" si="5838">L355/L374</f>
        <v>4.1601788637361761E-2</v>
      </c>
      <c r="BU355" s="128">
        <f t="shared" ref="BU355" si="5839">M355/M374</f>
        <v>0.11802584022267459</v>
      </c>
      <c r="BV355" s="132">
        <f t="shared" ref="BV355" si="5840">N355/N374</f>
        <v>5.3267027882926345E-2</v>
      </c>
      <c r="BW355" s="133">
        <f t="shared" ref="BW355" si="5841">O355/O374</f>
        <v>8.8489172737251764E-2</v>
      </c>
      <c r="BX355" s="128">
        <f t="shared" ref="BX355" si="5842">P355/P374</f>
        <v>6.8270187177864178E-2</v>
      </c>
      <c r="BY355" s="129">
        <f t="shared" ref="BY355" si="5843">Q355/Q374</f>
        <v>8.2814302191464823E-2</v>
      </c>
      <c r="BZ355" s="130">
        <f t="shared" ref="BZ355" si="5844">R355/R374</f>
        <v>8.0002974088256074E-2</v>
      </c>
      <c r="CA355" s="131">
        <f t="shared" ref="CA355" si="5845">S355/S374</f>
        <v>6.1545564315647415E-2</v>
      </c>
      <c r="CB355" s="128">
        <f t="shared" ref="CB355" si="5846">T355/T374</f>
        <v>4.5404880417627774E-2</v>
      </c>
      <c r="CC355" s="129">
        <f t="shared" ref="CC355" si="5847">U355/U374</f>
        <v>0.12595602294455066</v>
      </c>
      <c r="CD355" s="130">
        <f t="shared" ref="CD355" si="5848">V355/V374</f>
        <v>3.4332009786227087E-2</v>
      </c>
      <c r="CE355" s="131">
        <f t="shared" ref="CE355" si="5849">W355/W374</f>
        <v>8.457960644007155E-2</v>
      </c>
      <c r="CF355" s="128">
        <f t="shared" ref="CF355" si="5850">X355/X374</f>
        <v>6.2065886088509624E-2</v>
      </c>
      <c r="CG355" s="129">
        <f t="shared" ref="CG355" si="5851">Y355/Y374</f>
        <v>0.12202194357366772</v>
      </c>
      <c r="CH355" s="130">
        <f t="shared" ref="CH355" si="5852">Z355/Z374</f>
        <v>7.372387146319806E-2</v>
      </c>
      <c r="CI355" s="128">
        <f t="shared" ref="CI355" si="5853">AA355/AA374</f>
        <v>5.3745114080538135E-2</v>
      </c>
      <c r="CJ355" s="134">
        <f t="shared" ref="CJ355" si="5854">AB355/AB374</f>
        <v>6.5415267236338143E-2</v>
      </c>
      <c r="CK355" s="135">
        <f t="shared" ref="CK355" si="5855">AC355/AC374</f>
        <v>7.0523166978716079E-2</v>
      </c>
    </row>
    <row r="356" spans="1:89" ht="14.25" thickTop="1" thickBot="1" x14ac:dyDescent="0.25">
      <c r="A356" s="145" t="s">
        <v>22</v>
      </c>
      <c r="B356" s="182">
        <v>2015</v>
      </c>
      <c r="C356" s="183">
        <v>1222</v>
      </c>
      <c r="D356" s="184">
        <v>641</v>
      </c>
      <c r="E356" s="185">
        <v>618</v>
      </c>
      <c r="F356" s="182">
        <v>2335</v>
      </c>
      <c r="G356" s="186">
        <v>811</v>
      </c>
      <c r="H356" s="184">
        <v>2557</v>
      </c>
      <c r="I356" s="185">
        <v>2002</v>
      </c>
      <c r="J356" s="182">
        <v>260</v>
      </c>
      <c r="K356" s="186">
        <v>745</v>
      </c>
      <c r="L356" s="184">
        <v>864</v>
      </c>
      <c r="M356" s="182">
        <v>2250</v>
      </c>
      <c r="N356" s="187">
        <v>1785</v>
      </c>
      <c r="O356" s="188">
        <v>3097</v>
      </c>
      <c r="P356" s="182">
        <v>1097</v>
      </c>
      <c r="Q356" s="186">
        <v>1114</v>
      </c>
      <c r="R356" s="184">
        <v>1868</v>
      </c>
      <c r="S356" s="185">
        <v>1295</v>
      </c>
      <c r="T356" s="182">
        <v>268</v>
      </c>
      <c r="U356" s="186">
        <v>535</v>
      </c>
      <c r="V356" s="184">
        <v>787</v>
      </c>
      <c r="W356" s="185">
        <v>2102</v>
      </c>
      <c r="X356" s="182">
        <v>1297</v>
      </c>
      <c r="Y356" s="186">
        <v>778</v>
      </c>
      <c r="Z356" s="184">
        <v>2573</v>
      </c>
      <c r="AA356" s="182">
        <v>2091</v>
      </c>
      <c r="AB356" s="156">
        <f t="shared" si="5718"/>
        <v>18347</v>
      </c>
      <c r="AC356" s="157">
        <f t="shared" si="5719"/>
        <v>18660</v>
      </c>
      <c r="AE356" s="300" t="s">
        <v>0</v>
      </c>
      <c r="AF356" s="302" t="s">
        <v>1</v>
      </c>
      <c r="AG356" s="303"/>
      <c r="AH356" s="302" t="s">
        <v>2</v>
      </c>
      <c r="AI356" s="303"/>
      <c r="AJ356" s="302" t="s">
        <v>3</v>
      </c>
      <c r="AK356" s="303"/>
      <c r="AL356" s="302" t="s">
        <v>4</v>
      </c>
      <c r="AM356" s="303"/>
      <c r="AN356" s="302" t="s">
        <v>5</v>
      </c>
      <c r="AO356" s="303"/>
      <c r="AP356" s="302" t="s">
        <v>6</v>
      </c>
      <c r="AQ356" s="303"/>
      <c r="AR356" s="302" t="s">
        <v>7</v>
      </c>
      <c r="AS356" s="303"/>
      <c r="AT356" s="302" t="s">
        <v>8</v>
      </c>
      <c r="AU356" s="303"/>
      <c r="AV356" s="302" t="s">
        <v>9</v>
      </c>
      <c r="AW356" s="303"/>
      <c r="AX356" s="302" t="s">
        <v>10</v>
      </c>
      <c r="AY356" s="303"/>
      <c r="AZ356" s="302" t="s">
        <v>11</v>
      </c>
      <c r="BA356" s="303"/>
      <c r="BB356" s="302" t="s">
        <v>12</v>
      </c>
      <c r="BC356" s="303"/>
      <c r="BD356" s="305" t="s">
        <v>40</v>
      </c>
      <c r="BE356" s="306"/>
      <c r="BF356" s="307" t="s">
        <v>41</v>
      </c>
      <c r="BG356" s="308"/>
      <c r="BI356" s="145" t="s">
        <v>22</v>
      </c>
      <c r="BJ356" s="128">
        <f>B356/B374</f>
        <v>6.8919519786571806E-2</v>
      </c>
      <c r="BK356" s="129">
        <f t="shared" ref="BK356" si="5856">C356/C374</f>
        <v>4.1426537392365584E-2</v>
      </c>
      <c r="BL356" s="130">
        <f t="shared" ref="BL356" si="5857">D356/D374</f>
        <v>5.1527331189710611E-2</v>
      </c>
      <c r="BM356" s="131">
        <f t="shared" ref="BM356" si="5858">E356/E374</f>
        <v>4.7247706422018351E-2</v>
      </c>
      <c r="BN356" s="128">
        <f t="shared" ref="BN356" si="5859">F356/F374</f>
        <v>8.0086431609274256E-2</v>
      </c>
      <c r="BO356" s="129">
        <f t="shared" ref="BO356" si="5860">G356/G374</f>
        <v>3.0462382150771888E-2</v>
      </c>
      <c r="BP356" s="130">
        <f t="shared" ref="BP356" si="5861">H356/H374</f>
        <v>6.4193005799211708E-2</v>
      </c>
      <c r="BQ356" s="131">
        <f t="shared" ref="BQ356" si="5862">I356/I374</f>
        <v>4.7282775560331593E-2</v>
      </c>
      <c r="BR356" s="128">
        <f t="shared" ref="BR356" si="5863">J356/J374</f>
        <v>4.0142041068395862E-2</v>
      </c>
      <c r="BS356" s="129">
        <f t="shared" ref="BS356" si="5864">K356/K374</f>
        <v>0.11191227279555355</v>
      </c>
      <c r="BT356" s="130">
        <f t="shared" ref="BT356" si="5865">L356/L374</f>
        <v>3.4495149119655046E-2</v>
      </c>
      <c r="BU356" s="128">
        <f t="shared" ref="BU356" si="5866">M356/M374</f>
        <v>9.3473474305180507E-2</v>
      </c>
      <c r="BV356" s="132">
        <f t="shared" ref="BV356" si="5867">N356/N374</f>
        <v>4.4162398871817707E-2</v>
      </c>
      <c r="BW356" s="133">
        <f t="shared" ref="BW356" si="5868">O356/O374</f>
        <v>7.7262748228719688E-2</v>
      </c>
      <c r="BX356" s="128">
        <f t="shared" ref="BX356" si="5869">P356/P374</f>
        <v>4.9597612804050999E-2</v>
      </c>
      <c r="BY356" s="129">
        <f t="shared" ref="BY356" si="5870">Q356/Q374</f>
        <v>5.1395617070357558E-2</v>
      </c>
      <c r="BZ356" s="130">
        <f t="shared" ref="BZ356" si="5871">R356/R374</f>
        <v>6.9444960779211126E-2</v>
      </c>
      <c r="CA356" s="131">
        <f t="shared" ref="CA356" si="5872">S356/S374</f>
        <v>4.5990482278570922E-2</v>
      </c>
      <c r="CB356" s="128">
        <f t="shared" ref="CB356" si="5873">T356/T374</f>
        <v>3.253611751851402E-2</v>
      </c>
      <c r="CC356" s="129">
        <f t="shared" ref="CC356" si="5874">U356/U374</f>
        <v>6.3934034416826005E-2</v>
      </c>
      <c r="CD356" s="130">
        <f t="shared" ref="CD356" si="5875">V356/V374</f>
        <v>3.1564593109533551E-2</v>
      </c>
      <c r="CE356" s="131">
        <f t="shared" ref="CE356" si="5876">W356/W374</f>
        <v>7.520572450805009E-2</v>
      </c>
      <c r="CF356" s="128">
        <f t="shared" ref="CF356" si="5877">X356/X374</f>
        <v>6.4348084937487601E-2</v>
      </c>
      <c r="CG356" s="129">
        <f t="shared" ref="CG356" si="5878">Y356/Y374</f>
        <v>6.0971786833855797E-2</v>
      </c>
      <c r="CH356" s="130">
        <f t="shared" ref="CH356" si="5879">Z356/Z374</f>
        <v>6.1748542081643425E-2</v>
      </c>
      <c r="CI356" s="128">
        <f t="shared" ref="CI356" si="5880">AA356/AA374</f>
        <v>4.7518407417507499E-2</v>
      </c>
      <c r="CJ356" s="134">
        <f t="shared" ref="CJ356" si="5881">AB356/AB374</f>
        <v>5.6172138349953001E-2</v>
      </c>
      <c r="CK356" s="135">
        <f t="shared" ref="CK356" si="5882">AC356/AC374</f>
        <v>5.7367901644485027E-2</v>
      </c>
    </row>
    <row r="357" spans="1:89" ht="15" thickTop="1" thickBot="1" x14ac:dyDescent="0.3">
      <c r="A357" s="136" t="s">
        <v>23</v>
      </c>
      <c r="B357" s="175">
        <v>1608</v>
      </c>
      <c r="C357" s="176">
        <v>1263</v>
      </c>
      <c r="D357" s="177">
        <v>618</v>
      </c>
      <c r="E357" s="178">
        <v>599</v>
      </c>
      <c r="F357" s="175">
        <v>1695</v>
      </c>
      <c r="G357" s="179">
        <v>842</v>
      </c>
      <c r="H357" s="177">
        <v>2204</v>
      </c>
      <c r="I357" s="178">
        <v>1720</v>
      </c>
      <c r="J357" s="175">
        <v>284</v>
      </c>
      <c r="K357" s="179">
        <v>561</v>
      </c>
      <c r="L357" s="177">
        <v>757</v>
      </c>
      <c r="M357" s="175">
        <v>1717</v>
      </c>
      <c r="N357" s="180">
        <v>1651</v>
      </c>
      <c r="O357" s="181">
        <v>2291</v>
      </c>
      <c r="P357" s="175">
        <v>949</v>
      </c>
      <c r="Q357" s="179">
        <v>965</v>
      </c>
      <c r="R357" s="177">
        <v>1429</v>
      </c>
      <c r="S357" s="178">
        <v>1302</v>
      </c>
      <c r="T357" s="175">
        <v>295</v>
      </c>
      <c r="U357" s="179">
        <v>346</v>
      </c>
      <c r="V357" s="177">
        <v>794</v>
      </c>
      <c r="W357" s="178">
        <v>1735</v>
      </c>
      <c r="X357" s="175">
        <v>941</v>
      </c>
      <c r="Y357" s="179">
        <v>614</v>
      </c>
      <c r="Z357" s="177">
        <v>2345</v>
      </c>
      <c r="AA357" s="175">
        <v>2149</v>
      </c>
      <c r="AB357" s="156">
        <f t="shared" si="5718"/>
        <v>15570</v>
      </c>
      <c r="AC357" s="157">
        <f t="shared" si="5719"/>
        <v>16104</v>
      </c>
      <c r="AE357" s="301"/>
      <c r="AF357" s="115" t="s">
        <v>14</v>
      </c>
      <c r="AG357" s="116" t="s">
        <v>15</v>
      </c>
      <c r="AH357" s="117" t="s">
        <v>14</v>
      </c>
      <c r="AI357" s="118" t="s">
        <v>15</v>
      </c>
      <c r="AJ357" s="115" t="s">
        <v>14</v>
      </c>
      <c r="AK357" s="116" t="s">
        <v>15</v>
      </c>
      <c r="AL357" s="117" t="s">
        <v>14</v>
      </c>
      <c r="AM357" s="118" t="s">
        <v>15</v>
      </c>
      <c r="AN357" s="115" t="s">
        <v>14</v>
      </c>
      <c r="AO357" s="116" t="s">
        <v>15</v>
      </c>
      <c r="AP357" s="117" t="s">
        <v>14</v>
      </c>
      <c r="AQ357" s="115" t="s">
        <v>15</v>
      </c>
      <c r="AR357" s="119" t="s">
        <v>14</v>
      </c>
      <c r="AS357" s="120" t="s">
        <v>15</v>
      </c>
      <c r="AT357" s="115" t="s">
        <v>14</v>
      </c>
      <c r="AU357" s="116" t="s">
        <v>15</v>
      </c>
      <c r="AV357" s="117" t="s">
        <v>14</v>
      </c>
      <c r="AW357" s="118" t="s">
        <v>15</v>
      </c>
      <c r="AX357" s="115" t="s">
        <v>14</v>
      </c>
      <c r="AY357" s="116" t="s">
        <v>15</v>
      </c>
      <c r="AZ357" s="117" t="s">
        <v>14</v>
      </c>
      <c r="BA357" s="118" t="s">
        <v>15</v>
      </c>
      <c r="BB357" s="115" t="s">
        <v>14</v>
      </c>
      <c r="BC357" s="116" t="s">
        <v>15</v>
      </c>
      <c r="BD357" s="28" t="s">
        <v>14</v>
      </c>
      <c r="BE357" s="121" t="s">
        <v>15</v>
      </c>
      <c r="BF357" s="162" t="s">
        <v>14</v>
      </c>
      <c r="BG357" s="163" t="s">
        <v>15</v>
      </c>
      <c r="BI357" s="136" t="s">
        <v>23</v>
      </c>
      <c r="BJ357" s="128">
        <f>B357/B374</f>
        <v>5.4998802886753087E-2</v>
      </c>
      <c r="BK357" s="129">
        <f t="shared" ref="BK357" si="5883">C357/C374</f>
        <v>4.2816462133025965E-2</v>
      </c>
      <c r="BL357" s="130">
        <f t="shared" ref="BL357" si="5884">D357/D374</f>
        <v>4.9678456591639872E-2</v>
      </c>
      <c r="BM357" s="131">
        <f t="shared" ref="BM357" si="5885">E357/E374</f>
        <v>4.5795107033639142E-2</v>
      </c>
      <c r="BN357" s="128">
        <f t="shared" ref="BN357" si="5886">F357/F374</f>
        <v>5.8135546714226917E-2</v>
      </c>
      <c r="BO357" s="129">
        <f t="shared" ref="BO357" si="5887">G357/G374</f>
        <v>3.1626788866769333E-2</v>
      </c>
      <c r="BP357" s="130">
        <f t="shared" ref="BP357" si="5888">H357/H374</f>
        <v>5.5331006954033091E-2</v>
      </c>
      <c r="BQ357" s="131">
        <f t="shared" ref="BQ357" si="5889">I357/I374</f>
        <v>4.0622564417467706E-2</v>
      </c>
      <c r="BR357" s="128">
        <f t="shared" ref="BR357" si="5890">J357/J374</f>
        <v>4.3847460243940095E-2</v>
      </c>
      <c r="BS357" s="129">
        <f t="shared" ref="BS357" si="5891">K357/K374</f>
        <v>8.4272194682289317E-2</v>
      </c>
      <c r="BT357" s="130">
        <f t="shared" ref="BT357" si="5892">L357/L374</f>
        <v>3.022318042080888E-2</v>
      </c>
      <c r="BU357" s="128">
        <f t="shared" ref="BU357" si="5893">M357/M374</f>
        <v>7.1330646836442191E-2</v>
      </c>
      <c r="BV357" s="132">
        <f t="shared" ref="BV357" si="5894">N357/N374</f>
        <v>4.0847126351468366E-2</v>
      </c>
      <c r="BW357" s="133">
        <f t="shared" ref="BW357" si="5895">O357/O374</f>
        <v>5.7154974553437779E-2</v>
      </c>
      <c r="BX357" s="128">
        <f t="shared" ref="BX357" si="5896">P357/P374</f>
        <v>4.2906230219730536E-2</v>
      </c>
      <c r="BY357" s="129">
        <f t="shared" ref="BY357" si="5897">Q357/Q374</f>
        <v>4.4521337946943483E-2</v>
      </c>
      <c r="BZ357" s="130">
        <f t="shared" ref="BZ357" si="5898">R357/R374</f>
        <v>5.3124651474032489E-2</v>
      </c>
      <c r="CA357" s="131">
        <f t="shared" ref="CA357" si="5899">S357/S374</f>
        <v>4.623907948007671E-2</v>
      </c>
      <c r="CB357" s="128">
        <f t="shared" ref="CB357" si="5900">T357/T374</f>
        <v>3.5814009955080731E-2</v>
      </c>
      <c r="CC357" s="129">
        <f t="shared" ref="CC357" si="5901">U357/U374</f>
        <v>4.1347992351816444E-2</v>
      </c>
      <c r="CD357" s="130">
        <f t="shared" ref="CD357" si="5902">V357/V374</f>
        <v>3.1845345526009705E-2</v>
      </c>
      <c r="CE357" s="131">
        <f t="shared" ref="CE357" si="5903">W357/W374</f>
        <v>6.2075134168157423E-2</v>
      </c>
      <c r="CF357" s="128">
        <f t="shared" ref="CF357" si="5904">X357/X374</f>
        <v>4.6685850367136336E-2</v>
      </c>
      <c r="CG357" s="129">
        <f t="shared" ref="CG357" si="5905">Y357/Y374</f>
        <v>4.8119122257053289E-2</v>
      </c>
      <c r="CH357" s="130">
        <f t="shared" ref="CH357" si="5906">Z357/Z374</f>
        <v>5.6276848496484198E-2</v>
      </c>
      <c r="CI357" s="128">
        <f t="shared" ref="CI357" si="5907">AA357/AA374</f>
        <v>4.8836469411871648E-2</v>
      </c>
      <c r="CJ357" s="134">
        <f t="shared" ref="CJ357" si="5908">AB357/AB374</f>
        <v>4.766992936767691E-2</v>
      </c>
      <c r="CK357" s="135">
        <f t="shared" ref="CK357" si="5909">AC357/AC374</f>
        <v>4.9509790358134347E-2</v>
      </c>
    </row>
    <row r="358" spans="1:89" ht="13.5" thickTop="1" x14ac:dyDescent="0.2">
      <c r="A358" s="145" t="s">
        <v>24</v>
      </c>
      <c r="B358" s="189">
        <v>1491</v>
      </c>
      <c r="C358" s="183">
        <v>1341</v>
      </c>
      <c r="D358" s="184">
        <v>579</v>
      </c>
      <c r="E358" s="185">
        <v>566</v>
      </c>
      <c r="F358" s="182">
        <v>1622</v>
      </c>
      <c r="G358" s="186">
        <v>790</v>
      </c>
      <c r="H358" s="184">
        <v>2169</v>
      </c>
      <c r="I358" s="185">
        <v>1869</v>
      </c>
      <c r="J358" s="182">
        <v>302</v>
      </c>
      <c r="K358" s="186">
        <v>386</v>
      </c>
      <c r="L358" s="184">
        <v>810</v>
      </c>
      <c r="M358" s="182">
        <v>1537</v>
      </c>
      <c r="N358" s="187">
        <v>1531</v>
      </c>
      <c r="O358" s="190">
        <v>2007</v>
      </c>
      <c r="P358" s="182">
        <v>904</v>
      </c>
      <c r="Q358" s="186">
        <v>818</v>
      </c>
      <c r="R358" s="184">
        <v>1408</v>
      </c>
      <c r="S358" s="185">
        <v>1125</v>
      </c>
      <c r="T358" s="182">
        <v>301</v>
      </c>
      <c r="U358" s="186">
        <v>330</v>
      </c>
      <c r="V358" s="184">
        <v>710</v>
      </c>
      <c r="W358" s="191">
        <v>1674</v>
      </c>
      <c r="X358" s="182">
        <v>805</v>
      </c>
      <c r="Y358" s="186">
        <v>429</v>
      </c>
      <c r="Z358" s="184">
        <v>2221</v>
      </c>
      <c r="AA358" s="182">
        <v>2045</v>
      </c>
      <c r="AB358" s="156">
        <f t="shared" si="5718"/>
        <v>14853</v>
      </c>
      <c r="AC358" s="157">
        <f t="shared" si="5719"/>
        <v>14917</v>
      </c>
      <c r="AE358" s="235" t="str">
        <f>$AE$17</f>
        <v>17:00 - 17:59</v>
      </c>
      <c r="AF358" s="125">
        <f t="shared" ref="AF358:AU359" si="5910">SUMIF($A$9:$A$32,$AE358,B$350:B$373)</f>
        <v>1640</v>
      </c>
      <c r="AG358" s="172">
        <f t="shared" si="5910"/>
        <v>3129</v>
      </c>
      <c r="AH358" s="126">
        <f t="shared" si="5910"/>
        <v>1323</v>
      </c>
      <c r="AI358" s="166">
        <f t="shared" si="5910"/>
        <v>1034</v>
      </c>
      <c r="AJ358" s="125">
        <f t="shared" si="5910"/>
        <v>1684</v>
      </c>
      <c r="AK358" s="127">
        <f t="shared" si="5910"/>
        <v>2953</v>
      </c>
      <c r="AL358" s="126">
        <f t="shared" si="5910"/>
        <v>2668</v>
      </c>
      <c r="AM358" s="166">
        <f t="shared" si="5910"/>
        <v>4368</v>
      </c>
      <c r="AN358" s="125">
        <f t="shared" si="5910"/>
        <v>961</v>
      </c>
      <c r="AO358" s="127">
        <f t="shared" si="5910"/>
        <v>263</v>
      </c>
      <c r="AP358" s="126">
        <f t="shared" si="5910"/>
        <v>3003</v>
      </c>
      <c r="AQ358" s="125">
        <f t="shared" si="5910"/>
        <v>923</v>
      </c>
      <c r="AR358" s="165">
        <f t="shared" si="5910"/>
        <v>4262</v>
      </c>
      <c r="AS358" s="167">
        <f t="shared" si="5910"/>
        <v>2522</v>
      </c>
      <c r="AT358" s="125">
        <f t="shared" si="5910"/>
        <v>2162</v>
      </c>
      <c r="AU358" s="127">
        <f t="shared" si="5910"/>
        <v>1633</v>
      </c>
      <c r="AV358" s="126">
        <f t="shared" ref="AP358:BE359" si="5911">SUMIF($A$9:$A$32,$AE358,R$350:R$373)</f>
        <v>2045</v>
      </c>
      <c r="AW358" s="166">
        <f t="shared" si="5911"/>
        <v>2596</v>
      </c>
      <c r="AX358" s="125">
        <f t="shared" si="5911"/>
        <v>1278</v>
      </c>
      <c r="AY358" s="127">
        <f t="shared" si="5911"/>
        <v>305</v>
      </c>
      <c r="AZ358" s="126">
        <f t="shared" si="5911"/>
        <v>2724</v>
      </c>
      <c r="BA358" s="166">
        <f t="shared" si="5911"/>
        <v>1430</v>
      </c>
      <c r="BB358" s="125">
        <f t="shared" si="5911"/>
        <v>2310</v>
      </c>
      <c r="BC358" s="127">
        <f t="shared" si="5911"/>
        <v>769</v>
      </c>
      <c r="BD358" s="170">
        <f t="shared" si="5911"/>
        <v>2779</v>
      </c>
      <c r="BE358" s="171">
        <f t="shared" si="5911"/>
        <v>4105</v>
      </c>
      <c r="BF358" s="156">
        <f>AF358+AH358+AJ358+AL358+AN358+AP358+AR358+AT358+AV358+AX358+AZ358+BB358+BD358</f>
        <v>28839</v>
      </c>
      <c r="BG358" s="157">
        <f>AG358+AI358+AK358+AM358+AO358+AQ358+AS358+AU358+AW358+AY358+BA358+BC358+BE358</f>
        <v>26030</v>
      </c>
      <c r="BI358" s="145" t="s">
        <v>24</v>
      </c>
      <c r="BJ358" s="128">
        <f>B358/B374</f>
        <v>5.0997024318500533E-2</v>
      </c>
      <c r="BK358" s="129">
        <f t="shared" ref="BK358" si="5912">C358/C374</f>
        <v>4.546070920062377E-2</v>
      </c>
      <c r="BL358" s="130">
        <f t="shared" ref="BL358" si="5913">D358/D374</f>
        <v>4.6543408360128616E-2</v>
      </c>
      <c r="BM358" s="131">
        <f t="shared" ref="BM358" si="5914">E358/E374</f>
        <v>4.3272171253822628E-2</v>
      </c>
      <c r="BN358" s="128">
        <f t="shared" ref="BN358" si="5915">F358/F374</f>
        <v>5.5631773905885584E-2</v>
      </c>
      <c r="BO358" s="129">
        <f t="shared" ref="BO358" si="5916">G358/G374</f>
        <v>2.967359050445104E-2</v>
      </c>
      <c r="BP358" s="130">
        <f t="shared" ref="BP358" si="5917">H358/H374</f>
        <v>5.4452338513293001E-2</v>
      </c>
      <c r="BQ358" s="131">
        <f t="shared" ref="BQ358" si="5918">I358/I374</f>
        <v>4.4141612148980894E-2</v>
      </c>
      <c r="BR358" s="128">
        <f t="shared" ref="BR358" si="5919">J358/J374</f>
        <v>4.662652462559827E-2</v>
      </c>
      <c r="BS358" s="129">
        <f t="shared" ref="BS358" si="5920">K358/K374</f>
        <v>5.7984076911521708E-2</v>
      </c>
      <c r="BT358" s="130">
        <f t="shared" ref="BT358" si="5921">L358/L374</f>
        <v>3.2339202299676607E-2</v>
      </c>
      <c r="BU358" s="128">
        <f t="shared" ref="BU358" si="5922">M358/M374</f>
        <v>6.3852768892027748E-2</v>
      </c>
      <c r="BV358" s="132">
        <f t="shared" ref="BV358" si="5923">N358/N374</f>
        <v>3.787822558697642E-2</v>
      </c>
      <c r="BW358" s="133">
        <f t="shared" ref="BW358" si="5924">O358/O374</f>
        <v>5.0069853308053087E-2</v>
      </c>
      <c r="BX358" s="128">
        <f t="shared" ref="BX358" si="5925">P358/P374</f>
        <v>4.0871688217741203E-2</v>
      </c>
      <c r="BY358" s="129">
        <f t="shared" ref="BY358" si="5926">Q358/Q374</f>
        <v>3.773933102652826E-2</v>
      </c>
      <c r="BZ358" s="130">
        <f t="shared" ref="BZ358" si="5927">R358/R374</f>
        <v>5.2343953306814378E-2</v>
      </c>
      <c r="CA358" s="131">
        <f t="shared" ref="CA358" si="5928">S358/S374</f>
        <v>3.9953121670573195E-2</v>
      </c>
      <c r="CB358" s="128">
        <f t="shared" ref="CB358" si="5929">T358/T374</f>
        <v>3.6542430496540004E-2</v>
      </c>
      <c r="CC358" s="129">
        <f t="shared" ref="CC358" si="5930">U358/U374</f>
        <v>3.9435946462715102E-2</v>
      </c>
      <c r="CD358" s="130">
        <f t="shared" ref="CD358" si="5931">V358/V374</f>
        <v>2.8476316528295832E-2</v>
      </c>
      <c r="CE358" s="131">
        <f t="shared" ref="CE358" si="5932">W358/W374</f>
        <v>5.9892665474060823E-2</v>
      </c>
      <c r="CF358" s="128">
        <f t="shared" ref="CF358" si="5933">X358/X374</f>
        <v>3.993847985711451E-2</v>
      </c>
      <c r="CG358" s="129">
        <f t="shared" ref="CG358" si="5934">Y358/Y374</f>
        <v>3.3620689655172412E-2</v>
      </c>
      <c r="CH358" s="130">
        <f t="shared" ref="CH358" si="5935">Z358/Z374</f>
        <v>5.3301015143151984E-2</v>
      </c>
      <c r="CI358" s="128">
        <f t="shared" ref="CI358" si="5936">AA358/AA374</f>
        <v>4.6473047904735935E-2</v>
      </c>
      <c r="CJ358" s="134">
        <f t="shared" ref="CJ358" si="5937">AB358/AB374</f>
        <v>4.5474724527816646E-2</v>
      </c>
      <c r="CK358" s="135">
        <f t="shared" ref="CK358" si="5938">AC358/AC374</f>
        <v>4.5860503152775088E-2</v>
      </c>
    </row>
    <row r="359" spans="1:89" x14ac:dyDescent="0.2">
      <c r="A359" s="136" t="s">
        <v>25</v>
      </c>
      <c r="B359" s="192">
        <v>1235</v>
      </c>
      <c r="C359" s="176">
        <v>1314</v>
      </c>
      <c r="D359" s="177">
        <v>510</v>
      </c>
      <c r="E359" s="178">
        <v>564</v>
      </c>
      <c r="F359" s="175">
        <v>1317</v>
      </c>
      <c r="G359" s="179">
        <v>851</v>
      </c>
      <c r="H359" s="177">
        <v>1891</v>
      </c>
      <c r="I359" s="178">
        <v>1795</v>
      </c>
      <c r="J359" s="175">
        <v>261</v>
      </c>
      <c r="K359" s="176">
        <v>310</v>
      </c>
      <c r="L359" s="177">
        <v>862</v>
      </c>
      <c r="M359" s="175">
        <v>1131</v>
      </c>
      <c r="N359" s="180">
        <v>1506</v>
      </c>
      <c r="O359" s="193">
        <v>1791</v>
      </c>
      <c r="P359" s="175">
        <v>835</v>
      </c>
      <c r="Q359" s="176">
        <v>768</v>
      </c>
      <c r="R359" s="177">
        <v>1144</v>
      </c>
      <c r="S359" s="178">
        <v>1103</v>
      </c>
      <c r="T359" s="184">
        <v>229</v>
      </c>
      <c r="U359" s="175">
        <v>335</v>
      </c>
      <c r="V359" s="177">
        <v>772</v>
      </c>
      <c r="W359" s="194">
        <v>1277</v>
      </c>
      <c r="X359" s="175">
        <v>713</v>
      </c>
      <c r="Y359" s="179">
        <v>452</v>
      </c>
      <c r="Z359" s="177">
        <v>2173</v>
      </c>
      <c r="AA359" s="175">
        <v>2118</v>
      </c>
      <c r="AB359" s="156">
        <f t="shared" si="5718"/>
        <v>13448</v>
      </c>
      <c r="AC359" s="157">
        <f t="shared" si="5719"/>
        <v>13809</v>
      </c>
      <c r="AE359" s="237" t="str">
        <f>$AE$18</f>
        <v>18:00 - 18:59</v>
      </c>
      <c r="AF359" s="125">
        <f t="shared" si="5910"/>
        <v>1721</v>
      </c>
      <c r="AG359" s="176">
        <f t="shared" si="5910"/>
        <v>3282</v>
      </c>
      <c r="AH359" s="177">
        <f t="shared" si="5910"/>
        <v>839</v>
      </c>
      <c r="AI359" s="178">
        <f t="shared" si="5910"/>
        <v>1116</v>
      </c>
      <c r="AJ359" s="238">
        <f t="shared" si="5910"/>
        <v>1256</v>
      </c>
      <c r="AK359" s="179">
        <f t="shared" si="5910"/>
        <v>2658</v>
      </c>
      <c r="AL359" s="177">
        <f t="shared" si="5910"/>
        <v>2420</v>
      </c>
      <c r="AM359" s="178">
        <f t="shared" si="5910"/>
        <v>4352</v>
      </c>
      <c r="AN359" s="238">
        <f t="shared" si="5910"/>
        <v>660</v>
      </c>
      <c r="AO359" s="179">
        <f t="shared" si="5910"/>
        <v>264</v>
      </c>
      <c r="AP359" s="177">
        <f t="shared" si="5911"/>
        <v>3095</v>
      </c>
      <c r="AQ359" s="238">
        <f t="shared" si="5911"/>
        <v>912</v>
      </c>
      <c r="AR359" s="180">
        <f t="shared" si="5911"/>
        <v>3756</v>
      </c>
      <c r="AS359" s="181">
        <f t="shared" si="5911"/>
        <v>2484</v>
      </c>
      <c r="AT359" s="238">
        <f t="shared" si="5911"/>
        <v>1972</v>
      </c>
      <c r="AU359" s="179">
        <f t="shared" si="5911"/>
        <v>1927</v>
      </c>
      <c r="AV359" s="177">
        <f t="shared" si="5911"/>
        <v>1741</v>
      </c>
      <c r="AW359" s="178">
        <f t="shared" si="5911"/>
        <v>2813</v>
      </c>
      <c r="AX359" s="238">
        <f t="shared" si="5911"/>
        <v>1090</v>
      </c>
      <c r="AY359" s="179">
        <f t="shared" si="5911"/>
        <v>255</v>
      </c>
      <c r="AZ359" s="177">
        <f t="shared" si="5911"/>
        <v>2929</v>
      </c>
      <c r="BA359" s="178">
        <f t="shared" si="5911"/>
        <v>1646</v>
      </c>
      <c r="BB359" s="238">
        <f t="shared" si="5911"/>
        <v>1881</v>
      </c>
      <c r="BC359" s="179">
        <f t="shared" si="5911"/>
        <v>944</v>
      </c>
      <c r="BD359" s="177">
        <f t="shared" si="5911"/>
        <v>2654</v>
      </c>
      <c r="BE359" s="238">
        <f t="shared" si="5911"/>
        <v>4471</v>
      </c>
      <c r="BF359" s="158">
        <f>SUM(AF359,AH359,AJ359,AL359,AN359,AP359,AR359,AT359,AV359,AX359,AZ359,BB359,BD359)</f>
        <v>26014</v>
      </c>
      <c r="BG359" s="159">
        <f>SUM(AG359,AI359,AK359,AM359,AO359,AQ359,AS359,AU359,AW359,AY359,BA359,BC359,BE359)</f>
        <v>27124</v>
      </c>
      <c r="BI359" s="136" t="s">
        <v>25</v>
      </c>
      <c r="BJ359" s="128">
        <f>B359/B374</f>
        <v>4.2240995998221433E-2</v>
      </c>
      <c r="BK359" s="129">
        <f t="shared" ref="BK359" si="5939">C359/C374</f>
        <v>4.454539290799376E-2</v>
      </c>
      <c r="BL359" s="130">
        <f t="shared" ref="BL359" si="5940">D359/D374</f>
        <v>4.0996784565916398E-2</v>
      </c>
      <c r="BM359" s="131">
        <f t="shared" ref="BM359" si="5941">E359/E374</f>
        <v>4.3119266055045874E-2</v>
      </c>
      <c r="BN359" s="128">
        <f t="shared" ref="BN359" si="5942">F359/F374</f>
        <v>4.5170805323089584E-2</v>
      </c>
      <c r="BO359" s="129">
        <f t="shared" ref="BO359" si="5943">G359/G374</f>
        <v>3.1964842429478273E-2</v>
      </c>
      <c r="BP359" s="130">
        <f t="shared" ref="BP359" si="5944">H359/H374</f>
        <v>4.7473200612557429E-2</v>
      </c>
      <c r="BQ359" s="131">
        <f t="shared" ref="BQ359" si="5945">I359/I374</f>
        <v>4.2393897168229375E-2</v>
      </c>
      <c r="BR359" s="128">
        <f t="shared" ref="BR359" si="5946">J359/J374</f>
        <v>4.0296433534043538E-2</v>
      </c>
      <c r="BS359" s="129">
        <f t="shared" ref="BS359" si="5947">K359/K374</f>
        <v>4.6567522908216911E-2</v>
      </c>
      <c r="BT359" s="130">
        <f t="shared" ref="BT359" si="5948">L359/L374</f>
        <v>3.4415299237433625E-2</v>
      </c>
      <c r="BU359" s="128">
        <f t="shared" ref="BU359" si="5949">M359/M374</f>
        <v>4.6985999750737403E-2</v>
      </c>
      <c r="BV359" s="132">
        <f t="shared" ref="BV359" si="5950">N359/N374</f>
        <v>3.725970459437393E-2</v>
      </c>
      <c r="BW359" s="133">
        <f t="shared" ref="BW359" si="5951">O359/O374</f>
        <v>4.4681169543957691E-2</v>
      </c>
      <c r="BX359" s="128">
        <f t="shared" ref="BX359" si="5952">P359/P374</f>
        <v>3.775205714802423E-2</v>
      </c>
      <c r="BY359" s="129">
        <f t="shared" ref="BY359" si="5953">Q359/Q374</f>
        <v>3.5432525951557096E-2</v>
      </c>
      <c r="BZ359" s="130">
        <f t="shared" ref="BZ359" si="5954">R359/R374</f>
        <v>4.2529462061786684E-2</v>
      </c>
      <c r="CA359" s="131">
        <f t="shared" ref="CA359" si="5955">S359/S374</f>
        <v>3.9171816180126433E-2</v>
      </c>
      <c r="CB359" s="128">
        <f t="shared" ref="CB359" si="5956">T359/T374</f>
        <v>2.7801383999028772E-2</v>
      </c>
      <c r="CC359" s="129">
        <f t="shared" ref="CC359" si="5957">U359/U374</f>
        <v>4.0033460803059272E-2</v>
      </c>
      <c r="CD359" s="130">
        <f t="shared" ref="CD359" si="5958">V359/V374</f>
        <v>3.0962980788513214E-2</v>
      </c>
      <c r="CE359" s="131">
        <f t="shared" ref="CE359" si="5959">W359/W374</f>
        <v>4.5688729874776388E-2</v>
      </c>
      <c r="CF359" s="128">
        <f t="shared" ref="CF359" si="5960">X359/X374</f>
        <v>3.5374082159158562E-2</v>
      </c>
      <c r="CG359" s="129">
        <f t="shared" ref="CG359" si="5961">Y359/Y374</f>
        <v>3.5423197492163008E-2</v>
      </c>
      <c r="CH359" s="130">
        <f t="shared" ref="CH359" si="5962">Z359/Z374</f>
        <v>5.2149079651539511E-2</v>
      </c>
      <c r="CI359" s="128">
        <f t="shared" ref="CI359" si="5963">AA359/AA374</f>
        <v>4.8131988001090809E-2</v>
      </c>
      <c r="CJ359" s="134">
        <f t="shared" ref="CJ359" si="5964">AB359/AB374</f>
        <v>4.1173102770489342E-2</v>
      </c>
      <c r="CK359" s="135">
        <f t="shared" ref="CK359" si="5965">AC359/AC374</f>
        <v>4.245409184398144E-2</v>
      </c>
    </row>
    <row r="360" spans="1:89" ht="13.5" thickBot="1" x14ac:dyDescent="0.25">
      <c r="A360" s="145" t="s">
        <v>26</v>
      </c>
      <c r="B360" s="189">
        <v>1234</v>
      </c>
      <c r="C360" s="183">
        <v>1219</v>
      </c>
      <c r="D360" s="184">
        <v>500</v>
      </c>
      <c r="E360" s="185">
        <v>514</v>
      </c>
      <c r="F360" s="182">
        <v>1073</v>
      </c>
      <c r="G360" s="186">
        <v>873</v>
      </c>
      <c r="H360" s="184">
        <v>1841</v>
      </c>
      <c r="I360" s="185">
        <v>1622</v>
      </c>
      <c r="J360" s="182">
        <v>282</v>
      </c>
      <c r="K360" s="183">
        <v>206</v>
      </c>
      <c r="L360" s="184">
        <v>838</v>
      </c>
      <c r="M360" s="182">
        <v>956</v>
      </c>
      <c r="N360" s="187">
        <v>1532</v>
      </c>
      <c r="O360" s="190">
        <v>1447</v>
      </c>
      <c r="P360" s="182">
        <v>866</v>
      </c>
      <c r="Q360" s="183">
        <v>802</v>
      </c>
      <c r="R360" s="184">
        <v>1106</v>
      </c>
      <c r="S360" s="185">
        <v>1086</v>
      </c>
      <c r="T360" s="182">
        <v>218</v>
      </c>
      <c r="U360" s="186">
        <v>298</v>
      </c>
      <c r="V360" s="184">
        <v>764</v>
      </c>
      <c r="W360" s="191">
        <v>1183</v>
      </c>
      <c r="X360" s="182">
        <v>684</v>
      </c>
      <c r="Y360" s="186">
        <v>440</v>
      </c>
      <c r="Z360" s="184">
        <v>2061</v>
      </c>
      <c r="AA360" s="182">
        <v>2094</v>
      </c>
      <c r="AB360" s="156">
        <f t="shared" si="5718"/>
        <v>12999</v>
      </c>
      <c r="AC360" s="157">
        <f t="shared" si="5719"/>
        <v>12740</v>
      </c>
      <c r="AE360" s="235"/>
      <c r="AF360" s="125"/>
      <c r="AG360" s="183"/>
      <c r="AH360" s="184"/>
      <c r="AI360" s="185"/>
      <c r="AJ360" s="182"/>
      <c r="AK360" s="186"/>
      <c r="AL360" s="184"/>
      <c r="AM360" s="185"/>
      <c r="AN360" s="182"/>
      <c r="AO360" s="186"/>
      <c r="AP360" s="184"/>
      <c r="AQ360" s="182"/>
      <c r="AR360" s="187"/>
      <c r="AS360" s="188"/>
      <c r="AT360" s="182"/>
      <c r="AU360" s="186"/>
      <c r="AV360" s="184"/>
      <c r="AW360" s="185"/>
      <c r="AX360" s="182"/>
      <c r="AY360" s="186"/>
      <c r="AZ360" s="184"/>
      <c r="BA360" s="185"/>
      <c r="BB360" s="182"/>
      <c r="BC360" s="186"/>
      <c r="BD360" s="184"/>
      <c r="BE360" s="182"/>
      <c r="BF360" s="158"/>
      <c r="BG360" s="159"/>
      <c r="BI360" s="145" t="s">
        <v>26</v>
      </c>
      <c r="BJ360" s="128">
        <f>B360/B374</f>
        <v>4.2206792762595341E-2</v>
      </c>
      <c r="BK360" s="129">
        <f t="shared" ref="BK360" si="5966">C360/C374</f>
        <v>4.1324835582073359E-2</v>
      </c>
      <c r="BL360" s="130">
        <f t="shared" ref="BL360" si="5967">D360/D374</f>
        <v>4.0192926045016078E-2</v>
      </c>
      <c r="BM360" s="131">
        <f t="shared" ref="BM360" si="5968">E360/E374</f>
        <v>3.9296636085626911E-2</v>
      </c>
      <c r="BN360" s="128">
        <f t="shared" ref="BN360" si="5969">F360/F374</f>
        <v>3.6802030456852791E-2</v>
      </c>
      <c r="BO360" s="129">
        <f t="shared" ref="BO360" si="5970">G360/G374</f>
        <v>3.2791195582766781E-2</v>
      </c>
      <c r="BP360" s="130">
        <f t="shared" ref="BP360" si="5971">H360/H374</f>
        <v>4.6217959982928727E-2</v>
      </c>
      <c r="BQ360" s="131">
        <f t="shared" ref="BQ360" si="5972">I360/I374</f>
        <v>3.8308022956472447E-2</v>
      </c>
      <c r="BR360" s="128">
        <f t="shared" ref="BR360" si="5973">J360/J374</f>
        <v>4.3538675312644742E-2</v>
      </c>
      <c r="BS360" s="129">
        <f t="shared" ref="BS360" si="5974">K360/K374</f>
        <v>3.0944870061589306E-2</v>
      </c>
      <c r="BT360" s="130">
        <f t="shared" ref="BT360" si="5975">L360/L374</f>
        <v>3.345710065077654E-2</v>
      </c>
      <c r="BU360" s="128">
        <f t="shared" ref="BU360" si="5976">M360/M374</f>
        <v>3.9715840638112253E-2</v>
      </c>
      <c r="BV360" s="132">
        <f t="shared" ref="BV360" si="5977">N360/N374</f>
        <v>3.7902966426680521E-2</v>
      </c>
      <c r="BW360" s="133">
        <f t="shared" ref="BW360" si="5978">O360/O374</f>
        <v>3.6099191697435383E-2</v>
      </c>
      <c r="BX360" s="128">
        <f t="shared" ref="BX360" si="5979">P360/P374</f>
        <v>3.9153630527172439E-2</v>
      </c>
      <c r="BY360" s="129">
        <f t="shared" ref="BY360" si="5980">Q360/Q374</f>
        <v>3.7001153402537484E-2</v>
      </c>
      <c r="BZ360" s="130">
        <f t="shared" ref="BZ360" si="5981">R360/R374</f>
        <v>4.1116770140153906E-2</v>
      </c>
      <c r="CA360" s="131">
        <f t="shared" ref="CA360" si="5982">S360/S374</f>
        <v>3.8568080119326657E-2</v>
      </c>
      <c r="CB360" s="128">
        <f t="shared" ref="CB360" si="5983">T360/T374</f>
        <v>2.6465946339686779E-2</v>
      </c>
      <c r="CC360" s="129">
        <f t="shared" ref="CC360" si="5984">U360/U374</f>
        <v>3.5611854684512431E-2</v>
      </c>
      <c r="CD360" s="130">
        <f t="shared" ref="CD360" si="5985">V360/V374</f>
        <v>3.0642120883969039E-2</v>
      </c>
      <c r="CE360" s="131">
        <f t="shared" ref="CE360" si="5986">W360/W374</f>
        <v>4.2325581395348838E-2</v>
      </c>
      <c r="CF360" s="128">
        <f t="shared" ref="CF360" si="5987">X360/X374</f>
        <v>3.3935304623933321E-2</v>
      </c>
      <c r="CG360" s="129">
        <f t="shared" ref="CG360" si="5988">Y360/Y374</f>
        <v>3.4482758620689655E-2</v>
      </c>
      <c r="CH360" s="130">
        <f t="shared" ref="CH360" si="5989">Z360/Z374</f>
        <v>4.9461230171110419E-2</v>
      </c>
      <c r="CI360" s="128">
        <f t="shared" ref="CI360" si="5990">AA360/AA374</f>
        <v>4.7586583037905646E-2</v>
      </c>
      <c r="CJ360" s="134">
        <f t="shared" ref="CJ360" si="5991">AB360/AB374</f>
        <v>3.9798420799642402E-2</v>
      </c>
      <c r="CK360" s="135">
        <f t="shared" ref="CK360" si="5992">AC360/AC374</f>
        <v>3.9167581294251838E-2</v>
      </c>
    </row>
    <row r="361" spans="1:89" ht="14.25" thickTop="1" thickBot="1" x14ac:dyDescent="0.25">
      <c r="A361" s="136" t="s">
        <v>27</v>
      </c>
      <c r="B361" s="192">
        <v>1077</v>
      </c>
      <c r="C361" s="176">
        <v>1409</v>
      </c>
      <c r="D361" s="177">
        <v>485</v>
      </c>
      <c r="E361" s="178">
        <v>524</v>
      </c>
      <c r="F361" s="175">
        <v>1017</v>
      </c>
      <c r="G361" s="179">
        <v>954</v>
      </c>
      <c r="H361" s="177">
        <v>1842</v>
      </c>
      <c r="I361" s="178">
        <v>1737</v>
      </c>
      <c r="J361" s="175">
        <v>343</v>
      </c>
      <c r="K361" s="176">
        <v>233</v>
      </c>
      <c r="L361" s="177">
        <v>1054</v>
      </c>
      <c r="M361" s="175">
        <v>868</v>
      </c>
      <c r="N361" s="180">
        <v>1586</v>
      </c>
      <c r="O361" s="193">
        <v>1489</v>
      </c>
      <c r="P361" s="175">
        <v>980</v>
      </c>
      <c r="Q361" s="176">
        <v>731</v>
      </c>
      <c r="R361" s="177">
        <v>1114</v>
      </c>
      <c r="S361" s="178">
        <v>1166</v>
      </c>
      <c r="T361" s="175">
        <v>356</v>
      </c>
      <c r="U361" s="179">
        <v>235</v>
      </c>
      <c r="V361" s="177">
        <v>1050</v>
      </c>
      <c r="W361" s="194">
        <v>1069</v>
      </c>
      <c r="X361" s="175">
        <v>700</v>
      </c>
      <c r="Y361" s="179">
        <v>339</v>
      </c>
      <c r="Z361" s="177">
        <v>2033</v>
      </c>
      <c r="AA361" s="175">
        <v>2211</v>
      </c>
      <c r="AB361" s="156">
        <f t="shared" si="5718"/>
        <v>13637</v>
      </c>
      <c r="AC361" s="157">
        <f t="shared" si="5719"/>
        <v>12965</v>
      </c>
      <c r="AE361" s="229" t="s">
        <v>13</v>
      </c>
      <c r="AF361" s="20">
        <f t="shared" ref="AF361:BG361" si="5993">SUM(AF358:AF360)</f>
        <v>3361</v>
      </c>
      <c r="AG361" s="21">
        <f t="shared" si="5993"/>
        <v>6411</v>
      </c>
      <c r="AH361" s="20">
        <f t="shared" si="5993"/>
        <v>2162</v>
      </c>
      <c r="AI361" s="21">
        <f t="shared" si="5993"/>
        <v>2150</v>
      </c>
      <c r="AJ361" s="20">
        <f t="shared" si="5993"/>
        <v>2940</v>
      </c>
      <c r="AK361" s="21">
        <f t="shared" si="5993"/>
        <v>5611</v>
      </c>
      <c r="AL361" s="20">
        <f t="shared" si="5993"/>
        <v>5088</v>
      </c>
      <c r="AM361" s="21">
        <f t="shared" si="5993"/>
        <v>8720</v>
      </c>
      <c r="AN361" s="20">
        <f t="shared" si="5993"/>
        <v>1621</v>
      </c>
      <c r="AO361" s="21">
        <f t="shared" si="5993"/>
        <v>527</v>
      </c>
      <c r="AP361" s="20">
        <f t="shared" si="5993"/>
        <v>6098</v>
      </c>
      <c r="AQ361" s="21">
        <f t="shared" si="5993"/>
        <v>1835</v>
      </c>
      <c r="AR361" s="20">
        <f t="shared" si="5993"/>
        <v>8018</v>
      </c>
      <c r="AS361" s="21">
        <f t="shared" si="5993"/>
        <v>5006</v>
      </c>
      <c r="AT361" s="20">
        <f t="shared" si="5993"/>
        <v>4134</v>
      </c>
      <c r="AU361" s="21">
        <f t="shared" si="5993"/>
        <v>3560</v>
      </c>
      <c r="AV361" s="20">
        <f t="shared" si="5993"/>
        <v>3786</v>
      </c>
      <c r="AW361" s="21">
        <f t="shared" si="5993"/>
        <v>5409</v>
      </c>
      <c r="AX361" s="20">
        <f t="shared" si="5993"/>
        <v>2368</v>
      </c>
      <c r="AY361" s="21">
        <f t="shared" si="5993"/>
        <v>560</v>
      </c>
      <c r="AZ361" s="20">
        <f t="shared" si="5993"/>
        <v>5653</v>
      </c>
      <c r="BA361" s="21">
        <f t="shared" si="5993"/>
        <v>3076</v>
      </c>
      <c r="BB361" s="20">
        <f t="shared" si="5993"/>
        <v>4191</v>
      </c>
      <c r="BC361" s="21">
        <f t="shared" si="5993"/>
        <v>1713</v>
      </c>
      <c r="BD361" s="20">
        <f t="shared" si="5993"/>
        <v>5433</v>
      </c>
      <c r="BE361" s="21">
        <f t="shared" si="5993"/>
        <v>8576</v>
      </c>
      <c r="BF361" s="160">
        <f t="shared" si="5993"/>
        <v>54853</v>
      </c>
      <c r="BG361" s="161">
        <f t="shared" si="5993"/>
        <v>53154</v>
      </c>
      <c r="BI361" s="136" t="s">
        <v>27</v>
      </c>
      <c r="BJ361" s="128">
        <f>B361/B374</f>
        <v>3.6836884769299173E-2</v>
      </c>
      <c r="BK361" s="129">
        <f t="shared" ref="BK361" si="5994">C361/C374</f>
        <v>4.776595023391416E-2</v>
      </c>
      <c r="BL361" s="130">
        <f t="shared" ref="BL361" si="5995">D361/D374</f>
        <v>3.8987138263665594E-2</v>
      </c>
      <c r="BM361" s="131">
        <f t="shared" ref="BM361" si="5996">E361/E374</f>
        <v>4.0061162079510701E-2</v>
      </c>
      <c r="BN361" s="128">
        <f t="shared" ref="BN361" si="5997">F361/F374</f>
        <v>3.4881328028536149E-2</v>
      </c>
      <c r="BO361" s="129">
        <f t="shared" ref="BO361" si="5998">G361/G374</f>
        <v>3.5833677647147205E-2</v>
      </c>
      <c r="BP361" s="130">
        <f t="shared" ref="BP361" si="5999">H361/H374</f>
        <v>4.6243064795521302E-2</v>
      </c>
      <c r="BQ361" s="131">
        <f t="shared" ref="BQ361" si="6000">I361/I374</f>
        <v>4.1024066507640351E-2</v>
      </c>
      <c r="BR361" s="128">
        <f t="shared" ref="BR361" si="6001">J361/J374</f>
        <v>5.2956615717153002E-2</v>
      </c>
      <c r="BS361" s="129">
        <f t="shared" ref="BS361" si="6002">K361/K374</f>
        <v>3.5000751089079164E-2</v>
      </c>
      <c r="BT361" s="130">
        <f t="shared" ref="BT361" si="6003">L361/L374</f>
        <v>4.20808879306903E-2</v>
      </c>
      <c r="BU361" s="128">
        <f t="shared" ref="BU361" si="6004">M361/M374</f>
        <v>3.6059989198620745E-2</v>
      </c>
      <c r="BV361" s="132">
        <f t="shared" ref="BV361" si="6005">N361/N374</f>
        <v>3.9238971770701896E-2</v>
      </c>
      <c r="BW361" s="133">
        <f t="shared" ref="BW361" si="6006">O361/O374</f>
        <v>3.7146991318231716E-2</v>
      </c>
      <c r="BX361" s="128">
        <f t="shared" ref="BX361" si="6007">P361/P374</f>
        <v>4.4307803598878738E-2</v>
      </c>
      <c r="BY361" s="129">
        <f t="shared" ref="BY361" si="6008">Q361/Q374</f>
        <v>3.3725490196078428E-2</v>
      </c>
      <c r="BZ361" s="130">
        <f t="shared" ref="BZ361" si="6009">R361/R374</f>
        <v>4.1414178965760808E-2</v>
      </c>
      <c r="CA361" s="131">
        <f t="shared" ref="CA361" si="6010">S361/S374</f>
        <v>4.1409190993678527E-2</v>
      </c>
      <c r="CB361" s="128">
        <f t="shared" ref="CB361" si="6011">T361/T374</f>
        <v>4.3219618793249967E-2</v>
      </c>
      <c r="CC361" s="129">
        <f t="shared" ref="CC361" si="6012">U361/U374</f>
        <v>2.8083173996175909E-2</v>
      </c>
      <c r="CD361" s="130">
        <f t="shared" ref="CD361" si="6013">V361/V374</f>
        <v>4.2112862471423415E-2</v>
      </c>
      <c r="CE361" s="131">
        <f t="shared" ref="CE361" si="6014">W361/W374</f>
        <v>3.8246869409660107E-2</v>
      </c>
      <c r="CF361" s="128">
        <f t="shared" ref="CF361" si="6015">X361/X374</f>
        <v>3.4729112919230004E-2</v>
      </c>
      <c r="CG361" s="129">
        <f t="shared" ref="CG361" si="6016">Y361/Y374</f>
        <v>2.6567398119122256E-2</v>
      </c>
      <c r="CH361" s="130">
        <f t="shared" ref="CH361" si="6017">Z361/Z374</f>
        <v>4.8789267801003143E-2</v>
      </c>
      <c r="CI361" s="128">
        <f t="shared" ref="CI361" si="6018">AA361/AA374</f>
        <v>5.0245432233433321E-2</v>
      </c>
      <c r="CJ361" s="134">
        <f t="shared" ref="CJ361" si="6019">AB361/AB374</f>
        <v>4.1751755092293515E-2</v>
      </c>
      <c r="CK361" s="135">
        <f t="shared" ref="CK361" si="6020">AC361/AC374</f>
        <v>3.9859316442698196E-2</v>
      </c>
    </row>
    <row r="362" spans="1:89" ht="13.5" thickTop="1" x14ac:dyDescent="0.2">
      <c r="A362" s="145" t="s">
        <v>28</v>
      </c>
      <c r="B362" s="189">
        <v>1086</v>
      </c>
      <c r="C362" s="183">
        <v>1655</v>
      </c>
      <c r="D362" s="184">
        <v>570</v>
      </c>
      <c r="E362" s="185">
        <v>651</v>
      </c>
      <c r="F362" s="182">
        <v>970</v>
      </c>
      <c r="G362" s="186">
        <v>1644</v>
      </c>
      <c r="H362" s="184">
        <v>1966</v>
      </c>
      <c r="I362" s="185">
        <v>2439</v>
      </c>
      <c r="J362" s="182">
        <v>410</v>
      </c>
      <c r="K362" s="183">
        <v>226</v>
      </c>
      <c r="L362" s="184">
        <v>1729</v>
      </c>
      <c r="M362" s="182">
        <v>779</v>
      </c>
      <c r="N362" s="187">
        <v>2194</v>
      </c>
      <c r="O362" s="190">
        <v>1673</v>
      </c>
      <c r="P362" s="182">
        <v>1177</v>
      </c>
      <c r="Q362" s="183">
        <v>903</v>
      </c>
      <c r="R362" s="184">
        <v>1275</v>
      </c>
      <c r="S362" s="185">
        <v>1378</v>
      </c>
      <c r="T362" s="182">
        <v>483</v>
      </c>
      <c r="U362" s="186">
        <v>203</v>
      </c>
      <c r="V362" s="184">
        <v>1591</v>
      </c>
      <c r="W362" s="191">
        <v>1136</v>
      </c>
      <c r="X362" s="182">
        <v>1005</v>
      </c>
      <c r="Y362" s="186">
        <v>398</v>
      </c>
      <c r="Z362" s="184">
        <v>2162</v>
      </c>
      <c r="AA362" s="182">
        <v>2690</v>
      </c>
      <c r="AB362" s="156">
        <f t="shared" si="5718"/>
        <v>16618</v>
      </c>
      <c r="AC362" s="157">
        <f t="shared" si="5719"/>
        <v>15775</v>
      </c>
      <c r="BI362" s="145" t="s">
        <v>28</v>
      </c>
      <c r="BJ362" s="128">
        <f>B362/B374</f>
        <v>3.714471388993399E-2</v>
      </c>
      <c r="BK362" s="129">
        <f t="shared" ref="BK362" si="6021">C362/C374</f>
        <v>5.6105498677876467E-2</v>
      </c>
      <c r="BL362" s="130">
        <f t="shared" ref="BL362" si="6022">D362/D374</f>
        <v>4.5819935691318328E-2</v>
      </c>
      <c r="BM362" s="131">
        <f t="shared" ref="BM362" si="6023">E362/E374</f>
        <v>4.9770642201834865E-2</v>
      </c>
      <c r="BN362" s="128">
        <f t="shared" ref="BN362" si="6024">F362/F374</f>
        <v>3.3269309919056113E-2</v>
      </c>
      <c r="BO362" s="129">
        <f t="shared" ref="BO362" si="6025">G362/G374</f>
        <v>6.1751117454832291E-2</v>
      </c>
      <c r="BP362" s="130">
        <f t="shared" ref="BP362" si="6026">H362/H374</f>
        <v>4.935606155700048E-2</v>
      </c>
      <c r="BQ362" s="131">
        <f t="shared" ref="BQ362" si="6027">I362/I374</f>
        <v>5.7603741054769605E-2</v>
      </c>
      <c r="BR362" s="128">
        <f t="shared" ref="BR362" si="6028">J362/J374</f>
        <v>6.330091091554732E-2</v>
      </c>
      <c r="BS362" s="129">
        <f t="shared" ref="BS362" si="6029">K362/K374</f>
        <v>3.3949226378248459E-2</v>
      </c>
      <c r="BT362" s="130">
        <f t="shared" ref="BT362" si="6030">L362/L374</f>
        <v>6.9030223180420805E-2</v>
      </c>
      <c r="BU362" s="128">
        <f t="shared" ref="BU362" si="6031">M362/M374</f>
        <v>3.2362593992771388E-2</v>
      </c>
      <c r="BV362" s="132">
        <f t="shared" ref="BV362" si="6032">N362/N374</f>
        <v>5.4281402310794431E-2</v>
      </c>
      <c r="BW362" s="133">
        <f t="shared" ref="BW362" si="6033">O362/O374</f>
        <v>4.1737351561720384E-2</v>
      </c>
      <c r="BX362" s="128">
        <f t="shared" ref="BX362" si="6034">P362/P374</f>
        <v>5.321457636314314E-2</v>
      </c>
      <c r="BY362" s="129">
        <f t="shared" ref="BY362" si="6035">Q362/Q374</f>
        <v>4.166089965397924E-2</v>
      </c>
      <c r="BZ362" s="130">
        <f t="shared" ref="BZ362" si="6036">R362/R374</f>
        <v>4.739953158109967E-2</v>
      </c>
      <c r="CA362" s="131">
        <f t="shared" ref="CA362" si="6037">S362/S374</f>
        <v>4.8938134810710986E-2</v>
      </c>
      <c r="CB362" s="128">
        <f t="shared" ref="CB362" si="6038">T362/T374</f>
        <v>5.8637853587471166E-2</v>
      </c>
      <c r="CC362" s="129">
        <f t="shared" ref="CC362" si="6039">U362/U374</f>
        <v>2.4259082217973231E-2</v>
      </c>
      <c r="CD362" s="130">
        <f t="shared" ref="CD362" si="6040">V362/V374</f>
        <v>6.381101351622348E-2</v>
      </c>
      <c r="CE362" s="131">
        <f t="shared" ref="CE362" si="6041">W362/W374</f>
        <v>4.0644007155635063E-2</v>
      </c>
      <c r="CF362" s="128">
        <f t="shared" ref="CF362" si="6042">X362/X374</f>
        <v>4.9861083548323082E-2</v>
      </c>
      <c r="CG362" s="129">
        <f t="shared" ref="CG362" si="6043">Y362/Y374</f>
        <v>3.1191222570532914E-2</v>
      </c>
      <c r="CH362" s="130">
        <f t="shared" ref="CH362" si="6044">Z362/Z374</f>
        <v>5.1885094434711655E-2</v>
      </c>
      <c r="CI362" s="128">
        <f t="shared" ref="CI362" si="6045">AA362/AA374</f>
        <v>6.1130806290337243E-2</v>
      </c>
      <c r="CJ362" s="134">
        <f t="shared" ref="CJ362" si="6046">AB362/AB374</f>
        <v>5.0878541183818557E-2</v>
      </c>
      <c r="CK362" s="135">
        <f t="shared" ref="CK362" si="6047">AC362/AC374</f>
        <v>4.8498319852183884E-2</v>
      </c>
    </row>
    <row r="363" spans="1:89" x14ac:dyDescent="0.2">
      <c r="A363" s="136" t="s">
        <v>29</v>
      </c>
      <c r="B363" s="192">
        <v>1342</v>
      </c>
      <c r="C363" s="176">
        <v>3041</v>
      </c>
      <c r="D363" s="177">
        <v>1072</v>
      </c>
      <c r="E363" s="178">
        <v>831</v>
      </c>
      <c r="F363" s="175">
        <v>1471</v>
      </c>
      <c r="G363" s="179">
        <v>2381</v>
      </c>
      <c r="H363" s="177">
        <v>2268</v>
      </c>
      <c r="I363" s="178">
        <v>3306</v>
      </c>
      <c r="J363" s="175">
        <v>701</v>
      </c>
      <c r="K363" s="176">
        <v>240</v>
      </c>
      <c r="L363" s="177">
        <v>2251</v>
      </c>
      <c r="M363" s="175">
        <v>848</v>
      </c>
      <c r="N363" s="180">
        <v>3009</v>
      </c>
      <c r="O363" s="193">
        <v>2117</v>
      </c>
      <c r="P363" s="175">
        <v>1869</v>
      </c>
      <c r="Q363" s="176">
        <v>1143</v>
      </c>
      <c r="R363" s="177">
        <v>1809</v>
      </c>
      <c r="S363" s="178">
        <v>1952</v>
      </c>
      <c r="T363" s="175">
        <v>1060</v>
      </c>
      <c r="U363" s="179">
        <v>224</v>
      </c>
      <c r="V363" s="177">
        <v>2392</v>
      </c>
      <c r="W363" s="194">
        <v>1283</v>
      </c>
      <c r="X363" s="175">
        <v>1602</v>
      </c>
      <c r="Y363" s="179">
        <v>570</v>
      </c>
      <c r="Z363" s="177">
        <v>2576</v>
      </c>
      <c r="AA363" s="175">
        <v>3354</v>
      </c>
      <c r="AB363" s="156">
        <f t="shared" si="5718"/>
        <v>23422</v>
      </c>
      <c r="AC363" s="157">
        <f t="shared" si="5719"/>
        <v>21290</v>
      </c>
      <c r="BI363" s="136" t="s">
        <v>29</v>
      </c>
      <c r="BJ363" s="128">
        <f>B363/B374</f>
        <v>4.5900742210213084E-2</v>
      </c>
      <c r="BK363" s="129">
        <f t="shared" ref="BK363" si="6048">C363/C374</f>
        <v>0.10309173503288359</v>
      </c>
      <c r="BL363" s="130">
        <f t="shared" ref="BL363" si="6049">D363/D374</f>
        <v>8.6173633440514472E-2</v>
      </c>
      <c r="BM363" s="131">
        <f t="shared" ref="BM363" si="6050">E363/E374</f>
        <v>6.3532110091743116E-2</v>
      </c>
      <c r="BN363" s="128">
        <f t="shared" ref="BN363" si="6051">F363/F374</f>
        <v>5.0452737000960354E-2</v>
      </c>
      <c r="BO363" s="129">
        <f t="shared" ref="BO363" si="6052">G363/G374</f>
        <v>8.943394808999737E-2</v>
      </c>
      <c r="BP363" s="130">
        <f t="shared" ref="BP363" si="6053">H363/H374</f>
        <v>5.6937714959957822E-2</v>
      </c>
      <c r="BQ363" s="131">
        <f t="shared" ref="BQ363" si="6054">I363/I374</f>
        <v>7.808034765357455E-2</v>
      </c>
      <c r="BR363" s="128">
        <f t="shared" ref="BR363" si="6055">J363/J374</f>
        <v>0.10822911841902115</v>
      </c>
      <c r="BS363" s="129">
        <f t="shared" ref="BS363" si="6056">K363/K374</f>
        <v>3.6052275799909869E-2</v>
      </c>
      <c r="BT363" s="130">
        <f t="shared" ref="BT363" si="6057">L363/L374</f>
        <v>8.9871042440212406E-2</v>
      </c>
      <c r="BU363" s="128">
        <f t="shared" ref="BU363" si="6058">M363/M374</f>
        <v>3.5229113871463588E-2</v>
      </c>
      <c r="BV363" s="132">
        <f t="shared" ref="BV363" si="6059">N363/N374</f>
        <v>7.4445186669635566E-2</v>
      </c>
      <c r="BW363" s="133">
        <f t="shared" ref="BW363" si="6060">O363/O374</f>
        <v>5.2814090410138709E-2</v>
      </c>
      <c r="BX363" s="128">
        <f t="shared" ref="BX363" si="6061">P363/P374</f>
        <v>8.4501311149290173E-2</v>
      </c>
      <c r="BY363" s="129">
        <f t="shared" ref="BY363" si="6062">Q363/Q374</f>
        <v>5.2733564013840828E-2</v>
      </c>
      <c r="BZ363" s="130">
        <f t="shared" ref="BZ363" si="6063">R363/R374</f>
        <v>6.7251570690360238E-2</v>
      </c>
      <c r="CA363" s="131">
        <f t="shared" ref="CA363" si="6064">S363/S374</f>
        <v>6.9323105334185661E-2</v>
      </c>
      <c r="CB363" s="128">
        <f t="shared" ref="CB363" si="6065">T363/T374</f>
        <v>0.12868762899113756</v>
      </c>
      <c r="CC363" s="129">
        <f t="shared" ref="CC363" si="6066">U363/U374</f>
        <v>2.676864244741874E-2</v>
      </c>
      <c r="CD363" s="130">
        <f t="shared" ref="CD363" si="6067">V363/V374</f>
        <v>9.593711145870934E-2</v>
      </c>
      <c r="CE363" s="131">
        <f t="shared" ref="CE363" si="6068">W363/W374</f>
        <v>4.5903398926654744E-2</v>
      </c>
      <c r="CF363" s="128">
        <f t="shared" ref="CF363" si="6069">X363/X374</f>
        <v>7.9480055566580665E-2</v>
      </c>
      <c r="CG363" s="129">
        <f t="shared" ref="CG363" si="6070">Y363/Y374</f>
        <v>4.4670846394984323E-2</v>
      </c>
      <c r="CH363" s="130">
        <f t="shared" ref="CH363" si="6071">Z363/Z374</f>
        <v>6.1820538049869207E-2</v>
      </c>
      <c r="CI363" s="128">
        <f t="shared" ref="CI363" si="6072">AA363/AA374</f>
        <v>7.6220343605126806E-2</v>
      </c>
      <c r="CJ363" s="134">
        <f t="shared" ref="CJ363" si="6073">AB363/AB374</f>
        <v>7.1710024768768699E-2</v>
      </c>
      <c r="CK363" s="135">
        <f t="shared" ref="CK363" si="6074">AC363/AC374</f>
        <v>6.5453516935213618E-2</v>
      </c>
    </row>
    <row r="364" spans="1:89" x14ac:dyDescent="0.2">
      <c r="A364" s="145" t="s">
        <v>30</v>
      </c>
      <c r="B364" s="189">
        <v>1640</v>
      </c>
      <c r="C364" s="183">
        <v>3129</v>
      </c>
      <c r="D364" s="184">
        <v>1323</v>
      </c>
      <c r="E364" s="185">
        <v>1034</v>
      </c>
      <c r="F364" s="182">
        <v>1684</v>
      </c>
      <c r="G364" s="186">
        <v>2953</v>
      </c>
      <c r="H364" s="184">
        <v>2668</v>
      </c>
      <c r="I364" s="185">
        <v>4368</v>
      </c>
      <c r="J364" s="182">
        <v>961</v>
      </c>
      <c r="K364" s="183">
        <v>263</v>
      </c>
      <c r="L364" s="184">
        <v>3003</v>
      </c>
      <c r="M364" s="182">
        <v>923</v>
      </c>
      <c r="N364" s="187">
        <v>4262</v>
      </c>
      <c r="O364" s="190">
        <v>2522</v>
      </c>
      <c r="P364" s="182">
        <v>2162</v>
      </c>
      <c r="Q364" s="183">
        <v>1633</v>
      </c>
      <c r="R364" s="184">
        <v>2045</v>
      </c>
      <c r="S364" s="185">
        <v>2596</v>
      </c>
      <c r="T364" s="182">
        <v>1278</v>
      </c>
      <c r="U364" s="186">
        <v>305</v>
      </c>
      <c r="V364" s="184">
        <v>2724</v>
      </c>
      <c r="W364" s="191">
        <v>1430</v>
      </c>
      <c r="X364" s="182">
        <v>2310</v>
      </c>
      <c r="Y364" s="186">
        <v>769</v>
      </c>
      <c r="Z364" s="184">
        <v>2779</v>
      </c>
      <c r="AA364" s="182">
        <v>4105</v>
      </c>
      <c r="AB364" s="156">
        <f t="shared" si="5718"/>
        <v>28839</v>
      </c>
      <c r="AC364" s="157">
        <f t="shared" si="5719"/>
        <v>26030</v>
      </c>
      <c r="BI364" s="145" t="s">
        <v>30</v>
      </c>
      <c r="BJ364" s="128">
        <f>B364/B374</f>
        <v>5.6093306426787976E-2</v>
      </c>
      <c r="BK364" s="129">
        <f t="shared" ref="BK364" si="6075">C364/C374</f>
        <v>0.1060749881347888</v>
      </c>
      <c r="BL364" s="130">
        <f t="shared" ref="BL364" si="6076">D364/D374</f>
        <v>0.10635048231511254</v>
      </c>
      <c r="BM364" s="131">
        <f t="shared" ref="BM364" si="6077">E364/E374</f>
        <v>7.9051987767584098E-2</v>
      </c>
      <c r="BN364" s="128">
        <f t="shared" ref="BN364" si="6078">F364/F374</f>
        <v>5.7758265880093293E-2</v>
      </c>
      <c r="BO364" s="129">
        <f t="shared" ref="BO364" si="6079">G364/G374</f>
        <v>0.11091913007549863</v>
      </c>
      <c r="BP364" s="130">
        <f t="shared" ref="BP364" si="6080">H364/H374</f>
        <v>6.6979639996987417E-2</v>
      </c>
      <c r="BQ364" s="131">
        <f t="shared" ref="BQ364" si="6081">I364/I374</f>
        <v>0.10316241940435984</v>
      </c>
      <c r="BR364" s="128">
        <f t="shared" ref="BR364" si="6082">J364/J374</f>
        <v>0.14837115948741703</v>
      </c>
      <c r="BS364" s="129">
        <f t="shared" ref="BS364" si="6083">K364/K374</f>
        <v>3.95072855640679E-2</v>
      </c>
      <c r="BT364" s="130">
        <f t="shared" ref="BT364" si="6084">L364/L374</f>
        <v>0.11989459815546773</v>
      </c>
      <c r="BU364" s="128">
        <f t="shared" ref="BU364" si="6085">M364/M374</f>
        <v>3.8344896348302938E-2</v>
      </c>
      <c r="BV364" s="132">
        <f t="shared" ref="BV364" si="6086">N364/N374</f>
        <v>0.10544545881887231</v>
      </c>
      <c r="BW364" s="133">
        <f t="shared" ref="BW364" si="6087">O364/O374</f>
        <v>6.291787246781759E-2</v>
      </c>
      <c r="BX364" s="128">
        <f t="shared" ref="BX364" si="6088">P364/P374</f>
        <v>9.7748440184465143E-2</v>
      </c>
      <c r="BY364" s="129">
        <f t="shared" ref="BY364" si="6089">Q364/Q374</f>
        <v>7.5340253748558253E-2</v>
      </c>
      <c r="BZ364" s="130">
        <f t="shared" ref="BZ364" si="6090">R364/R374</f>
        <v>7.6025131045763777E-2</v>
      </c>
      <c r="CA364" s="131">
        <f t="shared" ref="CA364" si="6091">S364/S374</f>
        <v>9.2194047872718232E-2</v>
      </c>
      <c r="CB364" s="128">
        <f t="shared" ref="CB364" si="6092">T364/T374</f>
        <v>0.15515357533082433</v>
      </c>
      <c r="CC364" s="129">
        <f t="shared" ref="CC364" si="6093">U364/U374</f>
        <v>3.6448374760994266E-2</v>
      </c>
      <c r="CD364" s="130">
        <f t="shared" ref="CD364" si="6094">V364/V374</f>
        <v>0.10925279749729275</v>
      </c>
      <c r="CE364" s="131">
        <f t="shared" ref="CE364" si="6095">W364/W374</f>
        <v>5.1162790697674418E-2</v>
      </c>
      <c r="CF364" s="128">
        <f t="shared" ref="CF364" si="6096">X364/X374</f>
        <v>0.11460607263345902</v>
      </c>
      <c r="CG364" s="129">
        <f t="shared" ref="CG364" si="6097">Y364/Y374</f>
        <v>6.0266457680250782E-2</v>
      </c>
      <c r="CH364" s="130">
        <f t="shared" ref="CH364" si="6098">Z364/Z374</f>
        <v>6.6692265233146947E-2</v>
      </c>
      <c r="CI364" s="128">
        <f t="shared" ref="CI364" si="6099">AA364/AA374</f>
        <v>9.3286973911462595E-2</v>
      </c>
      <c r="CJ364" s="134">
        <f t="shared" ref="CJ364" si="6100">AB364/AB374</f>
        <v>8.829499634132526E-2</v>
      </c>
      <c r="CK364" s="135">
        <f t="shared" ref="CK364" si="6101">AC364/AC374</f>
        <v>8.0026070729150328E-2</v>
      </c>
    </row>
    <row r="365" spans="1:89" x14ac:dyDescent="0.2">
      <c r="A365" s="136" t="s">
        <v>31</v>
      </c>
      <c r="B365" s="192">
        <v>1721</v>
      </c>
      <c r="C365" s="176">
        <v>3282</v>
      </c>
      <c r="D365" s="177">
        <v>839</v>
      </c>
      <c r="E365" s="178">
        <v>1116</v>
      </c>
      <c r="F365" s="175">
        <v>1256</v>
      </c>
      <c r="G365" s="179">
        <v>2658</v>
      </c>
      <c r="H365" s="177">
        <v>2420</v>
      </c>
      <c r="I365" s="178">
        <v>4352</v>
      </c>
      <c r="J365" s="175">
        <v>660</v>
      </c>
      <c r="K365" s="176">
        <v>264</v>
      </c>
      <c r="L365" s="177">
        <v>3095</v>
      </c>
      <c r="M365" s="175">
        <v>912</v>
      </c>
      <c r="N365" s="180">
        <v>3756</v>
      </c>
      <c r="O365" s="193">
        <v>2484</v>
      </c>
      <c r="P365" s="175">
        <v>1972</v>
      </c>
      <c r="Q365" s="176">
        <v>1927</v>
      </c>
      <c r="R365" s="177">
        <v>1741</v>
      </c>
      <c r="S365" s="178">
        <v>2813</v>
      </c>
      <c r="T365" s="175">
        <v>1090</v>
      </c>
      <c r="U365" s="179">
        <v>255</v>
      </c>
      <c r="V365" s="177">
        <v>2929</v>
      </c>
      <c r="W365" s="194">
        <v>1646</v>
      </c>
      <c r="X365" s="175">
        <v>1881</v>
      </c>
      <c r="Y365" s="179">
        <v>944</v>
      </c>
      <c r="Z365" s="177">
        <v>2654</v>
      </c>
      <c r="AA365" s="175">
        <v>4471</v>
      </c>
      <c r="AB365" s="156">
        <f t="shared" si="5718"/>
        <v>26014</v>
      </c>
      <c r="AC365" s="157">
        <f t="shared" si="5719"/>
        <v>27124</v>
      </c>
      <c r="BI365" s="136" t="s">
        <v>31</v>
      </c>
      <c r="BJ365" s="128">
        <f>B365/B374</f>
        <v>5.8863768512501281E-2</v>
      </c>
      <c r="BK365" s="129">
        <f t="shared" ref="BK365" si="6102">C365/C374</f>
        <v>0.11126178045969218</v>
      </c>
      <c r="BL365" s="130">
        <f t="shared" ref="BL365" si="6103">D365/D374</f>
        <v>6.7443729903536975E-2</v>
      </c>
      <c r="BM365" s="131">
        <f t="shared" ref="BM365" si="6104">E365/E374</f>
        <v>8.5321100917431197E-2</v>
      </c>
      <c r="BN365" s="128">
        <f t="shared" ref="BN365" si="6105">F365/F374</f>
        <v>4.3078611606530391E-2</v>
      </c>
      <c r="BO365" s="129">
        <f t="shared" ref="BO365" si="6106">G365/G374</f>
        <v>9.9838485520039058E-2</v>
      </c>
      <c r="BP365" s="130">
        <f t="shared" ref="BP365" si="6107">H365/H374</f>
        <v>6.0753646474029074E-2</v>
      </c>
      <c r="BQ365" s="131">
        <f t="shared" ref="BQ365" si="6108">I365/I374</f>
        <v>0.10278453508419735</v>
      </c>
      <c r="BR365" s="128">
        <f t="shared" ref="BR365" si="6109">J365/J374</f>
        <v>0.10189902732746642</v>
      </c>
      <c r="BS365" s="129">
        <f t="shared" ref="BS365" si="6110">K365/K374</f>
        <v>3.9657503379900857E-2</v>
      </c>
      <c r="BT365" s="130">
        <f t="shared" ref="BT365" si="6111">L365/L374</f>
        <v>0.12356769273765321</v>
      </c>
      <c r="BU365" s="128">
        <f t="shared" ref="BU365" si="6112">M365/M374</f>
        <v>3.7887914918366496E-2</v>
      </c>
      <c r="BV365" s="132">
        <f t="shared" ref="BV365" si="6113">N365/N374</f>
        <v>9.2926593928597936E-2</v>
      </c>
      <c r="BW365" s="133">
        <f t="shared" ref="BW365" si="6114">O365/O374</f>
        <v>6.1969863287097096E-2</v>
      </c>
      <c r="BX365" s="128">
        <f t="shared" ref="BX365" si="6115">P365/P374</f>
        <v>8.915815173162131E-2</v>
      </c>
      <c r="BY365" s="129">
        <f t="shared" ref="BY365" si="6116">Q365/Q374</f>
        <v>8.89042675893887E-2</v>
      </c>
      <c r="BZ365" s="130">
        <f t="shared" ref="BZ365" si="6117">R365/R374</f>
        <v>6.4723595672701584E-2</v>
      </c>
      <c r="CA365" s="131">
        <f t="shared" ref="CA365" si="6118">S365/S374</f>
        <v>9.9900561119397685E-2</v>
      </c>
      <c r="CB365" s="128">
        <f t="shared" ref="CB365" si="6119">T365/T374</f>
        <v>0.1323297316984339</v>
      </c>
      <c r="CC365" s="129">
        <f t="shared" ref="CC365" si="6120">U365/U374</f>
        <v>3.0473231357552581E-2</v>
      </c>
      <c r="CD365" s="130">
        <f t="shared" ref="CD365" si="6121">V365/V374</f>
        <v>0.11747483255123732</v>
      </c>
      <c r="CE365" s="131">
        <f t="shared" ref="CE365" si="6122">W365/W374</f>
        <v>5.8890876565295167E-2</v>
      </c>
      <c r="CF365" s="128">
        <f t="shared" ref="CF365" si="6123">X365/X374</f>
        <v>9.3322087715816626E-2</v>
      </c>
      <c r="CG365" s="129">
        <f t="shared" ref="CG365" si="6124">Y365/Y374</f>
        <v>7.3981191222570533E-2</v>
      </c>
      <c r="CH365" s="130">
        <f t="shared" ref="CH365" si="6125">Z365/Z374</f>
        <v>6.3692433223739464E-2</v>
      </c>
      <c r="CI365" s="128">
        <f t="shared" ref="CI365" si="6126">AA365/AA374</f>
        <v>0.10160439960003637</v>
      </c>
      <c r="CJ365" s="134">
        <f t="shared" ref="CJ365" si="6127">AB365/AB374</f>
        <v>7.9645828039225888E-2</v>
      </c>
      <c r="CK365" s="135">
        <f t="shared" ref="CK365" si="6128">AC365/AC374</f>
        <v>8.3389440739818424E-2</v>
      </c>
    </row>
    <row r="366" spans="1:89" x14ac:dyDescent="0.2">
      <c r="A366" s="145" t="s">
        <v>32</v>
      </c>
      <c r="B366" s="189">
        <v>1751</v>
      </c>
      <c r="C366" s="183">
        <v>2815</v>
      </c>
      <c r="D366" s="184">
        <v>586</v>
      </c>
      <c r="E366" s="185">
        <v>1080</v>
      </c>
      <c r="F366" s="182">
        <v>1125</v>
      </c>
      <c r="G366" s="186">
        <v>2580</v>
      </c>
      <c r="H366" s="184">
        <v>2229</v>
      </c>
      <c r="I366" s="185">
        <v>3934</v>
      </c>
      <c r="J366" s="182">
        <v>475</v>
      </c>
      <c r="K366" s="183">
        <v>187</v>
      </c>
      <c r="L366" s="184">
        <v>2205</v>
      </c>
      <c r="M366" s="182">
        <v>898</v>
      </c>
      <c r="N366" s="187">
        <v>2964</v>
      </c>
      <c r="O366" s="190">
        <v>2172</v>
      </c>
      <c r="P366" s="182">
        <v>1425</v>
      </c>
      <c r="Q366" s="183">
        <v>1573</v>
      </c>
      <c r="R366" s="184">
        <v>1685</v>
      </c>
      <c r="S366" s="185">
        <v>2053</v>
      </c>
      <c r="T366" s="182">
        <v>605</v>
      </c>
      <c r="U366" s="186">
        <v>307</v>
      </c>
      <c r="V366" s="184">
        <v>2440</v>
      </c>
      <c r="W366" s="191">
        <v>1565</v>
      </c>
      <c r="X366" s="182">
        <v>1335</v>
      </c>
      <c r="Y366" s="186">
        <v>709</v>
      </c>
      <c r="Z366" s="184">
        <v>2354</v>
      </c>
      <c r="AA366" s="182">
        <v>3595</v>
      </c>
      <c r="AB366" s="156">
        <f t="shared" si="5718"/>
        <v>21179</v>
      </c>
      <c r="AC366" s="157">
        <f t="shared" si="5719"/>
        <v>23468</v>
      </c>
      <c r="BI366" s="145" t="s">
        <v>32</v>
      </c>
      <c r="BJ366" s="128">
        <f>B366/B374</f>
        <v>5.9889865581283987E-2</v>
      </c>
      <c r="BK366" s="129">
        <f t="shared" ref="BK366" si="6129">C366/C374</f>
        <v>9.5430198657536103E-2</v>
      </c>
      <c r="BL366" s="130">
        <f t="shared" ref="BL366" si="6130">D366/D374</f>
        <v>4.7106109324758845E-2</v>
      </c>
      <c r="BM366" s="131">
        <f t="shared" ref="BM366" si="6131">E366/E374</f>
        <v>8.2568807339449546E-2</v>
      </c>
      <c r="BN366" s="128">
        <f t="shared" ref="BN366" si="6132">F366/F374</f>
        <v>3.8585539854575385E-2</v>
      </c>
      <c r="BO366" s="129">
        <f t="shared" ref="BO366" si="6133">G366/G374</f>
        <v>9.6908687976561617E-2</v>
      </c>
      <c r="BP366" s="130">
        <f t="shared" ref="BP366" si="6134">H366/H374</f>
        <v>5.5958627268847441E-2</v>
      </c>
      <c r="BQ366" s="131">
        <f t="shared" ref="BQ366" si="6135">I366/I374</f>
        <v>9.2912307219952292E-2</v>
      </c>
      <c r="BR366" s="128">
        <f t="shared" ref="BR366" si="6136">J366/J374</f>
        <v>7.3336421182646286E-2</v>
      </c>
      <c r="BS366" s="129">
        <f t="shared" ref="BS366" si="6137">K366/K374</f>
        <v>2.8090731560763107E-2</v>
      </c>
      <c r="BT366" s="130">
        <f t="shared" ref="BT366" si="6138">L366/L374</f>
        <v>8.8034495149119651E-2</v>
      </c>
      <c r="BU366" s="128">
        <f t="shared" ref="BU366" si="6139">M366/M374</f>
        <v>3.7306302189356488E-2</v>
      </c>
      <c r="BV366" s="132">
        <f t="shared" ref="BV366" si="6140">N366/N374</f>
        <v>7.3331848882951092E-2</v>
      </c>
      <c r="BW366" s="133">
        <f t="shared" ref="BW366" si="6141">O366/O374</f>
        <v>5.4186208961181516E-2</v>
      </c>
      <c r="BX366" s="128">
        <f t="shared" ref="BX366" si="6142">P366/P374</f>
        <v>6.4427163396328785E-2</v>
      </c>
      <c r="BY366" s="129">
        <f t="shared" ref="BY366" si="6143">Q366/Q374</f>
        <v>7.2572087658592854E-2</v>
      </c>
      <c r="BZ366" s="130">
        <f t="shared" ref="BZ366" si="6144">R366/R374</f>
        <v>6.2641733893453289E-2</v>
      </c>
      <c r="CA366" s="131">
        <f t="shared" ref="CA366" si="6145">S366/S374</f>
        <v>7.29100078130549E-2</v>
      </c>
      <c r="CB366" s="128">
        <f t="shared" ref="CB366" si="6146">T366/T374</f>
        <v>7.3449071263809645E-2</v>
      </c>
      <c r="CC366" s="129">
        <f t="shared" ref="CC366" si="6147">U366/U374</f>
        <v>3.6687380497131931E-2</v>
      </c>
      <c r="CD366" s="130">
        <f t="shared" ref="CD366" si="6148">V366/V374</f>
        <v>9.7862270885974406E-2</v>
      </c>
      <c r="CE366" s="131">
        <f t="shared" ref="CE366" si="6149">W366/W374</f>
        <v>5.5992844364937386E-2</v>
      </c>
      <c r="CF366" s="128">
        <f t="shared" ref="CF366" si="6150">X366/X374</f>
        <v>6.623337963881723E-2</v>
      </c>
      <c r="CG366" s="129">
        <f t="shared" ref="CG366" si="6151">Y366/Y374</f>
        <v>5.5564263322884014E-2</v>
      </c>
      <c r="CH366" s="130">
        <f t="shared" ref="CH366" si="6152">Z366/Z374</f>
        <v>5.6492836401161532E-2</v>
      </c>
      <c r="CI366" s="128">
        <f t="shared" ref="CI366" si="6153">AA366/AA374</f>
        <v>8.1697118443777833E-2</v>
      </c>
      <c r="CJ366" s="134">
        <f t="shared" ref="CJ366" si="6154">AB366/AB374</f>
        <v>6.4842738219526602E-2</v>
      </c>
      <c r="CK366" s="135">
        <f t="shared" ref="CK366" si="6155">AC366/AC374</f>
        <v>7.2149513172174412E-2</v>
      </c>
    </row>
    <row r="367" spans="1:89" x14ac:dyDescent="0.2">
      <c r="A367" s="136" t="s">
        <v>33</v>
      </c>
      <c r="B367" s="192">
        <v>1524</v>
      </c>
      <c r="C367" s="176">
        <v>1791</v>
      </c>
      <c r="D367" s="177">
        <v>426</v>
      </c>
      <c r="E367" s="178">
        <v>854</v>
      </c>
      <c r="F367" s="175">
        <v>943</v>
      </c>
      <c r="G367" s="179">
        <v>1924</v>
      </c>
      <c r="H367" s="177">
        <v>1899</v>
      </c>
      <c r="I367" s="178">
        <v>2812</v>
      </c>
      <c r="J367" s="175">
        <v>425</v>
      </c>
      <c r="K367" s="176">
        <v>151</v>
      </c>
      <c r="L367" s="177">
        <v>1613</v>
      </c>
      <c r="M367" s="175">
        <v>865</v>
      </c>
      <c r="N367" s="180">
        <v>2282</v>
      </c>
      <c r="O367" s="193">
        <v>2095</v>
      </c>
      <c r="P367" s="175">
        <v>967</v>
      </c>
      <c r="Q367" s="176">
        <v>1365</v>
      </c>
      <c r="R367" s="177">
        <v>1262</v>
      </c>
      <c r="S367" s="178">
        <v>1588</v>
      </c>
      <c r="T367" s="175">
        <v>419</v>
      </c>
      <c r="U367" s="179">
        <v>294</v>
      </c>
      <c r="V367" s="177">
        <v>2063</v>
      </c>
      <c r="W367" s="194">
        <v>1270</v>
      </c>
      <c r="X367" s="175">
        <v>840</v>
      </c>
      <c r="Y367" s="179">
        <v>691</v>
      </c>
      <c r="Z367" s="177">
        <v>2015</v>
      </c>
      <c r="AA367" s="175">
        <v>2495</v>
      </c>
      <c r="AB367" s="156">
        <f t="shared" si="5718"/>
        <v>16678</v>
      </c>
      <c r="AC367" s="157">
        <f t="shared" si="5719"/>
        <v>18195</v>
      </c>
      <c r="BI367" s="136" t="s">
        <v>33</v>
      </c>
      <c r="BJ367" s="128">
        <f>B367/B374</f>
        <v>5.2125731094161507E-2</v>
      </c>
      <c r="BK367" s="129">
        <f t="shared" ref="BK367" si="6156">C367/C374</f>
        <v>6.0715980744457249E-2</v>
      </c>
      <c r="BL367" s="130">
        <f t="shared" ref="BL367" si="6157">D367/D374</f>
        <v>3.4244372990353697E-2</v>
      </c>
      <c r="BM367" s="131">
        <f t="shared" ref="BM367" si="6158">E367/E374</f>
        <v>6.529051987767584E-2</v>
      </c>
      <c r="BN367" s="128">
        <f t="shared" ref="BN367" si="6159">F367/F374</f>
        <v>3.23432569625463E-2</v>
      </c>
      <c r="BO367" s="129">
        <f t="shared" ref="BO367" si="6160">G367/G374</f>
        <v>7.2268339405776955E-2</v>
      </c>
      <c r="BP367" s="130">
        <f t="shared" ref="BP367" si="6161">H367/H374</f>
        <v>4.7674039113298018E-2</v>
      </c>
      <c r="BQ367" s="131">
        <f t="shared" ref="BQ367" si="6162">I367/I374</f>
        <v>6.6413169268557656E-2</v>
      </c>
      <c r="BR367" s="128">
        <f t="shared" ref="BR367" si="6163">J367/J374</f>
        <v>6.5616797900262466E-2</v>
      </c>
      <c r="BS367" s="129">
        <f t="shared" ref="BS367" si="6164">K367/K374</f>
        <v>2.2682890190776628E-2</v>
      </c>
      <c r="BT367" s="130">
        <f t="shared" ref="BT367" si="6165">L367/L374</f>
        <v>6.4398930011578231E-2</v>
      </c>
      <c r="BU367" s="128">
        <f t="shared" ref="BU367" si="6166">M367/M374</f>
        <v>3.5935357899547174E-2</v>
      </c>
      <c r="BV367" s="132">
        <f t="shared" ref="BV367" si="6167">N367/N374</f>
        <v>5.6458596204755192E-2</v>
      </c>
      <c r="BW367" s="133">
        <f t="shared" ref="BW367" si="6168">O367/O374</f>
        <v>5.2265242989721586E-2</v>
      </c>
      <c r="BX367" s="128">
        <f t="shared" ref="BX367" si="6169">P367/P374</f>
        <v>4.3720047020526266E-2</v>
      </c>
      <c r="BY367" s="129">
        <f t="shared" ref="BY367" si="6170">Q367/Q374</f>
        <v>6.2975778546712796E-2</v>
      </c>
      <c r="BZ367" s="130">
        <f t="shared" ref="BZ367" si="6171">R367/R374</f>
        <v>4.6916242239488454E-2</v>
      </c>
      <c r="CA367" s="131">
        <f t="shared" ref="CA367" si="6172">S367/S374</f>
        <v>5.6396050855884651E-2</v>
      </c>
      <c r="CB367" s="128">
        <f t="shared" ref="CB367" si="6173">T367/T374</f>
        <v>5.0868034478572292E-2</v>
      </c>
      <c r="CC367" s="129">
        <f t="shared" ref="CC367" si="6174">U367/U374</f>
        <v>3.5133843212237094E-2</v>
      </c>
      <c r="CD367" s="130">
        <f t="shared" ref="CD367" si="6175">V367/V374</f>
        <v>8.2741747884330002E-2</v>
      </c>
      <c r="CE367" s="131">
        <f t="shared" ref="CE367" si="6176">W367/W374</f>
        <v>4.5438282647584975E-2</v>
      </c>
      <c r="CF367" s="128">
        <f t="shared" ref="CF367" si="6177">X367/X374</f>
        <v>4.1674935503076008E-2</v>
      </c>
      <c r="CG367" s="129">
        <f t="shared" ref="CG367" si="6178">Y367/Y374</f>
        <v>5.4153605015673983E-2</v>
      </c>
      <c r="CH367" s="130">
        <f t="shared" ref="CH367" si="6179">Z367/Z374</f>
        <v>4.8357291991648468E-2</v>
      </c>
      <c r="CI367" s="128">
        <f t="shared" ref="CI367" si="6180">AA367/AA374</f>
        <v>5.669939096445778E-2</v>
      </c>
      <c r="CJ367" s="134">
        <f t="shared" ref="CJ367" si="6181">AB367/AB374</f>
        <v>5.1062240333597658E-2</v>
      </c>
      <c r="CK367" s="135">
        <f t="shared" ref="CK367" si="6182">AC367/AC374</f>
        <v>5.5938315671029207E-2</v>
      </c>
    </row>
    <row r="368" spans="1:89" x14ac:dyDescent="0.2">
      <c r="A368" s="145" t="s">
        <v>34</v>
      </c>
      <c r="B368" s="189">
        <v>567</v>
      </c>
      <c r="C368" s="183">
        <v>1412</v>
      </c>
      <c r="D368" s="184">
        <v>223</v>
      </c>
      <c r="E368" s="185">
        <v>778</v>
      </c>
      <c r="F368" s="182">
        <v>485</v>
      </c>
      <c r="G368" s="186">
        <v>1941</v>
      </c>
      <c r="H368" s="184">
        <v>987</v>
      </c>
      <c r="I368" s="185">
        <v>2345</v>
      </c>
      <c r="J368" s="182">
        <v>167</v>
      </c>
      <c r="K368" s="183">
        <v>117</v>
      </c>
      <c r="L368" s="184">
        <v>1573</v>
      </c>
      <c r="M368" s="182">
        <v>630</v>
      </c>
      <c r="N368" s="187">
        <v>2167</v>
      </c>
      <c r="O368" s="190">
        <v>1731</v>
      </c>
      <c r="P368" s="182">
        <v>614</v>
      </c>
      <c r="Q368" s="183">
        <v>1124</v>
      </c>
      <c r="R368" s="184">
        <v>1007</v>
      </c>
      <c r="S368" s="185">
        <v>1503</v>
      </c>
      <c r="T368" s="182">
        <v>242</v>
      </c>
      <c r="U368" s="186">
        <v>254</v>
      </c>
      <c r="V368" s="184">
        <v>1681</v>
      </c>
      <c r="W368" s="191">
        <v>997</v>
      </c>
      <c r="X368" s="182">
        <v>455</v>
      </c>
      <c r="Y368" s="186">
        <v>470</v>
      </c>
      <c r="Z368" s="184">
        <v>1333</v>
      </c>
      <c r="AA368" s="182">
        <v>1720</v>
      </c>
      <c r="AB368" s="156">
        <f t="shared" si="5718"/>
        <v>11501</v>
      </c>
      <c r="AC368" s="157">
        <f t="shared" si="5719"/>
        <v>15022</v>
      </c>
      <c r="BI368" s="145" t="s">
        <v>34</v>
      </c>
      <c r="BJ368" s="128">
        <f>B368/B374</f>
        <v>1.9393234599993158E-2</v>
      </c>
      <c r="BK368" s="129">
        <f t="shared" ref="BK368" si="6183">C368/C374</f>
        <v>4.7867652044206385E-2</v>
      </c>
      <c r="BL368" s="130">
        <f t="shared" ref="BL368" si="6184">D368/D374</f>
        <v>1.7926045016077169E-2</v>
      </c>
      <c r="BM368" s="131">
        <f t="shared" ref="BM368" si="6185">E368/E374</f>
        <v>5.9480122324159022E-2</v>
      </c>
      <c r="BN368" s="128">
        <f t="shared" ref="BN368" si="6186">F368/F374</f>
        <v>1.6634654959528056E-2</v>
      </c>
      <c r="BO368" s="129">
        <f t="shared" ref="BO368" si="6187">G368/G374</f>
        <v>7.2906885024227167E-2</v>
      </c>
      <c r="BP368" s="130">
        <f t="shared" ref="BP368" si="6188">H368/H374</f>
        <v>2.4778450028870535E-2</v>
      </c>
      <c r="BQ368" s="131">
        <f t="shared" ref="BQ368" si="6189">I368/I374</f>
        <v>5.5383670673814979E-2</v>
      </c>
      <c r="BR368" s="128">
        <f t="shared" ref="BR368" si="6190">J368/J374</f>
        <v>2.5783541763161957E-2</v>
      </c>
      <c r="BS368" s="129">
        <f t="shared" ref="BS368" si="6191">K368/K374</f>
        <v>1.7575484452456061E-2</v>
      </c>
      <c r="BT368" s="130">
        <f t="shared" ref="BT368" si="6192">L368/L374</f>
        <v>6.280193236714976E-2</v>
      </c>
      <c r="BU368" s="128">
        <f t="shared" ref="BU368" si="6193">M368/M374</f>
        <v>2.6172572805450541E-2</v>
      </c>
      <c r="BV368" s="132">
        <f t="shared" ref="BV368" si="6194">N368/N374</f>
        <v>5.361339963878374E-2</v>
      </c>
      <c r="BW368" s="133">
        <f t="shared" ref="BW368" si="6195">O368/O374</f>
        <v>4.3184312942820074E-2</v>
      </c>
      <c r="BX368" s="128">
        <f t="shared" ref="BX368" si="6196">P368/P374</f>
        <v>2.7760195316032191E-2</v>
      </c>
      <c r="BY368" s="129">
        <f t="shared" ref="BY368" si="6197">Q368/Q374</f>
        <v>5.1856978085351786E-2</v>
      </c>
      <c r="BZ368" s="130">
        <f t="shared" ref="BZ368" si="6198">R368/R374</f>
        <v>3.7436335923268525E-2</v>
      </c>
      <c r="CA368" s="131">
        <f t="shared" ref="CA368" si="6199">S368/S374</f>
        <v>5.3377370551885787E-2</v>
      </c>
      <c r="CB368" s="128">
        <f t="shared" ref="CB368" si="6200">T368/T374</f>
        <v>2.9379628505523857E-2</v>
      </c>
      <c r="CC368" s="129">
        <f t="shared" ref="CC368" si="6201">U368/U374</f>
        <v>3.0353728489483749E-2</v>
      </c>
      <c r="CD368" s="130">
        <f t="shared" ref="CD368" si="6202">V368/V374</f>
        <v>6.7420687442345487E-2</v>
      </c>
      <c r="CE368" s="131">
        <f t="shared" ref="CE368" si="6203">W368/W374</f>
        <v>3.5670840787119858E-2</v>
      </c>
      <c r="CF368" s="128">
        <f t="shared" ref="CF368" si="6204">X368/X374</f>
        <v>2.2573923397499505E-2</v>
      </c>
      <c r="CG368" s="129">
        <f t="shared" ref="CG368" si="6205">Y368/Y374</f>
        <v>3.6833855799373039E-2</v>
      </c>
      <c r="CH368" s="130">
        <f t="shared" ref="CH368" si="6206">Z368/Z374</f>
        <v>3.1990208548321297E-2</v>
      </c>
      <c r="CI368" s="128">
        <f t="shared" ref="CI368" si="6207">AA368/AA374</f>
        <v>3.9087355694936821E-2</v>
      </c>
      <c r="CJ368" s="134">
        <f t="shared" ref="CJ368" si="6208">AB368/AB374</f>
        <v>3.5212065360157495E-2</v>
      </c>
      <c r="CK368" s="135">
        <f t="shared" ref="CK368" si="6209">AC368/AC374</f>
        <v>4.6183312888716722E-2</v>
      </c>
    </row>
    <row r="369" spans="1:89" x14ac:dyDescent="0.2">
      <c r="A369" s="136" t="s">
        <v>35</v>
      </c>
      <c r="B369" s="192">
        <v>0</v>
      </c>
      <c r="C369" s="176">
        <v>666</v>
      </c>
      <c r="D369" s="177">
        <v>7</v>
      </c>
      <c r="E369" s="178">
        <v>354</v>
      </c>
      <c r="F369" s="175">
        <v>18</v>
      </c>
      <c r="G369" s="179">
        <v>749</v>
      </c>
      <c r="H369" s="177">
        <v>83</v>
      </c>
      <c r="I369" s="178">
        <v>785</v>
      </c>
      <c r="J369" s="175">
        <v>44</v>
      </c>
      <c r="K369" s="176">
        <v>22</v>
      </c>
      <c r="L369" s="177">
        <v>225</v>
      </c>
      <c r="M369" s="175">
        <v>135</v>
      </c>
      <c r="N369" s="180">
        <v>376</v>
      </c>
      <c r="O369" s="193">
        <v>252</v>
      </c>
      <c r="P369" s="175">
        <v>89</v>
      </c>
      <c r="Q369" s="176">
        <v>192</v>
      </c>
      <c r="R369" s="177">
        <v>241</v>
      </c>
      <c r="S369" s="178">
        <v>147</v>
      </c>
      <c r="T369" s="175">
        <v>43</v>
      </c>
      <c r="U369" s="179">
        <v>10</v>
      </c>
      <c r="V369" s="177">
        <v>203</v>
      </c>
      <c r="W369" s="194">
        <v>30</v>
      </c>
      <c r="X369" s="175">
        <v>105</v>
      </c>
      <c r="Y369" s="179">
        <v>38</v>
      </c>
      <c r="Z369" s="177">
        <v>138</v>
      </c>
      <c r="AA369" s="175">
        <v>215</v>
      </c>
      <c r="AB369" s="156">
        <f t="shared" si="5718"/>
        <v>1572</v>
      </c>
      <c r="AC369" s="157">
        <f t="shared" si="5719"/>
        <v>3595</v>
      </c>
      <c r="BI369" s="136" t="s">
        <v>35</v>
      </c>
      <c r="BJ369" s="128">
        <f>B369/B374</f>
        <v>0</v>
      </c>
      <c r="BK369" s="129">
        <f t="shared" ref="BK369" si="6210">C369/C374</f>
        <v>2.2577801884873551E-2</v>
      </c>
      <c r="BL369" s="130">
        <f t="shared" ref="BL369" si="6211">D369/D374</f>
        <v>5.6270096463022505E-4</v>
      </c>
      <c r="BM369" s="131">
        <f t="shared" ref="BM369" si="6212">E369/E374</f>
        <v>2.706422018348624E-2</v>
      </c>
      <c r="BN369" s="128">
        <f t="shared" ref="BN369" si="6213">F369/F374</f>
        <v>6.1736863767320621E-4</v>
      </c>
      <c r="BO369" s="129">
        <f t="shared" ref="BO369" si="6214">G369/G374</f>
        <v>2.8133568718776997E-2</v>
      </c>
      <c r="BP369" s="130">
        <f t="shared" ref="BP369" si="6215">H369/H374</f>
        <v>2.0836994451836417E-3</v>
      </c>
      <c r="BQ369" s="131">
        <f t="shared" ref="BQ369" si="6216">I369/I374</f>
        <v>1.8539949457972178E-2</v>
      </c>
      <c r="BR369" s="128">
        <f t="shared" ref="BR369" si="6217">J369/J374</f>
        <v>6.7932684884977612E-3</v>
      </c>
      <c r="BS369" s="129">
        <f t="shared" ref="BS369" si="6218">K369/K374</f>
        <v>3.3047919483250713E-3</v>
      </c>
      <c r="BT369" s="130">
        <f t="shared" ref="BT369" si="6219">L369/L374</f>
        <v>8.9831117499101689E-3</v>
      </c>
      <c r="BU369" s="128">
        <f t="shared" ref="BU369" si="6220">M369/M374</f>
        <v>5.6084084583108307E-3</v>
      </c>
      <c r="BV369" s="132">
        <f t="shared" ref="BV369" si="6221">N369/N374</f>
        <v>9.3025557287414341E-3</v>
      </c>
      <c r="BW369" s="133">
        <f t="shared" ref="BW369" si="6222">O369/O374</f>
        <v>6.2867977247779662E-3</v>
      </c>
      <c r="BX369" s="128">
        <f t="shared" ref="BX369" si="6223">P369/P374</f>
        <v>4.0238719594900083E-3</v>
      </c>
      <c r="BY369" s="129">
        <f t="shared" ref="BY369" si="6224">Q369/Q374</f>
        <v>8.8581314878892741E-3</v>
      </c>
      <c r="BZ369" s="130">
        <f t="shared" ref="BZ369" si="6225">R369/R374</f>
        <v>8.9594408714078599E-3</v>
      </c>
      <c r="CA369" s="131">
        <f t="shared" ref="CA369" si="6226">S369/S374</f>
        <v>5.2205412316215644E-3</v>
      </c>
      <c r="CB369" s="128">
        <f t="shared" ref="CB369" si="6227">T369/T374</f>
        <v>5.2203472137914292E-3</v>
      </c>
      <c r="CC369" s="129">
        <f t="shared" ref="CC369" si="6228">U369/U374</f>
        <v>1.1950286806883365E-3</v>
      </c>
      <c r="CD369" s="130">
        <f t="shared" ref="CD369" si="6229">V369/V374</f>
        <v>8.1418200778085262E-3</v>
      </c>
      <c r="CE369" s="131">
        <f t="shared" ref="CE369" si="6230">W369/W374</f>
        <v>1.0733452593917709E-3</v>
      </c>
      <c r="CF369" s="128">
        <f t="shared" ref="CF369" si="6231">X369/X374</f>
        <v>5.209366937884501E-3</v>
      </c>
      <c r="CG369" s="129">
        <f t="shared" ref="CG369" si="6232">Y369/Y374</f>
        <v>2.9780564263322882E-3</v>
      </c>
      <c r="CH369" s="130">
        <f t="shared" ref="CH369" si="6233">Z369/Z374</f>
        <v>3.3118145383858504E-3</v>
      </c>
      <c r="CI369" s="128">
        <f t="shared" ref="CI369" si="6234">AA369/AA374</f>
        <v>4.8859194618671026E-3</v>
      </c>
      <c r="CJ369" s="134">
        <f t="shared" ref="CJ369" si="6235">AB369/AB374</f>
        <v>4.8129177242124668E-3</v>
      </c>
      <c r="CK369" s="135">
        <f t="shared" ref="CK369" si="6236">AC369/AC374</f>
        <v>1.1052390482954109E-2</v>
      </c>
    </row>
    <row r="370" spans="1:89" x14ac:dyDescent="0.2">
      <c r="A370" s="145" t="s">
        <v>36</v>
      </c>
      <c r="B370" s="189">
        <v>0</v>
      </c>
      <c r="C370" s="183">
        <v>0</v>
      </c>
      <c r="D370" s="184">
        <v>0</v>
      </c>
      <c r="E370" s="185">
        <v>0</v>
      </c>
      <c r="F370" s="182">
        <v>0</v>
      </c>
      <c r="G370" s="186">
        <v>0</v>
      </c>
      <c r="H370" s="184">
        <v>0</v>
      </c>
      <c r="I370" s="185">
        <v>0</v>
      </c>
      <c r="J370" s="182">
        <v>0</v>
      </c>
      <c r="K370" s="186">
        <v>0</v>
      </c>
      <c r="L370" s="184">
        <v>0</v>
      </c>
      <c r="M370" s="182">
        <v>0</v>
      </c>
      <c r="N370" s="187">
        <v>0</v>
      </c>
      <c r="O370" s="190">
        <v>1</v>
      </c>
      <c r="P370" s="182">
        <v>0</v>
      </c>
      <c r="Q370" s="186">
        <v>0</v>
      </c>
      <c r="R370" s="184">
        <v>0</v>
      </c>
      <c r="S370" s="185">
        <v>0</v>
      </c>
      <c r="T370" s="182">
        <v>0</v>
      </c>
      <c r="U370" s="186">
        <v>0</v>
      </c>
      <c r="V370" s="184">
        <v>0</v>
      </c>
      <c r="W370" s="185">
        <v>0</v>
      </c>
      <c r="X370" s="182">
        <v>0</v>
      </c>
      <c r="Y370" s="186">
        <v>0</v>
      </c>
      <c r="Z370" s="184">
        <v>0</v>
      </c>
      <c r="AA370" s="182">
        <v>0</v>
      </c>
      <c r="AB370" s="156">
        <f t="shared" si="5718"/>
        <v>0</v>
      </c>
      <c r="AC370" s="157">
        <f t="shared" si="5719"/>
        <v>1</v>
      </c>
      <c r="BI370" s="145" t="s">
        <v>36</v>
      </c>
      <c r="BJ370" s="128">
        <f>B370/B374</f>
        <v>0</v>
      </c>
      <c r="BK370" s="129">
        <f t="shared" ref="BK370" si="6237">C370/C374</f>
        <v>0</v>
      </c>
      <c r="BL370" s="130">
        <f t="shared" ref="BL370" si="6238">D370/D374</f>
        <v>0</v>
      </c>
      <c r="BM370" s="131">
        <f t="shared" ref="BM370" si="6239">E370/E374</f>
        <v>0</v>
      </c>
      <c r="BN370" s="128">
        <f t="shared" ref="BN370" si="6240">F370/F374</f>
        <v>0</v>
      </c>
      <c r="BO370" s="129">
        <f t="shared" ref="BO370" si="6241">G370/G374</f>
        <v>0</v>
      </c>
      <c r="BP370" s="130">
        <f t="shared" ref="BP370" si="6242">H370/H374</f>
        <v>0</v>
      </c>
      <c r="BQ370" s="131">
        <f t="shared" ref="BQ370" si="6243">I370/I374</f>
        <v>0</v>
      </c>
      <c r="BR370" s="128">
        <f t="shared" ref="BR370" si="6244">J370/J374</f>
        <v>0</v>
      </c>
      <c r="BS370" s="129">
        <f t="shared" ref="BS370" si="6245">K370/K374</f>
        <v>0</v>
      </c>
      <c r="BT370" s="130">
        <f t="shared" ref="BT370" si="6246">L370/L374</f>
        <v>0</v>
      </c>
      <c r="BU370" s="128">
        <f t="shared" ref="BU370" si="6247">M370/M374</f>
        <v>0</v>
      </c>
      <c r="BV370" s="132">
        <f t="shared" ref="BV370" si="6248">N370/N374</f>
        <v>0</v>
      </c>
      <c r="BW370" s="133">
        <f t="shared" ref="BW370" si="6249">O370/O374</f>
        <v>2.4947610018960184E-5</v>
      </c>
      <c r="BX370" s="128">
        <f t="shared" ref="BX370" si="6250">P370/P374</f>
        <v>0</v>
      </c>
      <c r="BY370" s="129">
        <f t="shared" ref="BY370" si="6251">Q370/Q374</f>
        <v>0</v>
      </c>
      <c r="BZ370" s="130">
        <f t="shared" ref="BZ370" si="6252">R370/R374</f>
        <v>0</v>
      </c>
      <c r="CA370" s="131">
        <f t="shared" ref="CA370" si="6253">S370/S374</f>
        <v>0</v>
      </c>
      <c r="CB370" s="128">
        <f t="shared" ref="CB370" si="6254">T370/T374</f>
        <v>0</v>
      </c>
      <c r="CC370" s="129">
        <f t="shared" ref="CC370" si="6255">U370/U374</f>
        <v>0</v>
      </c>
      <c r="CD370" s="130">
        <f t="shared" ref="CD370" si="6256">V370/V374</f>
        <v>0</v>
      </c>
      <c r="CE370" s="131">
        <f t="shared" ref="CE370" si="6257">W370/W374</f>
        <v>0</v>
      </c>
      <c r="CF370" s="128">
        <f t="shared" ref="CF370" si="6258">X370/X374</f>
        <v>0</v>
      </c>
      <c r="CG370" s="129">
        <f t="shared" ref="CG370" si="6259">Y370/Y374</f>
        <v>0</v>
      </c>
      <c r="CH370" s="130">
        <f t="shared" ref="CH370" si="6260">Z370/Z374</f>
        <v>0</v>
      </c>
      <c r="CI370" s="128">
        <f t="shared" ref="CI370" si="6261">AA370/AA374</f>
        <v>0</v>
      </c>
      <c r="CJ370" s="134">
        <f t="shared" ref="CJ370" si="6262">AB370/AB374</f>
        <v>0</v>
      </c>
      <c r="CK370" s="135">
        <f t="shared" ref="CK370" si="6263">AC370/AC374</f>
        <v>3.0743784375393903E-6</v>
      </c>
    </row>
    <row r="371" spans="1:89" x14ac:dyDescent="0.2">
      <c r="A371" s="136" t="s">
        <v>37</v>
      </c>
      <c r="B371" s="58">
        <v>0</v>
      </c>
      <c r="C371" s="59">
        <v>0</v>
      </c>
      <c r="D371" s="138">
        <v>0</v>
      </c>
      <c r="E371" s="139">
        <v>0</v>
      </c>
      <c r="F371" s="137">
        <v>0</v>
      </c>
      <c r="G371" s="140">
        <v>0</v>
      </c>
      <c r="H371" s="138">
        <v>0</v>
      </c>
      <c r="I371" s="139">
        <v>0</v>
      </c>
      <c r="J371" s="137">
        <v>0</v>
      </c>
      <c r="K371" s="140">
        <v>0</v>
      </c>
      <c r="L371" s="138"/>
      <c r="M371" s="137">
        <v>0</v>
      </c>
      <c r="N371" s="141">
        <v>0</v>
      </c>
      <c r="O371" s="142">
        <v>0</v>
      </c>
      <c r="P371" s="137">
        <v>0</v>
      </c>
      <c r="Q371" s="140">
        <v>0</v>
      </c>
      <c r="R371" s="138"/>
      <c r="S371" s="139">
        <v>0</v>
      </c>
      <c r="T371" s="137">
        <v>0</v>
      </c>
      <c r="U371" s="140">
        <v>0</v>
      </c>
      <c r="V371" s="138">
        <v>0</v>
      </c>
      <c r="W371" s="139">
        <v>0</v>
      </c>
      <c r="X371" s="137">
        <v>0</v>
      </c>
      <c r="Y371" s="140">
        <v>0</v>
      </c>
      <c r="Z371" s="143">
        <v>0</v>
      </c>
      <c r="AA371" s="144">
        <v>0</v>
      </c>
      <c r="AB371" s="158">
        <f t="shared" ref="AB371:AB373" si="6264">SUM(B371,D371,F371,H371,J371,L371,N371,P371,R371,T371,V371,X371,Z371)</f>
        <v>0</v>
      </c>
      <c r="AC371" s="159">
        <f t="shared" ref="AC371:AC373" si="6265">SUM(C371,E371,G371,I371,K371,M371,O371,Q371,S371,U371,W371,Y371,AA371)</f>
        <v>0</v>
      </c>
      <c r="BI371" s="136" t="s">
        <v>37</v>
      </c>
      <c r="BJ371" s="128">
        <f>B371/B374</f>
        <v>0</v>
      </c>
      <c r="BK371" s="129">
        <f t="shared" ref="BK371" si="6266">C371/C374</f>
        <v>0</v>
      </c>
      <c r="BL371" s="130">
        <f t="shared" ref="BL371" si="6267">D371/D374</f>
        <v>0</v>
      </c>
      <c r="BM371" s="131">
        <f t="shared" ref="BM371" si="6268">E371/E374</f>
        <v>0</v>
      </c>
      <c r="BN371" s="128">
        <f t="shared" ref="BN371" si="6269">F371/F374</f>
        <v>0</v>
      </c>
      <c r="BO371" s="129">
        <f t="shared" ref="BO371" si="6270">G371/G374</f>
        <v>0</v>
      </c>
      <c r="BP371" s="130">
        <f t="shared" ref="BP371" si="6271">H371/H374</f>
        <v>0</v>
      </c>
      <c r="BQ371" s="131">
        <f t="shared" ref="BQ371" si="6272">I371/I374</f>
        <v>0</v>
      </c>
      <c r="BR371" s="128">
        <f t="shared" ref="BR371" si="6273">J371/J374</f>
        <v>0</v>
      </c>
      <c r="BS371" s="129">
        <f t="shared" ref="BS371" si="6274">K371/K374</f>
        <v>0</v>
      </c>
      <c r="BT371" s="130">
        <f t="shared" ref="BT371" si="6275">L371/L374</f>
        <v>0</v>
      </c>
      <c r="BU371" s="128">
        <f t="shared" ref="BU371" si="6276">M371/M374</f>
        <v>0</v>
      </c>
      <c r="BV371" s="132">
        <f t="shared" ref="BV371" si="6277">N371/N374</f>
        <v>0</v>
      </c>
      <c r="BW371" s="133">
        <f t="shared" ref="BW371" si="6278">O371/O374</f>
        <v>0</v>
      </c>
      <c r="BX371" s="128">
        <f t="shared" ref="BX371" si="6279">P371/P374</f>
        <v>0</v>
      </c>
      <c r="BY371" s="129">
        <f t="shared" ref="BY371" si="6280">Q371/Q374</f>
        <v>0</v>
      </c>
      <c r="BZ371" s="130">
        <f t="shared" ref="BZ371" si="6281">R371/R374</f>
        <v>0</v>
      </c>
      <c r="CA371" s="131">
        <f t="shared" ref="CA371" si="6282">S371/S374</f>
        <v>0</v>
      </c>
      <c r="CB371" s="128">
        <f t="shared" ref="CB371" si="6283">T371/T374</f>
        <v>0</v>
      </c>
      <c r="CC371" s="129">
        <f t="shared" ref="CC371" si="6284">U371/U374</f>
        <v>0</v>
      </c>
      <c r="CD371" s="130">
        <f t="shared" ref="CD371" si="6285">V371/V374</f>
        <v>0</v>
      </c>
      <c r="CE371" s="131">
        <f t="shared" ref="CE371" si="6286">W371/W374</f>
        <v>0</v>
      </c>
      <c r="CF371" s="128">
        <f t="shared" ref="CF371" si="6287">X371/X374</f>
        <v>0</v>
      </c>
      <c r="CG371" s="129">
        <f t="shared" ref="CG371" si="6288">Y371/Y374</f>
        <v>0</v>
      </c>
      <c r="CH371" s="130">
        <f t="shared" ref="CH371" si="6289">Z371/Z374</f>
        <v>0</v>
      </c>
      <c r="CI371" s="128">
        <f t="shared" ref="CI371" si="6290">AA371/AA374</f>
        <v>0</v>
      </c>
      <c r="CJ371" s="134">
        <f t="shared" ref="CJ371" si="6291">AB371/AB374</f>
        <v>0</v>
      </c>
      <c r="CK371" s="135">
        <f t="shared" ref="CK371" si="6292">AC371/AC374</f>
        <v>0</v>
      </c>
    </row>
    <row r="372" spans="1:89" x14ac:dyDescent="0.2">
      <c r="A372" s="145" t="s">
        <v>38</v>
      </c>
      <c r="B372" s="56"/>
      <c r="C372" s="57"/>
      <c r="D372" s="151"/>
      <c r="E372" s="148"/>
      <c r="F372" s="149"/>
      <c r="G372" s="150"/>
      <c r="H372" s="151"/>
      <c r="I372" s="148"/>
      <c r="J372" s="149"/>
      <c r="K372" s="150"/>
      <c r="L372" s="151"/>
      <c r="M372" s="149"/>
      <c r="N372" s="153"/>
      <c r="O372" s="152"/>
      <c r="P372" s="149"/>
      <c r="Q372" s="150"/>
      <c r="R372" s="151"/>
      <c r="S372" s="148"/>
      <c r="T372" s="149"/>
      <c r="U372" s="150"/>
      <c r="V372" s="151"/>
      <c r="W372" s="148"/>
      <c r="X372" s="149"/>
      <c r="Y372" s="150"/>
      <c r="Z372" s="147"/>
      <c r="AA372" s="146"/>
      <c r="AB372" s="158">
        <f t="shared" si="6264"/>
        <v>0</v>
      </c>
      <c r="AC372" s="159">
        <f t="shared" si="6265"/>
        <v>0</v>
      </c>
      <c r="BI372" s="145" t="s">
        <v>38</v>
      </c>
      <c r="BJ372" s="128">
        <f>B372/B374</f>
        <v>0</v>
      </c>
      <c r="BK372" s="129">
        <f t="shared" ref="BK372" si="6293">C372/C374</f>
        <v>0</v>
      </c>
      <c r="BL372" s="130">
        <f t="shared" ref="BL372" si="6294">D372/D374</f>
        <v>0</v>
      </c>
      <c r="BM372" s="131">
        <f t="shared" ref="BM372" si="6295">E372/E374</f>
        <v>0</v>
      </c>
      <c r="BN372" s="128">
        <f t="shared" ref="BN372" si="6296">F372/F374</f>
        <v>0</v>
      </c>
      <c r="BO372" s="129">
        <f t="shared" ref="BO372" si="6297">G372/G374</f>
        <v>0</v>
      </c>
      <c r="BP372" s="130">
        <f t="shared" ref="BP372" si="6298">H372/H374</f>
        <v>0</v>
      </c>
      <c r="BQ372" s="131">
        <f t="shared" ref="BQ372" si="6299">I372/I374</f>
        <v>0</v>
      </c>
      <c r="BR372" s="128">
        <f t="shared" ref="BR372" si="6300">J372/J374</f>
        <v>0</v>
      </c>
      <c r="BS372" s="129">
        <f t="shared" ref="BS372" si="6301">K372/K374</f>
        <v>0</v>
      </c>
      <c r="BT372" s="130">
        <f t="shared" ref="BT372" si="6302">L372/L374</f>
        <v>0</v>
      </c>
      <c r="BU372" s="128">
        <f t="shared" ref="BU372" si="6303">M372/M374</f>
        <v>0</v>
      </c>
      <c r="BV372" s="132">
        <f t="shared" ref="BV372" si="6304">N372/N374</f>
        <v>0</v>
      </c>
      <c r="BW372" s="133">
        <f t="shared" ref="BW372" si="6305">O372/O374</f>
        <v>0</v>
      </c>
      <c r="BX372" s="128">
        <f t="shared" ref="BX372" si="6306">P372/P374</f>
        <v>0</v>
      </c>
      <c r="BY372" s="129">
        <f t="shared" ref="BY372" si="6307">Q372/Q374</f>
        <v>0</v>
      </c>
      <c r="BZ372" s="130">
        <f t="shared" ref="BZ372" si="6308">R372/R374</f>
        <v>0</v>
      </c>
      <c r="CA372" s="131">
        <f t="shared" ref="CA372" si="6309">S372/S374</f>
        <v>0</v>
      </c>
      <c r="CB372" s="128">
        <f t="shared" ref="CB372" si="6310">T372/T374</f>
        <v>0</v>
      </c>
      <c r="CC372" s="129">
        <f t="shared" ref="CC372" si="6311">U372/U374</f>
        <v>0</v>
      </c>
      <c r="CD372" s="130">
        <f t="shared" ref="CD372" si="6312">V372/V374</f>
        <v>0</v>
      </c>
      <c r="CE372" s="131">
        <f t="shared" ref="CE372" si="6313">W372/W374</f>
        <v>0</v>
      </c>
      <c r="CF372" s="128">
        <f t="shared" ref="CF372" si="6314">X372/X374</f>
        <v>0</v>
      </c>
      <c r="CG372" s="129">
        <f t="shared" ref="CG372" si="6315">Y372/Y374</f>
        <v>0</v>
      </c>
      <c r="CH372" s="130">
        <f t="shared" ref="CH372" si="6316">Z372/Z374</f>
        <v>0</v>
      </c>
      <c r="CI372" s="128">
        <f t="shared" ref="CI372" si="6317">AA372/AA374</f>
        <v>0</v>
      </c>
      <c r="CJ372" s="134">
        <f t="shared" ref="CJ372" si="6318">AB372/AB374</f>
        <v>0</v>
      </c>
      <c r="CK372" s="135">
        <f t="shared" ref="CK372" si="6319">AC372/AC374</f>
        <v>0</v>
      </c>
    </row>
    <row r="373" spans="1:89" ht="13.5" thickBot="1" x14ac:dyDescent="0.25">
      <c r="A373" s="136" t="s">
        <v>39</v>
      </c>
      <c r="B373" s="58"/>
      <c r="C373" s="59"/>
      <c r="D373" s="138"/>
      <c r="E373" s="139"/>
      <c r="F373" s="137"/>
      <c r="G373" s="140"/>
      <c r="H373" s="138"/>
      <c r="I373" s="139"/>
      <c r="J373" s="137"/>
      <c r="K373" s="140"/>
      <c r="L373" s="138"/>
      <c r="M373" s="137"/>
      <c r="N373" s="141"/>
      <c r="O373" s="142"/>
      <c r="P373" s="137"/>
      <c r="Q373" s="140"/>
      <c r="R373" s="138"/>
      <c r="S373" s="139"/>
      <c r="T373" s="137"/>
      <c r="U373" s="140"/>
      <c r="V373" s="138"/>
      <c r="W373" s="139"/>
      <c r="X373" s="137"/>
      <c r="Y373" s="140"/>
      <c r="Z373" s="143"/>
      <c r="AA373" s="144"/>
      <c r="AB373" s="158">
        <f t="shared" si="6264"/>
        <v>0</v>
      </c>
      <c r="AC373" s="159">
        <f t="shared" si="6265"/>
        <v>0</v>
      </c>
      <c r="BI373" s="136" t="s">
        <v>39</v>
      </c>
      <c r="BJ373" s="128">
        <f>B373/B374</f>
        <v>0</v>
      </c>
      <c r="BK373" s="129">
        <f t="shared" ref="BK373" si="6320">C373/C374</f>
        <v>0</v>
      </c>
      <c r="BL373" s="130">
        <f t="shared" ref="BL373" si="6321">D373/D374</f>
        <v>0</v>
      </c>
      <c r="BM373" s="131">
        <f t="shared" ref="BM373" si="6322">E373/E374</f>
        <v>0</v>
      </c>
      <c r="BN373" s="128">
        <f t="shared" ref="BN373" si="6323">F373/F374</f>
        <v>0</v>
      </c>
      <c r="BO373" s="129">
        <f t="shared" ref="BO373" si="6324">G373/G374</f>
        <v>0</v>
      </c>
      <c r="BP373" s="130">
        <f t="shared" ref="BP373" si="6325">H373/H374</f>
        <v>0</v>
      </c>
      <c r="BQ373" s="131">
        <f t="shared" ref="BQ373" si="6326">I373/I374</f>
        <v>0</v>
      </c>
      <c r="BR373" s="128">
        <f t="shared" ref="BR373" si="6327">J373/J374</f>
        <v>0</v>
      </c>
      <c r="BS373" s="129">
        <f t="shared" ref="BS373" si="6328">K373/K374</f>
        <v>0</v>
      </c>
      <c r="BT373" s="130">
        <f t="shared" ref="BT373" si="6329">L373/L374</f>
        <v>0</v>
      </c>
      <c r="BU373" s="128">
        <f t="shared" ref="BU373" si="6330">M373/M374</f>
        <v>0</v>
      </c>
      <c r="BV373" s="132">
        <f t="shared" ref="BV373" si="6331">N373/N374</f>
        <v>0</v>
      </c>
      <c r="BW373" s="133">
        <f t="shared" ref="BW373" si="6332">O373/O374</f>
        <v>0</v>
      </c>
      <c r="BX373" s="128">
        <f t="shared" ref="BX373" si="6333">P373/P374</f>
        <v>0</v>
      </c>
      <c r="BY373" s="129">
        <f t="shared" ref="BY373" si="6334">Q373/Q374</f>
        <v>0</v>
      </c>
      <c r="BZ373" s="130">
        <f t="shared" ref="BZ373" si="6335">R373/R374</f>
        <v>0</v>
      </c>
      <c r="CA373" s="131">
        <f t="shared" ref="CA373" si="6336">S373/S374</f>
        <v>0</v>
      </c>
      <c r="CB373" s="128">
        <f t="shared" ref="CB373" si="6337">T373/T374</f>
        <v>0</v>
      </c>
      <c r="CC373" s="129">
        <f t="shared" ref="CC373" si="6338">U373/U374</f>
        <v>0</v>
      </c>
      <c r="CD373" s="130">
        <f t="shared" ref="CD373" si="6339">V373/V374</f>
        <v>0</v>
      </c>
      <c r="CE373" s="131">
        <f t="shared" ref="CE373" si="6340">W373/W374</f>
        <v>0</v>
      </c>
      <c r="CF373" s="128">
        <f t="shared" ref="CF373" si="6341">X373/X374</f>
        <v>0</v>
      </c>
      <c r="CG373" s="129">
        <f t="shared" ref="CG373" si="6342">Y373/Y374</f>
        <v>0</v>
      </c>
      <c r="CH373" s="130">
        <f t="shared" ref="CH373" si="6343">Z373/Z374</f>
        <v>0</v>
      </c>
      <c r="CI373" s="128">
        <f t="shared" ref="CI373" si="6344">AA373/AA374</f>
        <v>0</v>
      </c>
      <c r="CJ373" s="134">
        <f t="shared" ref="CJ373" si="6345">AB373/AB374</f>
        <v>0</v>
      </c>
      <c r="CK373" s="135">
        <f t="shared" ref="CK373" si="6346">AC373/AC374</f>
        <v>0</v>
      </c>
    </row>
    <row r="374" spans="1:89" ht="14.25" thickTop="1" thickBot="1" x14ac:dyDescent="0.25">
      <c r="A374" s="229" t="s">
        <v>13</v>
      </c>
      <c r="B374" s="20">
        <f t="shared" ref="B374" si="6347">SUM(B351:B373)</f>
        <v>29237</v>
      </c>
      <c r="C374" s="21">
        <f t="shared" ref="C374" si="6348">SUM(C351:C373)</f>
        <v>29498</v>
      </c>
      <c r="D374" s="20">
        <f t="shared" ref="D374" si="6349">SUM(D351:D373)</f>
        <v>12440</v>
      </c>
      <c r="E374" s="21">
        <f t="shared" ref="E374" si="6350">SUM(E351:E373)</f>
        <v>13080</v>
      </c>
      <c r="F374" s="20">
        <f t="shared" ref="F374" si="6351">SUM(F351:F373)</f>
        <v>29156</v>
      </c>
      <c r="G374" s="21">
        <f t="shared" ref="G374" si="6352">SUM(G351:G373)</f>
        <v>26623</v>
      </c>
      <c r="H374" s="20">
        <f t="shared" ref="H374" si="6353">SUM(H351:H373)</f>
        <v>39833</v>
      </c>
      <c r="I374" s="21">
        <f t="shared" ref="I374" si="6354">SUM(I351:I373)</f>
        <v>42341</v>
      </c>
      <c r="J374" s="20">
        <f t="shared" ref="J374" si="6355">SUM(J351:J373)</f>
        <v>6477</v>
      </c>
      <c r="K374" s="21">
        <f t="shared" ref="K374" si="6356">SUM(K351:K373)</f>
        <v>6657</v>
      </c>
      <c r="L374" s="20">
        <f t="shared" ref="L374" si="6357">SUM(L351:L373)</f>
        <v>25047</v>
      </c>
      <c r="M374" s="21">
        <f t="shared" ref="M374" si="6358">SUM(M351:M373)</f>
        <v>24071</v>
      </c>
      <c r="N374" s="20">
        <f t="shared" ref="N374" si="6359">SUM(N351:N373)</f>
        <v>40419</v>
      </c>
      <c r="O374" s="21">
        <f t="shared" ref="O374" si="6360">SUM(O351:O373)</f>
        <v>40084</v>
      </c>
      <c r="P374" s="20">
        <f t="shared" ref="P374" si="6361">SUM(P351:P373)</f>
        <v>22118</v>
      </c>
      <c r="Q374" s="21">
        <f t="shared" ref="Q374" si="6362">SUM(Q351:Q373)</f>
        <v>21675</v>
      </c>
      <c r="R374" s="20">
        <f t="shared" ref="R374" si="6363">SUM(R351:R373)</f>
        <v>26899</v>
      </c>
      <c r="S374" s="21">
        <f t="shared" ref="S374" si="6364">SUM(S351:S373)</f>
        <v>28158</v>
      </c>
      <c r="T374" s="20">
        <f t="shared" ref="T374" si="6365">SUM(T351:T373)</f>
        <v>8237</v>
      </c>
      <c r="U374" s="21">
        <f t="shared" ref="U374" si="6366">SUM(U351:U373)</f>
        <v>8368</v>
      </c>
      <c r="V374" s="20">
        <f t="shared" ref="V374" si="6367">SUM(V351:V373)</f>
        <v>24933</v>
      </c>
      <c r="W374" s="21">
        <f t="shared" ref="W374" si="6368">SUM(W351:W373)</f>
        <v>27950</v>
      </c>
      <c r="X374" s="20">
        <f t="shared" ref="X374" si="6369">SUM(X351:X373)</f>
        <v>20156</v>
      </c>
      <c r="Y374" s="21">
        <f t="shared" ref="Y374" si="6370">SUM(Y351:Y373)</f>
        <v>12760</v>
      </c>
      <c r="Z374" s="20">
        <f t="shared" ref="Z374" si="6371">SUM(Z351:Z373)</f>
        <v>41669</v>
      </c>
      <c r="AA374" s="21">
        <f t="shared" ref="AA374" si="6372">SUM(AA351:AA373)</f>
        <v>44004</v>
      </c>
      <c r="AB374" s="160">
        <f t="shared" ref="AB374:AC374" si="6373">SUM(AB350:AB373)</f>
        <v>326621</v>
      </c>
      <c r="AC374" s="161">
        <f t="shared" si="6373"/>
        <v>325269</v>
      </c>
      <c r="BI374" s="229" t="s">
        <v>13</v>
      </c>
      <c r="BJ374" s="154">
        <f>SUM(BJ350:BJ373)</f>
        <v>1</v>
      </c>
      <c r="BK374" s="155">
        <f t="shared" ref="BK374:CK374" si="6374">SUM(BK350:BK373)</f>
        <v>1</v>
      </c>
      <c r="BL374" s="154">
        <f t="shared" si="6374"/>
        <v>1.0000000000000002</v>
      </c>
      <c r="BM374" s="155">
        <f t="shared" si="6374"/>
        <v>1.0000000000000002</v>
      </c>
      <c r="BN374" s="154">
        <f t="shared" si="6374"/>
        <v>0.99999999999999989</v>
      </c>
      <c r="BO374" s="155">
        <f t="shared" si="6374"/>
        <v>0.99999999999999989</v>
      </c>
      <c r="BP374" s="154">
        <f t="shared" si="6374"/>
        <v>1</v>
      </c>
      <c r="BQ374" s="155">
        <f t="shared" si="6374"/>
        <v>1</v>
      </c>
      <c r="BR374" s="154">
        <f t="shared" si="6374"/>
        <v>1</v>
      </c>
      <c r="BS374" s="155">
        <f t="shared" si="6374"/>
        <v>1</v>
      </c>
      <c r="BT374" s="154">
        <f t="shared" si="6374"/>
        <v>1.0000000000000002</v>
      </c>
      <c r="BU374" s="155">
        <f t="shared" si="6374"/>
        <v>0.99999999999999989</v>
      </c>
      <c r="BV374" s="154">
        <f t="shared" si="6374"/>
        <v>1.0000000000000002</v>
      </c>
      <c r="BW374" s="155">
        <f t="shared" si="6374"/>
        <v>1</v>
      </c>
      <c r="BX374" s="154">
        <f t="shared" si="6374"/>
        <v>1.0000000000000002</v>
      </c>
      <c r="BY374" s="155">
        <f t="shared" si="6374"/>
        <v>1</v>
      </c>
      <c r="BZ374" s="154">
        <f t="shared" si="6374"/>
        <v>1</v>
      </c>
      <c r="CA374" s="155">
        <f t="shared" si="6374"/>
        <v>0.99999999999999989</v>
      </c>
      <c r="CB374" s="154">
        <f t="shared" si="6374"/>
        <v>0.99999999999999978</v>
      </c>
      <c r="CC374" s="155">
        <f t="shared" si="6374"/>
        <v>0.99999999999999978</v>
      </c>
      <c r="CD374" s="154">
        <f t="shared" si="6374"/>
        <v>1.0000000000000002</v>
      </c>
      <c r="CE374" s="155">
        <f t="shared" si="6374"/>
        <v>0.99999999999999989</v>
      </c>
      <c r="CF374" s="154">
        <f t="shared" si="6374"/>
        <v>1</v>
      </c>
      <c r="CG374" s="155">
        <f t="shared" si="6374"/>
        <v>0.99999999999999989</v>
      </c>
      <c r="CH374" s="154">
        <f t="shared" si="6374"/>
        <v>0.99999999999999989</v>
      </c>
      <c r="CI374" s="155">
        <f t="shared" si="6374"/>
        <v>0.99999999999999989</v>
      </c>
      <c r="CJ374" s="154">
        <f t="shared" si="6374"/>
        <v>1</v>
      </c>
      <c r="CK374" s="155">
        <f t="shared" si="6374"/>
        <v>1.0000000000000002</v>
      </c>
    </row>
    <row r="375" spans="1:89" ht="13.5" thickTop="1" x14ac:dyDescent="0.2">
      <c r="A375" s="173"/>
    </row>
    <row r="377" spans="1:89" x14ac:dyDescent="0.2">
      <c r="A377" s="304">
        <f>+A346+1</f>
        <v>44694</v>
      </c>
      <c r="B377" s="304"/>
      <c r="C377" s="304"/>
      <c r="D377" s="304"/>
      <c r="BI377" s="309">
        <f>+BI346+1</f>
        <v>44694</v>
      </c>
      <c r="BJ377" s="309"/>
      <c r="BK377" s="309"/>
      <c r="BL377" s="309"/>
    </row>
    <row r="378" spans="1:89" ht="13.5" thickBot="1" x14ac:dyDescent="0.25">
      <c r="AE378" s="232" t="s">
        <v>84</v>
      </c>
    </row>
    <row r="379" spans="1:89" ht="14.25" thickTop="1" thickBot="1" x14ac:dyDescent="0.25">
      <c r="A379" s="300" t="s">
        <v>0</v>
      </c>
      <c r="B379" s="302" t="s">
        <v>1</v>
      </c>
      <c r="C379" s="303"/>
      <c r="D379" s="302" t="s">
        <v>2</v>
      </c>
      <c r="E379" s="303"/>
      <c r="F379" s="302" t="s">
        <v>3</v>
      </c>
      <c r="G379" s="303"/>
      <c r="H379" s="302" t="s">
        <v>4</v>
      </c>
      <c r="I379" s="303"/>
      <c r="J379" s="302" t="s">
        <v>5</v>
      </c>
      <c r="K379" s="303"/>
      <c r="L379" s="302" t="s">
        <v>6</v>
      </c>
      <c r="M379" s="303"/>
      <c r="N379" s="302" t="s">
        <v>7</v>
      </c>
      <c r="O379" s="303"/>
      <c r="P379" s="302" t="s">
        <v>8</v>
      </c>
      <c r="Q379" s="303"/>
      <c r="R379" s="302" t="s">
        <v>9</v>
      </c>
      <c r="S379" s="303"/>
      <c r="T379" s="302" t="s">
        <v>10</v>
      </c>
      <c r="U379" s="303"/>
      <c r="V379" s="302" t="s">
        <v>11</v>
      </c>
      <c r="W379" s="303"/>
      <c r="X379" s="302" t="s">
        <v>12</v>
      </c>
      <c r="Y379" s="303"/>
      <c r="Z379" s="305" t="s">
        <v>40</v>
      </c>
      <c r="AA379" s="306"/>
      <c r="AB379" s="307" t="s">
        <v>41</v>
      </c>
      <c r="AC379" s="308"/>
      <c r="AE379" s="300" t="s">
        <v>0</v>
      </c>
      <c r="AF379" s="302" t="s">
        <v>1</v>
      </c>
      <c r="AG379" s="303"/>
      <c r="AH379" s="302" t="s">
        <v>2</v>
      </c>
      <c r="AI379" s="303"/>
      <c r="AJ379" s="302" t="s">
        <v>3</v>
      </c>
      <c r="AK379" s="303"/>
      <c r="AL379" s="302" t="s">
        <v>4</v>
      </c>
      <c r="AM379" s="303"/>
      <c r="AN379" s="302" t="s">
        <v>5</v>
      </c>
      <c r="AO379" s="303"/>
      <c r="AP379" s="302" t="s">
        <v>6</v>
      </c>
      <c r="AQ379" s="303"/>
      <c r="AR379" s="302" t="s">
        <v>7</v>
      </c>
      <c r="AS379" s="303"/>
      <c r="AT379" s="302" t="s">
        <v>8</v>
      </c>
      <c r="AU379" s="303"/>
      <c r="AV379" s="302" t="s">
        <v>9</v>
      </c>
      <c r="AW379" s="303"/>
      <c r="AX379" s="302" t="s">
        <v>10</v>
      </c>
      <c r="AY379" s="303"/>
      <c r="AZ379" s="302" t="s">
        <v>11</v>
      </c>
      <c r="BA379" s="303"/>
      <c r="BB379" s="302" t="s">
        <v>12</v>
      </c>
      <c r="BC379" s="303"/>
      <c r="BD379" s="305" t="s">
        <v>40</v>
      </c>
      <c r="BE379" s="306"/>
      <c r="BF379" s="307" t="s">
        <v>41</v>
      </c>
      <c r="BG379" s="308"/>
      <c r="BI379" s="300" t="s">
        <v>0</v>
      </c>
      <c r="BJ379" s="302" t="s">
        <v>1</v>
      </c>
      <c r="BK379" s="303"/>
      <c r="BL379" s="302" t="s">
        <v>2</v>
      </c>
      <c r="BM379" s="303"/>
      <c r="BN379" s="302" t="s">
        <v>3</v>
      </c>
      <c r="BO379" s="303"/>
      <c r="BP379" s="302" t="s">
        <v>4</v>
      </c>
      <c r="BQ379" s="303"/>
      <c r="BR379" s="302" t="s">
        <v>5</v>
      </c>
      <c r="BS379" s="303"/>
      <c r="BT379" s="302" t="s">
        <v>6</v>
      </c>
      <c r="BU379" s="303"/>
      <c r="BV379" s="302" t="s">
        <v>7</v>
      </c>
      <c r="BW379" s="303"/>
      <c r="BX379" s="302" t="s">
        <v>8</v>
      </c>
      <c r="BY379" s="303"/>
      <c r="BZ379" s="302" t="s">
        <v>9</v>
      </c>
      <c r="CA379" s="303"/>
      <c r="CB379" s="302" t="s">
        <v>10</v>
      </c>
      <c r="CC379" s="303"/>
      <c r="CD379" s="302" t="s">
        <v>11</v>
      </c>
      <c r="CE379" s="303"/>
      <c r="CF379" s="302" t="s">
        <v>12</v>
      </c>
      <c r="CG379" s="303"/>
      <c r="CH379" s="305" t="s">
        <v>40</v>
      </c>
      <c r="CI379" s="306"/>
      <c r="CJ379" s="302" t="s">
        <v>41</v>
      </c>
      <c r="CK379" s="303"/>
    </row>
    <row r="380" spans="1:89" ht="15" thickTop="1" thickBot="1" x14ac:dyDescent="0.3">
      <c r="A380" s="301"/>
      <c r="B380" s="115" t="s">
        <v>14</v>
      </c>
      <c r="C380" s="116" t="s">
        <v>15</v>
      </c>
      <c r="D380" s="117" t="s">
        <v>14</v>
      </c>
      <c r="E380" s="118" t="s">
        <v>15</v>
      </c>
      <c r="F380" s="115" t="s">
        <v>14</v>
      </c>
      <c r="G380" s="116" t="s">
        <v>15</v>
      </c>
      <c r="H380" s="117" t="s">
        <v>14</v>
      </c>
      <c r="I380" s="118" t="s">
        <v>15</v>
      </c>
      <c r="J380" s="115" t="s">
        <v>14</v>
      </c>
      <c r="K380" s="116" t="s">
        <v>15</v>
      </c>
      <c r="L380" s="117" t="s">
        <v>14</v>
      </c>
      <c r="M380" s="115" t="s">
        <v>15</v>
      </c>
      <c r="N380" s="119" t="s">
        <v>14</v>
      </c>
      <c r="O380" s="120" t="s">
        <v>15</v>
      </c>
      <c r="P380" s="115" t="s">
        <v>14</v>
      </c>
      <c r="Q380" s="116" t="s">
        <v>15</v>
      </c>
      <c r="R380" s="117" t="s">
        <v>14</v>
      </c>
      <c r="S380" s="118" t="s">
        <v>15</v>
      </c>
      <c r="T380" s="115" t="s">
        <v>14</v>
      </c>
      <c r="U380" s="116" t="s">
        <v>15</v>
      </c>
      <c r="V380" s="117" t="s">
        <v>14</v>
      </c>
      <c r="W380" s="118" t="s">
        <v>15</v>
      </c>
      <c r="X380" s="115" t="s">
        <v>14</v>
      </c>
      <c r="Y380" s="116" t="s">
        <v>15</v>
      </c>
      <c r="Z380" s="28" t="s">
        <v>14</v>
      </c>
      <c r="AA380" s="121" t="s">
        <v>15</v>
      </c>
      <c r="AB380" s="162" t="s">
        <v>14</v>
      </c>
      <c r="AC380" s="163" t="s">
        <v>15</v>
      </c>
      <c r="AE380" s="301"/>
      <c r="AF380" s="115" t="s">
        <v>14</v>
      </c>
      <c r="AG380" s="116" t="s">
        <v>15</v>
      </c>
      <c r="AH380" s="117" t="s">
        <v>14</v>
      </c>
      <c r="AI380" s="118" t="s">
        <v>15</v>
      </c>
      <c r="AJ380" s="115" t="s">
        <v>14</v>
      </c>
      <c r="AK380" s="116" t="s">
        <v>15</v>
      </c>
      <c r="AL380" s="117" t="s">
        <v>14</v>
      </c>
      <c r="AM380" s="118" t="s">
        <v>15</v>
      </c>
      <c r="AN380" s="115" t="s">
        <v>14</v>
      </c>
      <c r="AO380" s="116" t="s">
        <v>15</v>
      </c>
      <c r="AP380" s="117" t="s">
        <v>14</v>
      </c>
      <c r="AQ380" s="115" t="s">
        <v>15</v>
      </c>
      <c r="AR380" s="119" t="s">
        <v>14</v>
      </c>
      <c r="AS380" s="120" t="s">
        <v>15</v>
      </c>
      <c r="AT380" s="115" t="s">
        <v>14</v>
      </c>
      <c r="AU380" s="116" t="s">
        <v>15</v>
      </c>
      <c r="AV380" s="117" t="s">
        <v>14</v>
      </c>
      <c r="AW380" s="118" t="s">
        <v>15</v>
      </c>
      <c r="AX380" s="115" t="s">
        <v>14</v>
      </c>
      <c r="AY380" s="116" t="s">
        <v>15</v>
      </c>
      <c r="AZ380" s="117" t="s">
        <v>14</v>
      </c>
      <c r="BA380" s="118" t="s">
        <v>15</v>
      </c>
      <c r="BB380" s="115" t="s">
        <v>14</v>
      </c>
      <c r="BC380" s="116" t="s">
        <v>15</v>
      </c>
      <c r="BD380" s="28" t="s">
        <v>14</v>
      </c>
      <c r="BE380" s="121" t="s">
        <v>15</v>
      </c>
      <c r="BF380" s="162" t="s">
        <v>14</v>
      </c>
      <c r="BG380" s="163" t="s">
        <v>15</v>
      </c>
      <c r="BI380" s="301"/>
      <c r="BJ380" s="115" t="s">
        <v>14</v>
      </c>
      <c r="BK380" s="116" t="s">
        <v>15</v>
      </c>
      <c r="BL380" s="117" t="s">
        <v>14</v>
      </c>
      <c r="BM380" s="118" t="s">
        <v>15</v>
      </c>
      <c r="BN380" s="115" t="s">
        <v>14</v>
      </c>
      <c r="BO380" s="116" t="s">
        <v>15</v>
      </c>
      <c r="BP380" s="117" t="s">
        <v>14</v>
      </c>
      <c r="BQ380" s="118" t="s">
        <v>15</v>
      </c>
      <c r="BR380" s="115" t="s">
        <v>14</v>
      </c>
      <c r="BS380" s="116" t="s">
        <v>15</v>
      </c>
      <c r="BT380" s="117" t="s">
        <v>14</v>
      </c>
      <c r="BU380" s="115" t="s">
        <v>15</v>
      </c>
      <c r="BV380" s="119" t="s">
        <v>14</v>
      </c>
      <c r="BW380" s="120" t="s">
        <v>15</v>
      </c>
      <c r="BX380" s="115" t="s">
        <v>14</v>
      </c>
      <c r="BY380" s="116" t="s">
        <v>15</v>
      </c>
      <c r="BZ380" s="117" t="s">
        <v>14</v>
      </c>
      <c r="CA380" s="118" t="s">
        <v>15</v>
      </c>
      <c r="CB380" s="115" t="s">
        <v>14</v>
      </c>
      <c r="CC380" s="116" t="s">
        <v>15</v>
      </c>
      <c r="CD380" s="117" t="s">
        <v>14</v>
      </c>
      <c r="CE380" s="118" t="s">
        <v>15</v>
      </c>
      <c r="CF380" s="115" t="s">
        <v>14</v>
      </c>
      <c r="CG380" s="116" t="s">
        <v>15</v>
      </c>
      <c r="CH380" s="28" t="s">
        <v>14</v>
      </c>
      <c r="CI380" s="121" t="s">
        <v>15</v>
      </c>
      <c r="CJ380" s="119" t="s">
        <v>14</v>
      </c>
      <c r="CK380" s="120" t="s">
        <v>15</v>
      </c>
    </row>
    <row r="381" spans="1:89" ht="13.5" thickTop="1" x14ac:dyDescent="0.2">
      <c r="A381" s="124" t="s">
        <v>16</v>
      </c>
      <c r="B381" s="125"/>
      <c r="C381" s="172"/>
      <c r="D381" s="126"/>
      <c r="E381" s="166"/>
      <c r="F381" s="125"/>
      <c r="G381" s="127"/>
      <c r="H381" s="126"/>
      <c r="I381" s="166"/>
      <c r="J381" s="125"/>
      <c r="K381" s="127"/>
      <c r="L381" s="126"/>
      <c r="M381" s="125"/>
      <c r="N381" s="165"/>
      <c r="O381" s="167"/>
      <c r="P381" s="125"/>
      <c r="Q381" s="127"/>
      <c r="R381" s="126"/>
      <c r="S381" s="166"/>
      <c r="T381" s="125"/>
      <c r="U381" s="127"/>
      <c r="V381" s="126"/>
      <c r="W381" s="166"/>
      <c r="X381" s="125"/>
      <c r="Y381" s="127"/>
      <c r="Z381" s="170"/>
      <c r="AA381" s="171"/>
      <c r="AB381" s="156">
        <f>B381+D381+F381+H381+J381+L381+N381+P381+R381+T381+V381+X381+Z381</f>
        <v>0</v>
      </c>
      <c r="AC381" s="157">
        <f>C381+E381+G381+I381+K381+M381+O381+Q381+S381+U381+W381+Y381+AA381</f>
        <v>0</v>
      </c>
      <c r="AE381" s="235" t="str">
        <f>$AE$9</f>
        <v>07:00 - 07:59</v>
      </c>
      <c r="AF381" s="125">
        <f>SUMIF($A$9:$A$32,$AE381,B$381:B$404)</f>
        <v>3092</v>
      </c>
      <c r="AG381" s="172">
        <f t="shared" ref="AG381:AV382" si="6375">SUMIF($A$9:$A$32,$AE381,C$381:C$404)</f>
        <v>1307</v>
      </c>
      <c r="AH381" s="126">
        <f t="shared" si="6375"/>
        <v>1067</v>
      </c>
      <c r="AI381" s="166">
        <f t="shared" si="6375"/>
        <v>982</v>
      </c>
      <c r="AJ381" s="125">
        <f t="shared" si="6375"/>
        <v>2878</v>
      </c>
      <c r="AK381" s="127">
        <f t="shared" si="6375"/>
        <v>1548</v>
      </c>
      <c r="AL381" s="126">
        <f t="shared" si="6375"/>
        <v>3615</v>
      </c>
      <c r="AM381" s="166">
        <f t="shared" si="6375"/>
        <v>2246</v>
      </c>
      <c r="AN381" s="125">
        <f t="shared" si="6375"/>
        <v>293</v>
      </c>
      <c r="AO381" s="127">
        <f t="shared" si="6375"/>
        <v>976</v>
      </c>
      <c r="AP381" s="126">
        <f t="shared" si="6375"/>
        <v>1176</v>
      </c>
      <c r="AQ381" s="125">
        <f t="shared" si="6375"/>
        <v>3384</v>
      </c>
      <c r="AR381" s="165">
        <f t="shared" si="6375"/>
        <v>2863</v>
      </c>
      <c r="AS381" s="167">
        <f t="shared" si="6375"/>
        <v>4027</v>
      </c>
      <c r="AT381" s="125">
        <f t="shared" si="6375"/>
        <v>1935</v>
      </c>
      <c r="AU381" s="127">
        <f t="shared" si="6375"/>
        <v>1952</v>
      </c>
      <c r="AV381" s="126">
        <f t="shared" si="6375"/>
        <v>2458</v>
      </c>
      <c r="AW381" s="166">
        <f t="shared" ref="AW381:BE382" si="6376">SUMIF($A$9:$A$32,$AE381,S$381:S$404)</f>
        <v>2060</v>
      </c>
      <c r="AX381" s="125">
        <f t="shared" si="6376"/>
        <v>446</v>
      </c>
      <c r="AY381" s="127">
        <f t="shared" si="6376"/>
        <v>1387</v>
      </c>
      <c r="AZ381" s="126">
        <f t="shared" si="6376"/>
        <v>1184</v>
      </c>
      <c r="BA381" s="166">
        <f t="shared" si="6376"/>
        <v>2809</v>
      </c>
      <c r="BB381" s="125">
        <f t="shared" si="6376"/>
        <v>1703</v>
      </c>
      <c r="BC381" s="127">
        <f t="shared" si="6376"/>
        <v>1727</v>
      </c>
      <c r="BD381" s="170">
        <f t="shared" si="6376"/>
        <v>3784</v>
      </c>
      <c r="BE381" s="171">
        <f t="shared" si="6376"/>
        <v>2788</v>
      </c>
      <c r="BF381" s="156">
        <f>AF381+AH381+AJ381+AL381+AN381+AP381+AR381+AT381+AV381+AX381+AZ381+BB381+BD381</f>
        <v>26494</v>
      </c>
      <c r="BG381" s="157">
        <f>AG381+AI381+AK381+AM381+AO381+AQ381+AS381+AU381+AW381+AY381+BA381+BC381+BE381</f>
        <v>27193</v>
      </c>
      <c r="BI381" s="124" t="s">
        <v>16</v>
      </c>
      <c r="BJ381" s="128">
        <f>B381/B405</f>
        <v>0</v>
      </c>
      <c r="BK381" s="129">
        <f t="shared" ref="BK381" si="6377">C381/C405</f>
        <v>0</v>
      </c>
      <c r="BL381" s="130">
        <f t="shared" ref="BL381" si="6378">D381/D405</f>
        <v>0</v>
      </c>
      <c r="BM381" s="131">
        <f t="shared" ref="BM381" si="6379">E381/E405</f>
        <v>0</v>
      </c>
      <c r="BN381" s="128">
        <f t="shared" ref="BN381" si="6380">F381/F405</f>
        <v>0</v>
      </c>
      <c r="BO381" s="129">
        <f t="shared" ref="BO381" si="6381">G381/G405</f>
        <v>0</v>
      </c>
      <c r="BP381" s="130">
        <f t="shared" ref="BP381" si="6382">H381/H405</f>
        <v>0</v>
      </c>
      <c r="BQ381" s="131">
        <f t="shared" ref="BQ381" si="6383">I381/I405</f>
        <v>0</v>
      </c>
      <c r="BR381" s="128">
        <f t="shared" ref="BR381" si="6384">J381/J405</f>
        <v>0</v>
      </c>
      <c r="BS381" s="129">
        <f t="shared" ref="BS381" si="6385">K381/K405</f>
        <v>0</v>
      </c>
      <c r="BT381" s="130">
        <f t="shared" ref="BT381" si="6386">L381/L405</f>
        <v>0</v>
      </c>
      <c r="BU381" s="128">
        <f t="shared" ref="BU381" si="6387">M381/M405</f>
        <v>0</v>
      </c>
      <c r="BV381" s="132">
        <f t="shared" ref="BV381" si="6388">N381/N405</f>
        <v>0</v>
      </c>
      <c r="BW381" s="133">
        <f t="shared" ref="BW381" si="6389">O381/O405</f>
        <v>0</v>
      </c>
      <c r="BX381" s="128">
        <f t="shared" ref="BX381" si="6390">P381/P405</f>
        <v>0</v>
      </c>
      <c r="BY381" s="129">
        <f t="shared" ref="BY381" si="6391">Q381/Q405</f>
        <v>0</v>
      </c>
      <c r="BZ381" s="130">
        <f t="shared" ref="BZ381" si="6392">R381/R405</f>
        <v>0</v>
      </c>
      <c r="CA381" s="131">
        <f t="shared" ref="CA381" si="6393">S381/S405</f>
        <v>0</v>
      </c>
      <c r="CB381" s="128">
        <f t="shared" ref="CB381" si="6394">T381/T405</f>
        <v>0</v>
      </c>
      <c r="CC381" s="129">
        <f t="shared" ref="CC381" si="6395">U381/U405</f>
        <v>0</v>
      </c>
      <c r="CD381" s="130">
        <f t="shared" ref="CD381" si="6396">V381/V405</f>
        <v>0</v>
      </c>
      <c r="CE381" s="131">
        <f t="shared" ref="CE381" si="6397">W381/W405</f>
        <v>0</v>
      </c>
      <c r="CF381" s="128">
        <f t="shared" ref="CF381" si="6398">X381/X405</f>
        <v>0</v>
      </c>
      <c r="CG381" s="129">
        <f t="shared" ref="CG381" si="6399">Y381/Y405</f>
        <v>0</v>
      </c>
      <c r="CH381" s="130">
        <f t="shared" ref="CH381" si="6400">Z381/Z405</f>
        <v>0</v>
      </c>
      <c r="CI381" s="128">
        <f t="shared" ref="CI381" si="6401">AA381/AA405</f>
        <v>0</v>
      </c>
      <c r="CJ381" s="134">
        <f t="shared" ref="CJ381" si="6402">AB381/AB405</f>
        <v>0</v>
      </c>
      <c r="CK381" s="135">
        <f t="shared" ref="CK381" si="6403">AC381/AC405</f>
        <v>0</v>
      </c>
    </row>
    <row r="382" spans="1:89" x14ac:dyDescent="0.2">
      <c r="A382" s="136" t="s">
        <v>17</v>
      </c>
      <c r="B382" s="175">
        <v>372</v>
      </c>
      <c r="C382" s="176">
        <v>0</v>
      </c>
      <c r="D382" s="177">
        <v>203</v>
      </c>
      <c r="E382" s="178">
        <v>6</v>
      </c>
      <c r="F382" s="175">
        <v>597</v>
      </c>
      <c r="G382" s="179">
        <v>4</v>
      </c>
      <c r="H382" s="177">
        <v>461</v>
      </c>
      <c r="I382" s="178">
        <v>38</v>
      </c>
      <c r="J382" s="175">
        <v>8</v>
      </c>
      <c r="K382" s="179">
        <v>20</v>
      </c>
      <c r="L382" s="177">
        <v>79</v>
      </c>
      <c r="M382" s="175">
        <v>97</v>
      </c>
      <c r="N382" s="180">
        <v>173</v>
      </c>
      <c r="O382" s="181">
        <v>197</v>
      </c>
      <c r="P382" s="175">
        <v>63</v>
      </c>
      <c r="Q382" s="179">
        <v>48</v>
      </c>
      <c r="R382" s="177">
        <v>31</v>
      </c>
      <c r="S382" s="178">
        <v>0</v>
      </c>
      <c r="T382" s="175">
        <v>0</v>
      </c>
      <c r="U382" s="179">
        <v>0</v>
      </c>
      <c r="V382" s="177">
        <v>11</v>
      </c>
      <c r="W382" s="178">
        <v>0</v>
      </c>
      <c r="X382" s="175">
        <v>3</v>
      </c>
      <c r="Y382" s="179">
        <v>0</v>
      </c>
      <c r="Z382" s="177">
        <v>0</v>
      </c>
      <c r="AA382" s="175">
        <v>0</v>
      </c>
      <c r="AB382" s="156">
        <f t="shared" ref="AB382:AB401" si="6404">B382+D382+F382+H382+J382+L382+N382+P382+R382+T382+V382+X382+Z382</f>
        <v>2001</v>
      </c>
      <c r="AC382" s="157">
        <f t="shared" ref="AC382:AC401" si="6405">C382+E382+G382+I382+K382+M382+O382+Q382+S382+U382+W382+Y382+AA382</f>
        <v>410</v>
      </c>
      <c r="AE382" s="237" t="str">
        <f>$AE$10</f>
        <v>08:00 - 08:59</v>
      </c>
      <c r="AF382" s="125">
        <f>SUMIF($A$9:$A$32,$AE382,B$381:B$404)</f>
        <v>2396</v>
      </c>
      <c r="AG382" s="176">
        <f t="shared" si="6375"/>
        <v>1368</v>
      </c>
      <c r="AH382" s="177">
        <f t="shared" si="6375"/>
        <v>810</v>
      </c>
      <c r="AI382" s="178">
        <f t="shared" si="6375"/>
        <v>902</v>
      </c>
      <c r="AJ382" s="238">
        <f t="shared" si="6375"/>
        <v>2639</v>
      </c>
      <c r="AK382" s="179">
        <f t="shared" si="6375"/>
        <v>1226</v>
      </c>
      <c r="AL382" s="177">
        <f t="shared" si="6375"/>
        <v>3061</v>
      </c>
      <c r="AM382" s="178">
        <f t="shared" si="6375"/>
        <v>2113</v>
      </c>
      <c r="AN382" s="238">
        <f t="shared" si="6375"/>
        <v>280</v>
      </c>
      <c r="AO382" s="179">
        <f t="shared" si="6375"/>
        <v>774</v>
      </c>
      <c r="AP382" s="177">
        <f t="shared" si="6375"/>
        <v>1034</v>
      </c>
      <c r="AQ382" s="238">
        <f t="shared" si="6375"/>
        <v>2736</v>
      </c>
      <c r="AR382" s="180">
        <f t="shared" si="6375"/>
        <v>2174</v>
      </c>
      <c r="AS382" s="181">
        <f t="shared" si="6375"/>
        <v>3542</v>
      </c>
      <c r="AT382" s="238">
        <f t="shared" si="6375"/>
        <v>1480</v>
      </c>
      <c r="AU382" s="179">
        <f t="shared" si="6375"/>
        <v>1626</v>
      </c>
      <c r="AV382" s="177">
        <f t="shared" si="6375"/>
        <v>2171</v>
      </c>
      <c r="AW382" s="178">
        <f t="shared" si="6376"/>
        <v>1641</v>
      </c>
      <c r="AX382" s="238">
        <f t="shared" si="6376"/>
        <v>306</v>
      </c>
      <c r="AY382" s="179">
        <f t="shared" si="6376"/>
        <v>927</v>
      </c>
      <c r="AZ382" s="177">
        <f t="shared" si="6376"/>
        <v>923</v>
      </c>
      <c r="BA382" s="178">
        <f t="shared" si="6376"/>
        <v>2201</v>
      </c>
      <c r="BB382" s="238">
        <f t="shared" si="6376"/>
        <v>1346</v>
      </c>
      <c r="BC382" s="179">
        <f t="shared" si="6376"/>
        <v>1248</v>
      </c>
      <c r="BD382" s="177">
        <f t="shared" si="6376"/>
        <v>3017</v>
      </c>
      <c r="BE382" s="238">
        <f t="shared" si="6376"/>
        <v>2084</v>
      </c>
      <c r="BF382" s="158">
        <f>SUM(AF382,AH382,AJ382,AL382,AN382,AP382,AR382,AT382,AV382,AX382,AZ382,BB382,BD382)</f>
        <v>21637</v>
      </c>
      <c r="BG382" s="159">
        <f>SUM(AG382,AI382,AK382,AM382,AO382,AQ382,AS382,AU382,AW382,AY382,BA382,BC382,BE382)</f>
        <v>22388</v>
      </c>
      <c r="BI382" s="136" t="s">
        <v>17</v>
      </c>
      <c r="BJ382" s="128">
        <f>B382/B405</f>
        <v>1.1827922800546882E-2</v>
      </c>
      <c r="BK382" s="129">
        <f t="shared" ref="BK382" si="6406">C382/C405</f>
        <v>0</v>
      </c>
      <c r="BL382" s="130">
        <f t="shared" ref="BL382" si="6407">D382/D405</f>
        <v>1.5320754716981131E-2</v>
      </c>
      <c r="BM382" s="131">
        <f t="shared" ref="BM382" si="6408">E382/E405</f>
        <v>4.2607584149978694E-4</v>
      </c>
      <c r="BN382" s="128">
        <f t="shared" ref="BN382" si="6409">F382/F405</f>
        <v>1.9461468248793846E-2</v>
      </c>
      <c r="BO382" s="129">
        <f t="shared" ref="BO382" si="6410">G382/G405</f>
        <v>1.4200511218403862E-4</v>
      </c>
      <c r="BP382" s="130">
        <f t="shared" ref="BP382" si="6411">H382/H405</f>
        <v>1.0806375996249415E-2</v>
      </c>
      <c r="BQ382" s="131">
        <f t="shared" ref="BQ382" si="6412">I382/I405</f>
        <v>7.6606725264091605E-4</v>
      </c>
      <c r="BR382" s="128">
        <f t="shared" ref="BR382" si="6413">J382/J405</f>
        <v>1.2101043715020421E-3</v>
      </c>
      <c r="BS382" s="129">
        <f t="shared" ref="BS382" si="6414">K382/K405</f>
        <v>3.1109037175299425E-3</v>
      </c>
      <c r="BT382" s="130">
        <f t="shared" ref="BT382" si="6415">L382/L405</f>
        <v>3.1305726173964732E-3</v>
      </c>
      <c r="BU382" s="128">
        <f t="shared" ref="BU382" si="6416">M382/M405</f>
        <v>3.8852839862212607E-3</v>
      </c>
      <c r="BV382" s="132">
        <f t="shared" ref="BV382" si="6417">N382/N405</f>
        <v>4.023723688801023E-3</v>
      </c>
      <c r="BW382" s="133">
        <f t="shared" ref="BW382" si="6418">O382/O405</f>
        <v>4.716077755434262E-3</v>
      </c>
      <c r="BX382" s="128">
        <f t="shared" ref="BX382" si="6419">P382/P405</f>
        <v>2.6867963152507677E-3</v>
      </c>
      <c r="BY382" s="129">
        <f t="shared" ref="BY382" si="6420">Q382/Q405</f>
        <v>2.2183196228856639E-3</v>
      </c>
      <c r="BZ382" s="130">
        <f t="shared" ref="BZ382" si="6421">R382/R405</f>
        <v>1.0719596113281926E-3</v>
      </c>
      <c r="CA382" s="131">
        <f t="shared" ref="CA382" si="6422">S382/S405</f>
        <v>0</v>
      </c>
      <c r="CB382" s="128">
        <f t="shared" ref="CB382" si="6423">T382/T405</f>
        <v>0</v>
      </c>
      <c r="CC382" s="129">
        <f t="shared" ref="CC382" si="6424">U382/U405</f>
        <v>0</v>
      </c>
      <c r="CD382" s="130">
        <f t="shared" ref="CD382" si="6425">V382/V405</f>
        <v>4.1407867494824016E-4</v>
      </c>
      <c r="CE382" s="131">
        <f t="shared" ref="CE382" si="6426">W382/W405</f>
        <v>0</v>
      </c>
      <c r="CF382" s="128">
        <f t="shared" ref="CF382" si="6427">X382/X405</f>
        <v>1.424298532972511E-4</v>
      </c>
      <c r="CG382" s="129">
        <f t="shared" ref="CG382" si="6428">Y382/Y405</f>
        <v>0</v>
      </c>
      <c r="CH382" s="130">
        <f t="shared" ref="CH382" si="6429">Z382/Z405</f>
        <v>0</v>
      </c>
      <c r="CI382" s="128">
        <f t="shared" ref="CI382" si="6430">AA382/AA405</f>
        <v>0</v>
      </c>
      <c r="CJ382" s="134">
        <f t="shared" ref="CJ382" si="6431">AB382/AB405</f>
        <v>5.7930986563832654E-3</v>
      </c>
      <c r="CK382" s="135">
        <f t="shared" ref="CK382" si="6432">AC382/AC405</f>
        <v>1.1925954367226314E-3</v>
      </c>
    </row>
    <row r="383" spans="1:89" ht="13.5" thickBot="1" x14ac:dyDescent="0.25">
      <c r="A383" s="145" t="s">
        <v>18</v>
      </c>
      <c r="B383" s="182">
        <v>1868</v>
      </c>
      <c r="C383" s="183">
        <v>231</v>
      </c>
      <c r="D383" s="184">
        <v>793</v>
      </c>
      <c r="E383" s="185">
        <v>170</v>
      </c>
      <c r="F383" s="182">
        <v>2665</v>
      </c>
      <c r="G383" s="186">
        <v>322</v>
      </c>
      <c r="H383" s="184">
        <v>2210</v>
      </c>
      <c r="I383" s="185">
        <v>626</v>
      </c>
      <c r="J383" s="182">
        <v>80</v>
      </c>
      <c r="K383" s="186">
        <v>214</v>
      </c>
      <c r="L383" s="184">
        <v>683</v>
      </c>
      <c r="M383" s="182">
        <v>792</v>
      </c>
      <c r="N383" s="187">
        <v>1572</v>
      </c>
      <c r="O383" s="188">
        <v>1689</v>
      </c>
      <c r="P383" s="182">
        <v>844</v>
      </c>
      <c r="Q383" s="186">
        <v>892</v>
      </c>
      <c r="R383" s="184">
        <v>970</v>
      </c>
      <c r="S383" s="185">
        <v>1205</v>
      </c>
      <c r="T383" s="182">
        <v>198</v>
      </c>
      <c r="U383" s="186">
        <v>576</v>
      </c>
      <c r="V383" s="184">
        <v>655</v>
      </c>
      <c r="W383" s="185">
        <v>1271</v>
      </c>
      <c r="X383" s="182">
        <v>726</v>
      </c>
      <c r="Y383" s="186">
        <v>591</v>
      </c>
      <c r="Z383" s="184">
        <v>1895</v>
      </c>
      <c r="AA383" s="182">
        <v>987</v>
      </c>
      <c r="AB383" s="156">
        <f t="shared" si="6404"/>
        <v>15159</v>
      </c>
      <c r="AC383" s="157">
        <f t="shared" si="6405"/>
        <v>9566</v>
      </c>
      <c r="AE383" s="235"/>
      <c r="AF383" s="125"/>
      <c r="AG383" s="183"/>
      <c r="AH383" s="184"/>
      <c r="AI383" s="185"/>
      <c r="AJ383" s="182"/>
      <c r="AK383" s="186"/>
      <c r="AL383" s="184"/>
      <c r="AM383" s="185"/>
      <c r="AN383" s="182"/>
      <c r="AO383" s="186"/>
      <c r="AP383" s="184"/>
      <c r="AQ383" s="182"/>
      <c r="AR383" s="187"/>
      <c r="AS383" s="188"/>
      <c r="AT383" s="182"/>
      <c r="AU383" s="186"/>
      <c r="AV383" s="184"/>
      <c r="AW383" s="185"/>
      <c r="AX383" s="182"/>
      <c r="AY383" s="186"/>
      <c r="AZ383" s="184"/>
      <c r="BA383" s="185"/>
      <c r="BB383" s="182"/>
      <c r="BC383" s="186"/>
      <c r="BD383" s="184"/>
      <c r="BE383" s="182"/>
      <c r="BF383" s="158"/>
      <c r="BG383" s="159"/>
      <c r="BI383" s="145" t="s">
        <v>18</v>
      </c>
      <c r="BJ383" s="128">
        <f>B383/B405</f>
        <v>5.9393977933928969E-2</v>
      </c>
      <c r="BK383" s="129">
        <f t="shared" ref="BK383" si="6433">C383/C405</f>
        <v>7.1324914317473058E-3</v>
      </c>
      <c r="BL383" s="130">
        <f t="shared" ref="BL383" si="6434">D383/D405</f>
        <v>5.9849056603773584E-2</v>
      </c>
      <c r="BM383" s="131">
        <f t="shared" ref="BM383" si="6435">E383/E405</f>
        <v>1.2072148842493965E-2</v>
      </c>
      <c r="BN383" s="128">
        <f t="shared" ref="BN383" si="6436">F383/F405</f>
        <v>8.6875733472421432E-2</v>
      </c>
      <c r="BO383" s="129">
        <f t="shared" ref="BO383" si="6437">G383/G405</f>
        <v>1.143141153081511E-2</v>
      </c>
      <c r="BP383" s="130">
        <f t="shared" ref="BP383" si="6438">H383/H405</f>
        <v>5.1804969526488512E-2</v>
      </c>
      <c r="BQ383" s="131">
        <f t="shared" ref="BQ383" si="6439">I383/I405</f>
        <v>1.2619950004031932E-2</v>
      </c>
      <c r="BR383" s="128">
        <f t="shared" ref="BR383" si="6440">J383/J405</f>
        <v>1.210104371502042E-2</v>
      </c>
      <c r="BS383" s="129">
        <f t="shared" ref="BS383" si="6441">K383/K405</f>
        <v>3.3286669777570381E-2</v>
      </c>
      <c r="BT383" s="130">
        <f t="shared" ref="BT383" si="6442">L383/L405</f>
        <v>2.7065583514959381E-2</v>
      </c>
      <c r="BU383" s="128">
        <f t="shared" ref="BU383" si="6443">M383/M405</f>
        <v>3.172314347512617E-2</v>
      </c>
      <c r="BV383" s="132">
        <f t="shared" ref="BV383" si="6444">N383/N405</f>
        <v>3.6562390975694851E-2</v>
      </c>
      <c r="BW383" s="133">
        <f t="shared" ref="BW383" si="6445">O383/O405</f>
        <v>4.0433783395575983E-2</v>
      </c>
      <c r="BX383" s="128">
        <f t="shared" ref="BX383" si="6446">P383/P405</f>
        <v>3.5994541112248382E-2</v>
      </c>
      <c r="BY383" s="129">
        <f t="shared" ref="BY383" si="6447">Q383/Q405</f>
        <v>4.122377299195859E-2</v>
      </c>
      <c r="BZ383" s="130">
        <f t="shared" ref="BZ383" si="6448">R383/R405</f>
        <v>3.3541962031882151E-2</v>
      </c>
      <c r="CA383" s="131">
        <f t="shared" ref="CA383" si="6449">S383/S405</f>
        <v>4.2360964634746534E-2</v>
      </c>
      <c r="CB383" s="128">
        <f t="shared" ref="CB383" si="6450">T383/T405</f>
        <v>2.3277686339054787E-2</v>
      </c>
      <c r="CC383" s="129">
        <f t="shared" ref="CC383" si="6451">U383/U405</f>
        <v>6.9289065319379284E-2</v>
      </c>
      <c r="CD383" s="130">
        <f t="shared" ref="CD383" si="6452">V383/V405</f>
        <v>2.4656502917372484E-2</v>
      </c>
      <c r="CE383" s="131">
        <f t="shared" ref="CE383" si="6453">W383/W405</f>
        <v>4.3907831554219783E-2</v>
      </c>
      <c r="CF383" s="128">
        <f t="shared" ref="CF383" si="6454">X383/X405</f>
        <v>3.446802449793477E-2</v>
      </c>
      <c r="CG383" s="129">
        <f t="shared" ref="CG383" si="6455">Y383/Y405</f>
        <v>4.7291349923981756E-2</v>
      </c>
      <c r="CH383" s="130">
        <f t="shared" ref="CH383" si="6456">Z383/Z405</f>
        <v>4.3036882267441859E-2</v>
      </c>
      <c r="CI383" s="128">
        <f t="shared" ref="CI383" si="6457">AA383/AA405</f>
        <v>2.1208019080770968E-2</v>
      </c>
      <c r="CJ383" s="134">
        <f t="shared" ref="CJ383" si="6458">AB383/AB405</f>
        <v>4.3886847842135888E-2</v>
      </c>
      <c r="CK383" s="135">
        <f t="shared" ref="CK383" si="6459">AC383/AC405</f>
        <v>2.7825287677289492E-2</v>
      </c>
    </row>
    <row r="384" spans="1:89" ht="14.25" thickTop="1" thickBot="1" x14ac:dyDescent="0.25">
      <c r="A384" s="136" t="s">
        <v>19</v>
      </c>
      <c r="B384" s="175">
        <v>2700</v>
      </c>
      <c r="C384" s="176">
        <v>1162</v>
      </c>
      <c r="D384" s="177">
        <v>1051</v>
      </c>
      <c r="E384" s="178">
        <v>903</v>
      </c>
      <c r="F384" s="175">
        <v>3238</v>
      </c>
      <c r="G384" s="179">
        <v>1604</v>
      </c>
      <c r="H384" s="177">
        <v>3227</v>
      </c>
      <c r="I384" s="178">
        <v>2119</v>
      </c>
      <c r="J384" s="175">
        <v>193</v>
      </c>
      <c r="K384" s="179">
        <v>631</v>
      </c>
      <c r="L384" s="177">
        <v>1059</v>
      </c>
      <c r="M384" s="175">
        <v>2367</v>
      </c>
      <c r="N384" s="180">
        <v>2870</v>
      </c>
      <c r="O384" s="181">
        <v>3457</v>
      </c>
      <c r="P384" s="175">
        <v>1721</v>
      </c>
      <c r="Q384" s="179">
        <v>1900</v>
      </c>
      <c r="R384" s="177">
        <v>2247</v>
      </c>
      <c r="S384" s="178">
        <v>1893</v>
      </c>
      <c r="T384" s="175">
        <v>328</v>
      </c>
      <c r="U384" s="179">
        <v>1283</v>
      </c>
      <c r="V384" s="177">
        <v>1294</v>
      </c>
      <c r="W384" s="178">
        <v>2765</v>
      </c>
      <c r="X384" s="175">
        <v>1665</v>
      </c>
      <c r="Y384" s="179">
        <v>1132</v>
      </c>
      <c r="Z384" s="177">
        <v>3105</v>
      </c>
      <c r="AA384" s="175">
        <v>2295</v>
      </c>
      <c r="AB384" s="156">
        <f t="shared" si="6404"/>
        <v>24698</v>
      </c>
      <c r="AC384" s="157">
        <f t="shared" si="6405"/>
        <v>23511</v>
      </c>
      <c r="AE384" s="229" t="s">
        <v>13</v>
      </c>
      <c r="AF384" s="20">
        <f t="shared" ref="AF384:BG384" si="6460">SUM(AF381:AF383)</f>
        <v>5488</v>
      </c>
      <c r="AG384" s="21">
        <f t="shared" si="6460"/>
        <v>2675</v>
      </c>
      <c r="AH384" s="20">
        <f t="shared" si="6460"/>
        <v>1877</v>
      </c>
      <c r="AI384" s="21">
        <f t="shared" si="6460"/>
        <v>1884</v>
      </c>
      <c r="AJ384" s="20">
        <f t="shared" si="6460"/>
        <v>5517</v>
      </c>
      <c r="AK384" s="21">
        <f t="shared" si="6460"/>
        <v>2774</v>
      </c>
      <c r="AL384" s="20">
        <f t="shared" si="6460"/>
        <v>6676</v>
      </c>
      <c r="AM384" s="21">
        <f t="shared" si="6460"/>
        <v>4359</v>
      </c>
      <c r="AN384" s="20">
        <f t="shared" si="6460"/>
        <v>573</v>
      </c>
      <c r="AO384" s="21">
        <f t="shared" si="6460"/>
        <v>1750</v>
      </c>
      <c r="AP384" s="20">
        <f t="shared" si="6460"/>
        <v>2210</v>
      </c>
      <c r="AQ384" s="21">
        <f t="shared" si="6460"/>
        <v>6120</v>
      </c>
      <c r="AR384" s="20">
        <f t="shared" si="6460"/>
        <v>5037</v>
      </c>
      <c r="AS384" s="21">
        <f t="shared" si="6460"/>
        <v>7569</v>
      </c>
      <c r="AT384" s="20">
        <f t="shared" si="6460"/>
        <v>3415</v>
      </c>
      <c r="AU384" s="21">
        <f t="shared" si="6460"/>
        <v>3578</v>
      </c>
      <c r="AV384" s="20">
        <f t="shared" si="6460"/>
        <v>4629</v>
      </c>
      <c r="AW384" s="21">
        <f t="shared" si="6460"/>
        <v>3701</v>
      </c>
      <c r="AX384" s="20">
        <f t="shared" si="6460"/>
        <v>752</v>
      </c>
      <c r="AY384" s="21">
        <f t="shared" si="6460"/>
        <v>2314</v>
      </c>
      <c r="AZ384" s="20">
        <f t="shared" si="6460"/>
        <v>2107</v>
      </c>
      <c r="BA384" s="21">
        <f t="shared" si="6460"/>
        <v>5010</v>
      </c>
      <c r="BB384" s="20">
        <f t="shared" si="6460"/>
        <v>3049</v>
      </c>
      <c r="BC384" s="21">
        <f t="shared" si="6460"/>
        <v>2975</v>
      </c>
      <c r="BD384" s="20">
        <f t="shared" si="6460"/>
        <v>6801</v>
      </c>
      <c r="BE384" s="21">
        <f t="shared" si="6460"/>
        <v>4872</v>
      </c>
      <c r="BF384" s="160">
        <f t="shared" si="6460"/>
        <v>48131</v>
      </c>
      <c r="BG384" s="161">
        <f t="shared" si="6460"/>
        <v>49581</v>
      </c>
      <c r="BI384" s="136" t="s">
        <v>19</v>
      </c>
      <c r="BJ384" s="128">
        <f>B384/B405</f>
        <v>8.5847826778162856E-2</v>
      </c>
      <c r="BK384" s="129">
        <f t="shared" ref="BK384" si="6461">C384/C405</f>
        <v>3.5878593262728874E-2</v>
      </c>
      <c r="BL384" s="130">
        <f t="shared" ref="BL384" si="6462">D384/D405</f>
        <v>7.9320754716981134E-2</v>
      </c>
      <c r="BM384" s="131">
        <f t="shared" ref="BM384" si="6463">E384/E405</f>
        <v>6.4124414145717942E-2</v>
      </c>
      <c r="BN384" s="128">
        <f t="shared" ref="BN384" si="6464">F384/F405</f>
        <v>0.10555483113834919</v>
      </c>
      <c r="BO384" s="129">
        <f t="shared" ref="BO384" si="6465">G384/G405</f>
        <v>5.6944049985799487E-2</v>
      </c>
      <c r="BP384" s="130">
        <f t="shared" ref="BP384" si="6466">H384/H405</f>
        <v>7.5644631973745893E-2</v>
      </c>
      <c r="BQ384" s="131">
        <f t="shared" ref="BQ384" si="6467">I384/I405</f>
        <v>4.2718329167002661E-2</v>
      </c>
      <c r="BR384" s="128">
        <f t="shared" ref="BR384" si="6468">J384/J405</f>
        <v>2.9193767962486763E-2</v>
      </c>
      <c r="BS384" s="129">
        <f t="shared" ref="BS384" si="6469">K384/K405</f>
        <v>9.8149012288069687E-2</v>
      </c>
      <c r="BT384" s="130">
        <f t="shared" ref="BT384" si="6470">L384/L405</f>
        <v>4.1965524073707156E-2</v>
      </c>
      <c r="BU384" s="128">
        <f t="shared" ref="BU384" si="6471">M384/M405</f>
        <v>9.4808940158615712E-2</v>
      </c>
      <c r="BV384" s="132">
        <f t="shared" ref="BV384" si="6472">N384/N405</f>
        <v>6.6751947900918707E-2</v>
      </c>
      <c r="BW384" s="133">
        <f t="shared" ref="BW384" si="6473">O384/O405</f>
        <v>8.2758785789524086E-2</v>
      </c>
      <c r="BX384" s="128">
        <f t="shared" ref="BX384" si="6474">P384/P405</f>
        <v>7.3396451722961442E-2</v>
      </c>
      <c r="BY384" s="129">
        <f t="shared" ref="BY384" si="6475">Q384/Q405</f>
        <v>8.7808485072557535E-2</v>
      </c>
      <c r="BZ384" s="130">
        <f t="shared" ref="BZ384" si="6476">R384/R405</f>
        <v>7.7699782150143504E-2</v>
      </c>
      <c r="CA384" s="131">
        <f t="shared" ref="CA384" si="6477">S384/S405</f>
        <v>6.6547141953174432E-2</v>
      </c>
      <c r="CB384" s="128">
        <f t="shared" ref="CB384" si="6478">T384/T405</f>
        <v>3.8561015753585705E-2</v>
      </c>
      <c r="CC384" s="129">
        <f t="shared" ref="CC384" si="6479">U384/U405</f>
        <v>0.15433658125827018</v>
      </c>
      <c r="CD384" s="130">
        <f t="shared" ref="CD384" si="6480">V384/V405</f>
        <v>4.8710709580274798E-2</v>
      </c>
      <c r="CE384" s="131">
        <f t="shared" ref="CE384" si="6481">W384/W405</f>
        <v>9.5519397519604796E-2</v>
      </c>
      <c r="CF384" s="128">
        <f t="shared" ref="CF384" si="6482">X384/X405</f>
        <v>7.904856857997436E-2</v>
      </c>
      <c r="CG384" s="129">
        <f t="shared" ref="CG384" si="6483">Y384/Y405</f>
        <v>9.0581739617508206E-2</v>
      </c>
      <c r="CH384" s="130">
        <f t="shared" ref="CH384" si="6484">Z384/Z405</f>
        <v>7.0516896802325577E-2</v>
      </c>
      <c r="CI384" s="128">
        <f t="shared" ref="CI384" si="6485">AA384/AA405</f>
        <v>4.9313479017598146E-2</v>
      </c>
      <c r="CJ384" s="134">
        <f t="shared" ref="CJ384" si="6486">AB384/AB405</f>
        <v>7.1503223695829024E-2</v>
      </c>
      <c r="CK384" s="135">
        <f t="shared" ref="CK384" si="6487">AC384/AC405</f>
        <v>6.8388076372648265E-2</v>
      </c>
    </row>
    <row r="385" spans="1:89" ht="13.5" thickTop="1" x14ac:dyDescent="0.2">
      <c r="A385" s="145" t="s">
        <v>20</v>
      </c>
      <c r="B385" s="182">
        <v>3092</v>
      </c>
      <c r="C385" s="183">
        <v>1307</v>
      </c>
      <c r="D385" s="184">
        <v>1067</v>
      </c>
      <c r="E385" s="185">
        <v>982</v>
      </c>
      <c r="F385" s="182">
        <v>2878</v>
      </c>
      <c r="G385" s="186">
        <v>1548</v>
      </c>
      <c r="H385" s="184">
        <v>3615</v>
      </c>
      <c r="I385" s="185">
        <v>2246</v>
      </c>
      <c r="J385" s="182">
        <v>293</v>
      </c>
      <c r="K385" s="186">
        <v>976</v>
      </c>
      <c r="L385" s="184">
        <v>1176</v>
      </c>
      <c r="M385" s="182">
        <v>3384</v>
      </c>
      <c r="N385" s="187">
        <v>2863</v>
      </c>
      <c r="O385" s="188">
        <v>4027</v>
      </c>
      <c r="P385" s="182">
        <v>1935</v>
      </c>
      <c r="Q385" s="186">
        <v>1952</v>
      </c>
      <c r="R385" s="184">
        <v>2458</v>
      </c>
      <c r="S385" s="185">
        <v>2060</v>
      </c>
      <c r="T385" s="182">
        <v>446</v>
      </c>
      <c r="U385" s="186">
        <v>1387</v>
      </c>
      <c r="V385" s="184">
        <v>1184</v>
      </c>
      <c r="W385" s="185">
        <v>2809</v>
      </c>
      <c r="X385" s="182">
        <v>1703</v>
      </c>
      <c r="Y385" s="186">
        <v>1727</v>
      </c>
      <c r="Z385" s="184">
        <v>3784</v>
      </c>
      <c r="AA385" s="182">
        <v>2788</v>
      </c>
      <c r="AB385" s="156">
        <f t="shared" si="6404"/>
        <v>26494</v>
      </c>
      <c r="AC385" s="157">
        <f t="shared" si="6405"/>
        <v>27193</v>
      </c>
      <c r="BI385" s="145" t="s">
        <v>20</v>
      </c>
      <c r="BJ385" s="128">
        <f>B385/B405</f>
        <v>9.8311659406696131E-2</v>
      </c>
      <c r="BK385" s="129">
        <f t="shared" ref="BK385" si="6488">C385/C405</f>
        <v>4.0355698273998826E-2</v>
      </c>
      <c r="BL385" s="130">
        <f t="shared" ref="BL385" si="6489">D385/D405</f>
        <v>8.0528301886792455E-2</v>
      </c>
      <c r="BM385" s="131">
        <f t="shared" ref="BM385" si="6490">E385/E405</f>
        <v>6.9734412725465128E-2</v>
      </c>
      <c r="BN385" s="128">
        <f t="shared" ref="BN385" si="6491">F385/F405</f>
        <v>9.3819272395357936E-2</v>
      </c>
      <c r="BO385" s="129">
        <f t="shared" ref="BO385" si="6492">G385/G405</f>
        <v>5.4955978415222949E-2</v>
      </c>
      <c r="BP385" s="130">
        <f t="shared" ref="BP385" si="6493">H385/H405</f>
        <v>8.4739803094233471E-2</v>
      </c>
      <c r="BQ385" s="131">
        <f t="shared" ref="BQ385" si="6494">I385/I405</f>
        <v>4.5278606563986773E-2</v>
      </c>
      <c r="BR385" s="128">
        <f t="shared" ref="BR385" si="6495">J385/J405</f>
        <v>4.4320072606262292E-2</v>
      </c>
      <c r="BS385" s="129">
        <f t="shared" ref="BS385" si="6496">K385/K405</f>
        <v>0.1518121014154612</v>
      </c>
      <c r="BT385" s="130">
        <f t="shared" ref="BT385" si="6497">L385/L405</f>
        <v>4.6601941747572817E-2</v>
      </c>
      <c r="BU385" s="128">
        <f t="shared" ref="BU385" si="6498">M385/M405</f>
        <v>0.13554434030281182</v>
      </c>
      <c r="BV385" s="132">
        <f t="shared" ref="BV385" si="6499">N385/N405</f>
        <v>6.6589138271892084E-2</v>
      </c>
      <c r="BW385" s="133">
        <f t="shared" ref="BW385" si="6500">O385/O405</f>
        <v>9.6404289954993783E-2</v>
      </c>
      <c r="BX385" s="128">
        <f t="shared" ref="BX385" si="6501">P385/P405</f>
        <v>8.2523029682702143E-2</v>
      </c>
      <c r="BY385" s="129">
        <f t="shared" ref="BY385" si="6502">Q385/Q405</f>
        <v>9.0211664664017005E-2</v>
      </c>
      <c r="BZ385" s="130">
        <f t="shared" ref="BZ385" si="6503">R385/R405</f>
        <v>8.4996023375635402E-2</v>
      </c>
      <c r="CA385" s="131">
        <f t="shared" ref="CA385" si="6504">S385/S405</f>
        <v>7.2417914645292833E-2</v>
      </c>
      <c r="CB385" s="128">
        <f t="shared" ref="CB385" si="6505">T385/T405</f>
        <v>5.2433576299082997E-2</v>
      </c>
      <c r="CC385" s="129">
        <f t="shared" ref="CC385" si="6506">U385/U405</f>
        <v>0.16684710694093588</v>
      </c>
      <c r="CD385" s="130">
        <f t="shared" ref="CD385" si="6507">V385/V405</f>
        <v>4.4569922830792398E-2</v>
      </c>
      <c r="CE385" s="131">
        <f t="shared" ref="CE385" si="6508">W385/W405</f>
        <v>9.7039416865305553E-2</v>
      </c>
      <c r="CF385" s="128">
        <f t="shared" ref="CF385" si="6509">X385/X405</f>
        <v>8.0852680055072873E-2</v>
      </c>
      <c r="CG385" s="129">
        <f t="shared" ref="CG385" si="6510">Y385/Y405</f>
        <v>0.13819316635992637</v>
      </c>
      <c r="CH385" s="130">
        <f t="shared" ref="CH385" si="6511">Z385/Z405</f>
        <v>8.59375E-2</v>
      </c>
      <c r="CI385" s="128">
        <f t="shared" ref="CI385" si="6512">AA385/AA405</f>
        <v>5.9906744880637748E-2</v>
      </c>
      <c r="CJ385" s="134">
        <f t="shared" ref="CJ385" si="6513">AB385/AB405</f>
        <v>7.6702826487865181E-2</v>
      </c>
      <c r="CK385" s="135">
        <f t="shared" ref="CK385" si="6514">AC385/AC405</f>
        <v>7.909816514828906E-2</v>
      </c>
    </row>
    <row r="386" spans="1:89" ht="13.5" thickBot="1" x14ac:dyDescent="0.25">
      <c r="A386" s="136" t="s">
        <v>21</v>
      </c>
      <c r="B386" s="175">
        <v>2396</v>
      </c>
      <c r="C386" s="176">
        <v>1368</v>
      </c>
      <c r="D386" s="177">
        <v>810</v>
      </c>
      <c r="E386" s="178">
        <v>902</v>
      </c>
      <c r="F386" s="175">
        <v>2639</v>
      </c>
      <c r="G386" s="179">
        <v>1226</v>
      </c>
      <c r="H386" s="177">
        <v>3061</v>
      </c>
      <c r="I386" s="178">
        <v>2113</v>
      </c>
      <c r="J386" s="175">
        <v>280</v>
      </c>
      <c r="K386" s="179">
        <v>774</v>
      </c>
      <c r="L386" s="177">
        <v>1034</v>
      </c>
      <c r="M386" s="175">
        <v>2736</v>
      </c>
      <c r="N386" s="180">
        <v>2174</v>
      </c>
      <c r="O386" s="181">
        <v>3542</v>
      </c>
      <c r="P386" s="175">
        <v>1480</v>
      </c>
      <c r="Q386" s="179">
        <v>1626</v>
      </c>
      <c r="R386" s="177">
        <v>2171</v>
      </c>
      <c r="S386" s="178">
        <v>1641</v>
      </c>
      <c r="T386" s="175">
        <v>306</v>
      </c>
      <c r="U386" s="179">
        <v>927</v>
      </c>
      <c r="V386" s="177">
        <v>923</v>
      </c>
      <c r="W386" s="178">
        <v>2201</v>
      </c>
      <c r="X386" s="175">
        <v>1346</v>
      </c>
      <c r="Y386" s="179">
        <v>1248</v>
      </c>
      <c r="Z386" s="177">
        <v>3017</v>
      </c>
      <c r="AA386" s="175">
        <v>2084</v>
      </c>
      <c r="AB386" s="156">
        <f t="shared" si="6404"/>
        <v>21637</v>
      </c>
      <c r="AC386" s="157">
        <f t="shared" si="6405"/>
        <v>22388</v>
      </c>
      <c r="AE386" s="232" t="s">
        <v>85</v>
      </c>
      <c r="BI386" s="136" t="s">
        <v>21</v>
      </c>
      <c r="BJ386" s="128">
        <f>B386/B405</f>
        <v>7.6181997392769707E-2</v>
      </c>
      <c r="BK386" s="129">
        <f t="shared" ref="BK386" si="6515">C386/C405</f>
        <v>4.223917003736067E-2</v>
      </c>
      <c r="BL386" s="130">
        <f t="shared" ref="BL386" si="6516">D386/D405</f>
        <v>6.1132075471698112E-2</v>
      </c>
      <c r="BM386" s="131">
        <f t="shared" ref="BM386" si="6517">E386/E405</f>
        <v>6.4053401505467969E-2</v>
      </c>
      <c r="BN386" s="128">
        <f t="shared" ref="BN386" si="6518">F386/F405</f>
        <v>8.6028165340983176E-2</v>
      </c>
      <c r="BO386" s="129">
        <f t="shared" ref="BO386" si="6519">G386/G405</f>
        <v>4.3524566884407839E-2</v>
      </c>
      <c r="BP386" s="130">
        <f t="shared" ref="BP386" si="6520">H386/H405</f>
        <v>7.1753398968588844E-2</v>
      </c>
      <c r="BQ386" s="131">
        <f t="shared" ref="BQ386" si="6521">I386/I405</f>
        <v>4.2597371179743569E-2</v>
      </c>
      <c r="BR386" s="128">
        <f t="shared" ref="BR386" si="6522">J386/J405</f>
        <v>4.2353653002571469E-2</v>
      </c>
      <c r="BS386" s="129">
        <f t="shared" ref="BS386" si="6523">K386/K405</f>
        <v>0.12039197386840877</v>
      </c>
      <c r="BT386" s="130">
        <f t="shared" ref="BT386" si="6524">L386/L405</f>
        <v>4.0974836536556369E-2</v>
      </c>
      <c r="BU386" s="128">
        <f t="shared" ref="BU386" si="6525">M386/M405</f>
        <v>0.1095890410958904</v>
      </c>
      <c r="BV386" s="132">
        <f t="shared" ref="BV386" si="6526">N386/N405</f>
        <v>5.0564019071985114E-2</v>
      </c>
      <c r="BW386" s="133">
        <f t="shared" ref="BW386" si="6527">O386/O405</f>
        <v>8.4793641673848508E-2</v>
      </c>
      <c r="BX386" s="128">
        <f t="shared" ref="BX386" si="6528">P386/P405</f>
        <v>6.3118389628113267E-2</v>
      </c>
      <c r="BY386" s="129">
        <f t="shared" ref="BY386" si="6529">Q386/Q405</f>
        <v>7.5145577225251878E-2</v>
      </c>
      <c r="BZ386" s="130">
        <f t="shared" ref="BZ386" si="6530">R386/R405</f>
        <v>7.5071752135274381E-2</v>
      </c>
      <c r="CA386" s="131">
        <f t="shared" ref="CA386" si="6531">S386/S405</f>
        <v>5.7688251423750267E-2</v>
      </c>
      <c r="CB386" s="128">
        <f t="shared" ref="CB386" si="6532">T386/T405</f>
        <v>3.5974606160357393E-2</v>
      </c>
      <c r="CC386" s="129">
        <f t="shared" ref="CC386" si="6533">U386/U405</f>
        <v>0.11151208949837604</v>
      </c>
      <c r="CD386" s="130">
        <f t="shared" ref="CD386" si="6534">V386/V405</f>
        <v>3.4744965179747789E-2</v>
      </c>
      <c r="CE386" s="131">
        <f t="shared" ref="CE386" si="6535">W386/W405</f>
        <v>7.6035513179258649E-2</v>
      </c>
      <c r="CF386" s="128">
        <f t="shared" ref="CF386" si="6536">X386/X405</f>
        <v>6.3903527512699995E-2</v>
      </c>
      <c r="CG386" s="129">
        <f t="shared" ref="CG386" si="6537">Y386/Y405</f>
        <v>9.9863967352164518E-2</v>
      </c>
      <c r="CH386" s="130">
        <f t="shared" ref="CH386" si="6538">Z386/Z405</f>
        <v>6.851835029069768E-2</v>
      </c>
      <c r="CI386" s="128">
        <f t="shared" ref="CI386" si="6539">AA386/AA405</f>
        <v>4.477964717763596E-2</v>
      </c>
      <c r="CJ386" s="134">
        <f t="shared" ref="CJ386" si="6540">AB386/AB405</f>
        <v>6.2641317155504597E-2</v>
      </c>
      <c r="CK386" s="135">
        <f t="shared" ref="CK386" si="6541">AC386/AC405</f>
        <v>6.5121528383771388E-2</v>
      </c>
    </row>
    <row r="387" spans="1:89" ht="14.25" thickTop="1" thickBot="1" x14ac:dyDescent="0.25">
      <c r="A387" s="145" t="s">
        <v>22</v>
      </c>
      <c r="B387" s="182">
        <v>1976</v>
      </c>
      <c r="C387" s="183">
        <v>1309</v>
      </c>
      <c r="D387" s="184">
        <v>657</v>
      </c>
      <c r="E387" s="185">
        <v>674</v>
      </c>
      <c r="F387" s="182">
        <v>2314</v>
      </c>
      <c r="G387" s="186">
        <v>887</v>
      </c>
      <c r="H387" s="184">
        <v>2645</v>
      </c>
      <c r="I387" s="185">
        <v>1934</v>
      </c>
      <c r="J387" s="182">
        <v>251</v>
      </c>
      <c r="K387" s="186">
        <v>680</v>
      </c>
      <c r="L387" s="184">
        <v>854</v>
      </c>
      <c r="M387" s="182">
        <v>2064</v>
      </c>
      <c r="N387" s="187">
        <v>1855</v>
      </c>
      <c r="O387" s="188">
        <v>2993</v>
      </c>
      <c r="P387" s="182">
        <v>1180</v>
      </c>
      <c r="Q387" s="186">
        <v>1212</v>
      </c>
      <c r="R387" s="184">
        <v>1893</v>
      </c>
      <c r="S387" s="185">
        <v>1350</v>
      </c>
      <c r="T387" s="182">
        <v>231</v>
      </c>
      <c r="U387" s="186">
        <v>548</v>
      </c>
      <c r="V387" s="184">
        <v>769</v>
      </c>
      <c r="W387" s="185">
        <v>2113</v>
      </c>
      <c r="X387" s="182">
        <v>1101</v>
      </c>
      <c r="Y387" s="186">
        <v>831</v>
      </c>
      <c r="Z387" s="184">
        <v>2604</v>
      </c>
      <c r="AA387" s="182">
        <v>2481</v>
      </c>
      <c r="AB387" s="156">
        <f t="shared" si="6404"/>
        <v>18330</v>
      </c>
      <c r="AC387" s="157">
        <f t="shared" si="6405"/>
        <v>19076</v>
      </c>
      <c r="AE387" s="300" t="s">
        <v>0</v>
      </c>
      <c r="AF387" s="302" t="s">
        <v>1</v>
      </c>
      <c r="AG387" s="303"/>
      <c r="AH387" s="302" t="s">
        <v>2</v>
      </c>
      <c r="AI387" s="303"/>
      <c r="AJ387" s="302" t="s">
        <v>3</v>
      </c>
      <c r="AK387" s="303"/>
      <c r="AL387" s="302" t="s">
        <v>4</v>
      </c>
      <c r="AM387" s="303"/>
      <c r="AN387" s="302" t="s">
        <v>5</v>
      </c>
      <c r="AO387" s="303"/>
      <c r="AP387" s="302" t="s">
        <v>6</v>
      </c>
      <c r="AQ387" s="303"/>
      <c r="AR387" s="302" t="s">
        <v>7</v>
      </c>
      <c r="AS387" s="303"/>
      <c r="AT387" s="302" t="s">
        <v>8</v>
      </c>
      <c r="AU387" s="303"/>
      <c r="AV387" s="302" t="s">
        <v>9</v>
      </c>
      <c r="AW387" s="303"/>
      <c r="AX387" s="302" t="s">
        <v>10</v>
      </c>
      <c r="AY387" s="303"/>
      <c r="AZ387" s="302" t="s">
        <v>11</v>
      </c>
      <c r="BA387" s="303"/>
      <c r="BB387" s="302" t="s">
        <v>12</v>
      </c>
      <c r="BC387" s="303"/>
      <c r="BD387" s="305" t="s">
        <v>40</v>
      </c>
      <c r="BE387" s="306"/>
      <c r="BF387" s="307" t="s">
        <v>41</v>
      </c>
      <c r="BG387" s="308"/>
      <c r="BI387" s="145" t="s">
        <v>22</v>
      </c>
      <c r="BJ387" s="128">
        <f>B387/B405</f>
        <v>6.2827891005055481E-2</v>
      </c>
      <c r="BK387" s="129">
        <f t="shared" ref="BK387" si="6542">C387/C405</f>
        <v>4.0417451446568067E-2</v>
      </c>
      <c r="BL387" s="130">
        <f t="shared" ref="BL387" si="6543">D387/D405</f>
        <v>4.9584905660377356E-2</v>
      </c>
      <c r="BM387" s="131">
        <f t="shared" ref="BM387" si="6544">E387/E405</f>
        <v>4.7862519528476068E-2</v>
      </c>
      <c r="BN387" s="128">
        <f t="shared" ref="BN387" si="6545">F387/F405</f>
        <v>7.5433563698004955E-2</v>
      </c>
      <c r="BO387" s="129">
        <f t="shared" ref="BO387" si="6546">G387/G405</f>
        <v>3.1489633626810565E-2</v>
      </c>
      <c r="BP387" s="130">
        <f t="shared" ref="BP387" si="6547">H387/H405</f>
        <v>6.2001875293014534E-2</v>
      </c>
      <c r="BQ387" s="131">
        <f t="shared" ref="BQ387" si="6548">I387/I405</f>
        <v>3.898879122651399E-2</v>
      </c>
      <c r="BR387" s="128">
        <f t="shared" ref="BR387" si="6549">J387/J405</f>
        <v>3.796702465587657E-2</v>
      </c>
      <c r="BS387" s="129">
        <f t="shared" ref="BS387" si="6550">K387/K405</f>
        <v>0.10577072639601805</v>
      </c>
      <c r="BT387" s="130">
        <f t="shared" ref="BT387" si="6551">L387/L405</f>
        <v>3.3841886269070733E-2</v>
      </c>
      <c r="BU387" s="128">
        <f t="shared" ref="BU387" si="6552">M387/M405</f>
        <v>8.2672434510934867E-2</v>
      </c>
      <c r="BV387" s="132">
        <f t="shared" ref="BV387" si="6553">N387/N405</f>
        <v>4.3144551692057213E-2</v>
      </c>
      <c r="BW387" s="133">
        <f t="shared" ref="BW387" si="6554">O387/O405</f>
        <v>7.1650866609211911E-2</v>
      </c>
      <c r="BX387" s="128">
        <f t="shared" ref="BX387" si="6555">P387/P405</f>
        <v>5.0324121460252474E-2</v>
      </c>
      <c r="BY387" s="129">
        <f t="shared" ref="BY387" si="6556">Q387/Q405</f>
        <v>5.6012570477863018E-2</v>
      </c>
      <c r="BZ387" s="130">
        <f t="shared" ref="BZ387" si="6557">R387/R405</f>
        <v>6.5458694975621567E-2</v>
      </c>
      <c r="CA387" s="131">
        <f t="shared" ref="CA387" si="6558">S387/S405</f>
        <v>4.7458342121915208E-2</v>
      </c>
      <c r="CB387" s="128">
        <f t="shared" ref="CB387" si="6559">T387/T405</f>
        <v>2.715730072889725E-2</v>
      </c>
      <c r="CC387" s="129">
        <f t="shared" ref="CC387" si="6560">U387/U405</f>
        <v>6.592084686635391E-2</v>
      </c>
      <c r="CD387" s="130">
        <f t="shared" ref="CD387" si="6561">V387/V405</f>
        <v>2.8947863730472426E-2</v>
      </c>
      <c r="CE387" s="131">
        <f t="shared" ref="CE387" si="6562">W387/W405</f>
        <v>7.299547448785712E-2</v>
      </c>
      <c r="CF387" s="128">
        <f t="shared" ref="CF387" si="6563">X387/X405</f>
        <v>5.2271756160091158E-2</v>
      </c>
      <c r="CG387" s="129">
        <f t="shared" ref="CG387" si="6564">Y387/Y405</f>
        <v>6.6495959030167237E-2</v>
      </c>
      <c r="CH387" s="130">
        <f t="shared" ref="CH387" si="6565">Z387/Z405</f>
        <v>5.9138808139534885E-2</v>
      </c>
      <c r="CI387" s="128">
        <f t="shared" ref="CI387" si="6566">AA387/AA405</f>
        <v>5.3310126990266229E-2</v>
      </c>
      <c r="CJ387" s="134">
        <f t="shared" ref="CJ387" si="6567">AB387/AB405</f>
        <v>5.3067215577963643E-2</v>
      </c>
      <c r="CK387" s="135">
        <f t="shared" ref="CK387" si="6568">AC387/AC405</f>
        <v>5.5487684270538823E-2</v>
      </c>
    </row>
    <row r="388" spans="1:89" ht="15" thickTop="1" thickBot="1" x14ac:dyDescent="0.3">
      <c r="A388" s="136" t="s">
        <v>23</v>
      </c>
      <c r="B388" s="175">
        <v>1636</v>
      </c>
      <c r="C388" s="176">
        <v>1388</v>
      </c>
      <c r="D388" s="177">
        <v>643</v>
      </c>
      <c r="E388" s="178">
        <v>553</v>
      </c>
      <c r="F388" s="175">
        <v>1704</v>
      </c>
      <c r="G388" s="179">
        <v>946</v>
      </c>
      <c r="H388" s="177">
        <v>2220</v>
      </c>
      <c r="I388" s="178">
        <v>1818</v>
      </c>
      <c r="J388" s="175">
        <v>275</v>
      </c>
      <c r="K388" s="179">
        <v>471</v>
      </c>
      <c r="L388" s="177">
        <v>805</v>
      </c>
      <c r="M388" s="175">
        <v>1670</v>
      </c>
      <c r="N388" s="180">
        <v>1600</v>
      </c>
      <c r="O388" s="181">
        <v>2446</v>
      </c>
      <c r="P388" s="175">
        <v>918</v>
      </c>
      <c r="Q388" s="179">
        <v>905</v>
      </c>
      <c r="R388" s="177">
        <v>1482</v>
      </c>
      <c r="S388" s="178">
        <v>1247</v>
      </c>
      <c r="T388" s="175">
        <v>290</v>
      </c>
      <c r="U388" s="179">
        <v>368</v>
      </c>
      <c r="V388" s="177">
        <v>713</v>
      </c>
      <c r="W388" s="178">
        <v>1803</v>
      </c>
      <c r="X388" s="175">
        <v>902</v>
      </c>
      <c r="Y388" s="179">
        <v>605</v>
      </c>
      <c r="Z388" s="177">
        <v>2439</v>
      </c>
      <c r="AA388" s="175">
        <v>2449</v>
      </c>
      <c r="AB388" s="156">
        <f t="shared" si="6404"/>
        <v>15627</v>
      </c>
      <c r="AC388" s="157">
        <f t="shared" si="6405"/>
        <v>16669</v>
      </c>
      <c r="AE388" s="301"/>
      <c r="AF388" s="115" t="s">
        <v>14</v>
      </c>
      <c r="AG388" s="116" t="s">
        <v>15</v>
      </c>
      <c r="AH388" s="117" t="s">
        <v>14</v>
      </c>
      <c r="AI388" s="118" t="s">
        <v>15</v>
      </c>
      <c r="AJ388" s="115" t="s">
        <v>14</v>
      </c>
      <c r="AK388" s="116" t="s">
        <v>15</v>
      </c>
      <c r="AL388" s="117" t="s">
        <v>14</v>
      </c>
      <c r="AM388" s="118" t="s">
        <v>15</v>
      </c>
      <c r="AN388" s="115" t="s">
        <v>14</v>
      </c>
      <c r="AO388" s="116" t="s">
        <v>15</v>
      </c>
      <c r="AP388" s="117" t="s">
        <v>14</v>
      </c>
      <c r="AQ388" s="115" t="s">
        <v>15</v>
      </c>
      <c r="AR388" s="119" t="s">
        <v>14</v>
      </c>
      <c r="AS388" s="120" t="s">
        <v>15</v>
      </c>
      <c r="AT388" s="115" t="s">
        <v>14</v>
      </c>
      <c r="AU388" s="116" t="s">
        <v>15</v>
      </c>
      <c r="AV388" s="117" t="s">
        <v>14</v>
      </c>
      <c r="AW388" s="118" t="s">
        <v>15</v>
      </c>
      <c r="AX388" s="115" t="s">
        <v>14</v>
      </c>
      <c r="AY388" s="116" t="s">
        <v>15</v>
      </c>
      <c r="AZ388" s="117" t="s">
        <v>14</v>
      </c>
      <c r="BA388" s="118" t="s">
        <v>15</v>
      </c>
      <c r="BB388" s="115" t="s">
        <v>14</v>
      </c>
      <c r="BC388" s="116" t="s">
        <v>15</v>
      </c>
      <c r="BD388" s="28" t="s">
        <v>14</v>
      </c>
      <c r="BE388" s="121" t="s">
        <v>15</v>
      </c>
      <c r="BF388" s="162" t="s">
        <v>14</v>
      </c>
      <c r="BG388" s="163" t="s">
        <v>15</v>
      </c>
      <c r="BI388" s="136" t="s">
        <v>23</v>
      </c>
      <c r="BJ388" s="128">
        <f>B388/B405</f>
        <v>5.2017423929286828E-2</v>
      </c>
      <c r="BK388" s="129">
        <f t="shared" ref="BK388" si="6569">C388/C405</f>
        <v>4.2856701763053076E-2</v>
      </c>
      <c r="BL388" s="130">
        <f t="shared" ref="BL388" si="6570">D388/D405</f>
        <v>4.8528301886792455E-2</v>
      </c>
      <c r="BM388" s="131">
        <f t="shared" ref="BM388" si="6571">E388/E405</f>
        <v>3.9269990058230363E-2</v>
      </c>
      <c r="BN388" s="128">
        <f t="shared" ref="BN388" si="6572">F388/F405</f>
        <v>5.5548311383491977E-2</v>
      </c>
      <c r="BO388" s="129">
        <f t="shared" ref="BO388" si="6573">G388/G405</f>
        <v>3.3584209031525133E-2</v>
      </c>
      <c r="BP388" s="130">
        <f t="shared" ref="BP388" si="6574">H388/H405</f>
        <v>5.2039381153305204E-2</v>
      </c>
      <c r="BQ388" s="131">
        <f t="shared" ref="BQ388" si="6575">I388/I405</f>
        <v>3.6650270139504879E-2</v>
      </c>
      <c r="BR388" s="128">
        <f t="shared" ref="BR388" si="6576">J388/J405</f>
        <v>4.1597337770382693E-2</v>
      </c>
      <c r="BS388" s="129">
        <f t="shared" ref="BS388" si="6577">K388/K405</f>
        <v>7.326178254783014E-2</v>
      </c>
      <c r="BT388" s="130">
        <f t="shared" ref="BT388" si="6578">L388/L405</f>
        <v>3.1900138696255201E-2</v>
      </c>
      <c r="BU388" s="128">
        <f t="shared" ref="BU388" si="6579">M388/M405</f>
        <v>6.6890971721541292E-2</v>
      </c>
      <c r="BV388" s="132">
        <f t="shared" ref="BV388" si="6580">N388/N405</f>
        <v>3.7213629491801375E-2</v>
      </c>
      <c r="BW388" s="133">
        <f t="shared" ref="BW388" si="6581">O388/O405</f>
        <v>5.8555970506559418E-2</v>
      </c>
      <c r="BX388" s="128">
        <f t="shared" ref="BX388" si="6582">P388/P405</f>
        <v>3.9150460593654041E-2</v>
      </c>
      <c r="BY388" s="129">
        <f t="shared" ref="BY388" si="6583">Q388/Q405</f>
        <v>4.1824567889823458E-2</v>
      </c>
      <c r="BZ388" s="130">
        <f t="shared" ref="BZ388" si="6584">R388/R405</f>
        <v>5.1246585289947785E-2</v>
      </c>
      <c r="CA388" s="131">
        <f t="shared" ref="CA388" si="6585">S388/S405</f>
        <v>4.3837446389650564E-2</v>
      </c>
      <c r="CB388" s="128">
        <f t="shared" ref="CB388" si="6586">T388/T405</f>
        <v>3.4093581001645896E-2</v>
      </c>
      <c r="CC388" s="129">
        <f t="shared" ref="CC388" si="6587">U388/U405</f>
        <v>4.4268013954047877E-2</v>
      </c>
      <c r="CD388" s="130">
        <f t="shared" ref="CD388" si="6588">V388/V405</f>
        <v>2.6839826839826841E-2</v>
      </c>
      <c r="CE388" s="131">
        <f t="shared" ref="CE388" si="6589">W388/W405</f>
        <v>6.2286247279510827E-2</v>
      </c>
      <c r="CF388" s="128">
        <f t="shared" ref="CF388" si="6590">X388/X405</f>
        <v>4.282390922470683E-2</v>
      </c>
      <c r="CG388" s="129">
        <f t="shared" ref="CG388" si="6591">Y388/Y405</f>
        <v>4.8411618788509241E-2</v>
      </c>
      <c r="CH388" s="130">
        <f t="shared" ref="CH388" si="6592">Z388/Z405</f>
        <v>5.5391533430232558E-2</v>
      </c>
      <c r="CI388" s="128">
        <f t="shared" ref="CI388" si="6593">AA388/AA405</f>
        <v>5.2622531640129783E-2</v>
      </c>
      <c r="CJ388" s="134">
        <f t="shared" ref="CJ388" si="6594">AB388/AB405</f>
        <v>4.5241755473913688E-2</v>
      </c>
      <c r="CK388" s="135">
        <f t="shared" ref="CK388" si="6595">AC388/AC405</f>
        <v>4.8486276426169615E-2</v>
      </c>
    </row>
    <row r="389" spans="1:89" ht="13.5" thickTop="1" x14ac:dyDescent="0.2">
      <c r="A389" s="145" t="s">
        <v>24</v>
      </c>
      <c r="B389" s="189">
        <v>1618</v>
      </c>
      <c r="C389" s="183">
        <v>1461</v>
      </c>
      <c r="D389" s="184">
        <v>607</v>
      </c>
      <c r="E389" s="185">
        <v>576</v>
      </c>
      <c r="F389" s="182">
        <v>1703</v>
      </c>
      <c r="G389" s="186">
        <v>809</v>
      </c>
      <c r="H389" s="184">
        <v>2303</v>
      </c>
      <c r="I389" s="185">
        <v>1894</v>
      </c>
      <c r="J389" s="182">
        <v>292</v>
      </c>
      <c r="K389" s="186">
        <v>378</v>
      </c>
      <c r="L389" s="184">
        <v>843</v>
      </c>
      <c r="M389" s="182">
        <v>1548</v>
      </c>
      <c r="N389" s="187">
        <v>1533</v>
      </c>
      <c r="O389" s="190">
        <v>2200</v>
      </c>
      <c r="P389" s="182">
        <v>1004</v>
      </c>
      <c r="Q389" s="186">
        <v>884</v>
      </c>
      <c r="R389" s="184">
        <v>1501</v>
      </c>
      <c r="S389" s="185">
        <v>1192</v>
      </c>
      <c r="T389" s="182">
        <v>268</v>
      </c>
      <c r="U389" s="186">
        <v>287</v>
      </c>
      <c r="V389" s="184">
        <v>894</v>
      </c>
      <c r="W389" s="191">
        <v>1626</v>
      </c>
      <c r="X389" s="182">
        <v>717</v>
      </c>
      <c r="Y389" s="186">
        <v>427</v>
      </c>
      <c r="Z389" s="184">
        <v>2332</v>
      </c>
      <c r="AA389" s="182">
        <v>2025</v>
      </c>
      <c r="AB389" s="156">
        <f t="shared" si="6404"/>
        <v>15615</v>
      </c>
      <c r="AC389" s="157">
        <f t="shared" si="6405"/>
        <v>15307</v>
      </c>
      <c r="AE389" s="235" t="str">
        <f>$AE$17</f>
        <v>17:00 - 17:59</v>
      </c>
      <c r="AF389" s="125">
        <f t="shared" ref="AF389:AU390" si="6596">SUMIF($A$9:$A$32,$AE389,B$381:B$404)</f>
        <v>2058</v>
      </c>
      <c r="AG389" s="172">
        <f t="shared" si="6596"/>
        <v>3414</v>
      </c>
      <c r="AH389" s="126">
        <f t="shared" si="6596"/>
        <v>1503</v>
      </c>
      <c r="AI389" s="166">
        <f t="shared" si="6596"/>
        <v>1173</v>
      </c>
      <c r="AJ389" s="125">
        <f t="shared" si="6596"/>
        <v>1833</v>
      </c>
      <c r="AK389" s="127">
        <f t="shared" si="6596"/>
        <v>3125</v>
      </c>
      <c r="AL389" s="126">
        <f t="shared" si="6596"/>
        <v>2465</v>
      </c>
      <c r="AM389" s="166">
        <f t="shared" si="6596"/>
        <v>5620</v>
      </c>
      <c r="AN389" s="125">
        <f t="shared" si="6596"/>
        <v>966</v>
      </c>
      <c r="AO389" s="127">
        <f t="shared" si="6596"/>
        <v>277</v>
      </c>
      <c r="AP389" s="126">
        <f t="shared" si="6596"/>
        <v>2808</v>
      </c>
      <c r="AQ389" s="125">
        <f t="shared" si="6596"/>
        <v>1118</v>
      </c>
      <c r="AR389" s="165">
        <f t="shared" si="6596"/>
        <v>4459</v>
      </c>
      <c r="AS389" s="167">
        <f t="shared" si="6596"/>
        <v>2547</v>
      </c>
      <c r="AT389" s="125">
        <f t="shared" si="6596"/>
        <v>2143</v>
      </c>
      <c r="AU389" s="127">
        <f t="shared" si="6596"/>
        <v>1556</v>
      </c>
      <c r="AV389" s="126">
        <f t="shared" ref="AP389:BE390" si="6597">SUMIF($A$9:$A$32,$AE389,R$381:R$404)</f>
        <v>2093</v>
      </c>
      <c r="AW389" s="166">
        <f t="shared" si="6597"/>
        <v>2653</v>
      </c>
      <c r="AX389" s="125">
        <f t="shared" si="6597"/>
        <v>1425</v>
      </c>
      <c r="AY389" s="127">
        <f t="shared" si="6597"/>
        <v>295</v>
      </c>
      <c r="AZ389" s="126">
        <f t="shared" si="6597"/>
        <v>2880</v>
      </c>
      <c r="BA389" s="166">
        <f t="shared" si="6597"/>
        <v>1649</v>
      </c>
      <c r="BB389" s="125">
        <f t="shared" si="6597"/>
        <v>2390</v>
      </c>
      <c r="BC389" s="127">
        <f t="shared" si="6597"/>
        <v>752</v>
      </c>
      <c r="BD389" s="170">
        <f t="shared" si="6597"/>
        <v>3202</v>
      </c>
      <c r="BE389" s="171">
        <f t="shared" si="6597"/>
        <v>4373</v>
      </c>
      <c r="BF389" s="156">
        <f>AF389+AH389+AJ389+AL389+AN389+AP389+AR389+AT389+AV389+AX389+AZ389+BB389+BD389</f>
        <v>30225</v>
      </c>
      <c r="BG389" s="157">
        <f>AG389+AI389+AK389+AM389+AO389+AQ389+AS389+AU389+AW389+AY389+BA389+BC389+BE389</f>
        <v>28552</v>
      </c>
      <c r="BI389" s="145" t="s">
        <v>24</v>
      </c>
      <c r="BJ389" s="128">
        <f>B389/B405</f>
        <v>5.1445105084099073E-2</v>
      </c>
      <c r="BK389" s="129">
        <f t="shared" ref="BK389" si="6598">C389/C405</f>
        <v>4.5110692561830361E-2</v>
      </c>
      <c r="BL389" s="130">
        <f t="shared" ref="BL389" si="6599">D389/D405</f>
        <v>4.5811320754716979E-2</v>
      </c>
      <c r="BM389" s="131">
        <f t="shared" ref="BM389" si="6600">E389/E405</f>
        <v>4.0903280783979548E-2</v>
      </c>
      <c r="BN389" s="128">
        <f t="shared" ref="BN389" si="6601">F389/F405</f>
        <v>5.5515712609205896E-2</v>
      </c>
      <c r="BO389" s="129">
        <f t="shared" ref="BO389" si="6602">G389/G405</f>
        <v>2.8720533939221811E-2</v>
      </c>
      <c r="BP389" s="130">
        <f t="shared" ref="BP389" si="6603">H389/H405</f>
        <v>5.3984997655883729E-2</v>
      </c>
      <c r="BQ389" s="131">
        <f t="shared" ref="BQ389" si="6604">I389/I405</f>
        <v>3.8182404644786713E-2</v>
      </c>
      <c r="BR389" s="128">
        <f t="shared" ref="BR389" si="6605">J389/J405</f>
        <v>4.4168809559824537E-2</v>
      </c>
      <c r="BS389" s="129">
        <f t="shared" ref="BS389" si="6606">K389/K405</f>
        <v>5.8796080261315914E-2</v>
      </c>
      <c r="BT389" s="130">
        <f t="shared" ref="BT389" si="6607">L389/L405</f>
        <v>3.340598375272439E-2</v>
      </c>
      <c r="BU389" s="128">
        <f t="shared" ref="BU389" si="6608">M389/M405</f>
        <v>6.200432588320115E-2</v>
      </c>
      <c r="BV389" s="132">
        <f t="shared" ref="BV389" si="6609">N389/N405</f>
        <v>3.5655308756832191E-2</v>
      </c>
      <c r="BW389" s="133">
        <f t="shared" ref="BW389" si="6610">O389/O405</f>
        <v>5.2666858182514605E-2</v>
      </c>
      <c r="BX389" s="128">
        <f t="shared" ref="BX389" si="6611">P389/P405</f>
        <v>4.2818150801774139E-2</v>
      </c>
      <c r="BY389" s="129">
        <f t="shared" ref="BY389" si="6612">Q389/Q405</f>
        <v>4.0854053054810983E-2</v>
      </c>
      <c r="BZ389" s="130">
        <f t="shared" ref="BZ389" si="6613">R389/R405</f>
        <v>5.1903592793665063E-2</v>
      </c>
      <c r="CA389" s="131">
        <f t="shared" ref="CA389" si="6614">S389/S405</f>
        <v>4.1903958377276243E-2</v>
      </c>
      <c r="CB389" s="128">
        <f t="shared" ref="CB389" si="6615">T389/T405</f>
        <v>3.1507171408417585E-2</v>
      </c>
      <c r="CC389" s="129">
        <f t="shared" ref="CC389" si="6616">U389/U405</f>
        <v>3.4524239143510167E-2</v>
      </c>
      <c r="CD389" s="130">
        <f t="shared" ref="CD389" si="6617">V389/V405</f>
        <v>3.3653303218520607E-2</v>
      </c>
      <c r="CE389" s="131">
        <f t="shared" ref="CE389" si="6618">W389/W405</f>
        <v>5.6171624002487305E-2</v>
      </c>
      <c r="CF389" s="128">
        <f t="shared" ref="CF389" si="6619">X389/X405</f>
        <v>3.4040734938043014E-2</v>
      </c>
      <c r="CG389" s="129">
        <f t="shared" ref="CG389" si="6620">Y389/Y405</f>
        <v>3.416820036808834E-2</v>
      </c>
      <c r="CH389" s="130">
        <f t="shared" ref="CH389" si="6621">Z389/Z405</f>
        <v>5.2961482558139532E-2</v>
      </c>
      <c r="CI389" s="128">
        <f t="shared" ref="CI389" si="6622">AA389/AA405</f>
        <v>4.3511893250821894E-2</v>
      </c>
      <c r="CJ389" s="134">
        <f t="shared" ref="CJ389" si="6623">AB389/AB405</f>
        <v>4.5207014252586053E-2</v>
      </c>
      <c r="CK389" s="135">
        <f t="shared" ref="CK389" si="6624">AC389/AC405</f>
        <v>4.4524532560764191E-2</v>
      </c>
    </row>
    <row r="390" spans="1:89" x14ac:dyDescent="0.2">
      <c r="A390" s="136" t="s">
        <v>25</v>
      </c>
      <c r="B390" s="192">
        <v>1615</v>
      </c>
      <c r="C390" s="176">
        <v>1393</v>
      </c>
      <c r="D390" s="177">
        <v>642</v>
      </c>
      <c r="E390" s="178">
        <v>542</v>
      </c>
      <c r="F390" s="175">
        <v>1482</v>
      </c>
      <c r="G390" s="179">
        <v>904</v>
      </c>
      <c r="H390" s="177">
        <v>2292</v>
      </c>
      <c r="I390" s="178">
        <v>2098</v>
      </c>
      <c r="J390" s="175">
        <v>304</v>
      </c>
      <c r="K390" s="176">
        <v>290</v>
      </c>
      <c r="L390" s="177">
        <v>908</v>
      </c>
      <c r="M390" s="175">
        <v>1440</v>
      </c>
      <c r="N390" s="180">
        <v>1804</v>
      </c>
      <c r="O390" s="193">
        <v>1988</v>
      </c>
      <c r="P390" s="175">
        <v>1076</v>
      </c>
      <c r="Q390" s="176">
        <v>802</v>
      </c>
      <c r="R390" s="177">
        <v>1343</v>
      </c>
      <c r="S390" s="178">
        <v>1180</v>
      </c>
      <c r="T390" s="184">
        <v>245</v>
      </c>
      <c r="U390" s="175">
        <v>352</v>
      </c>
      <c r="V390" s="177">
        <v>969</v>
      </c>
      <c r="W390" s="194">
        <v>1938</v>
      </c>
      <c r="X390" s="175">
        <v>765</v>
      </c>
      <c r="Y390" s="179">
        <v>500</v>
      </c>
      <c r="Z390" s="177">
        <v>2482</v>
      </c>
      <c r="AA390" s="175">
        <v>2364</v>
      </c>
      <c r="AB390" s="156">
        <f t="shared" si="6404"/>
        <v>15927</v>
      </c>
      <c r="AC390" s="157">
        <f t="shared" si="6405"/>
        <v>15791</v>
      </c>
      <c r="AE390" s="237" t="str">
        <f>$AE$18</f>
        <v>18:00 - 18:59</v>
      </c>
      <c r="AF390" s="125">
        <f t="shared" si="6596"/>
        <v>2030</v>
      </c>
      <c r="AG390" s="176">
        <f t="shared" si="6596"/>
        <v>3643</v>
      </c>
      <c r="AH390" s="177">
        <f t="shared" si="6596"/>
        <v>904</v>
      </c>
      <c r="AI390" s="178">
        <f t="shared" si="6596"/>
        <v>1090</v>
      </c>
      <c r="AJ390" s="238">
        <f t="shared" si="6596"/>
        <v>1434</v>
      </c>
      <c r="AK390" s="179">
        <f t="shared" si="6596"/>
        <v>2761</v>
      </c>
      <c r="AL390" s="177">
        <f t="shared" si="6596"/>
        <v>2556</v>
      </c>
      <c r="AM390" s="178">
        <f t="shared" si="6596"/>
        <v>5312</v>
      </c>
      <c r="AN390" s="238">
        <f t="shared" si="6596"/>
        <v>668</v>
      </c>
      <c r="AO390" s="179">
        <f t="shared" si="6596"/>
        <v>263</v>
      </c>
      <c r="AP390" s="177">
        <f t="shared" si="6597"/>
        <v>2523</v>
      </c>
      <c r="AQ390" s="238">
        <f t="shared" si="6597"/>
        <v>986</v>
      </c>
      <c r="AR390" s="180">
        <f t="shared" si="6597"/>
        <v>3519</v>
      </c>
      <c r="AS390" s="181">
        <f t="shared" si="6597"/>
        <v>2487</v>
      </c>
      <c r="AT390" s="238">
        <f t="shared" si="6597"/>
        <v>1942</v>
      </c>
      <c r="AU390" s="179">
        <f t="shared" si="6597"/>
        <v>1649</v>
      </c>
      <c r="AV390" s="177">
        <f t="shared" si="6597"/>
        <v>1946</v>
      </c>
      <c r="AW390" s="178">
        <f t="shared" si="6597"/>
        <v>2372</v>
      </c>
      <c r="AX390" s="238">
        <f t="shared" si="6597"/>
        <v>1086</v>
      </c>
      <c r="AY390" s="179">
        <f t="shared" si="6597"/>
        <v>244</v>
      </c>
      <c r="AZ390" s="177">
        <f t="shared" si="6597"/>
        <v>2898</v>
      </c>
      <c r="BA390" s="178">
        <f t="shared" si="6597"/>
        <v>1350</v>
      </c>
      <c r="BB390" s="238">
        <f t="shared" si="6597"/>
        <v>2004</v>
      </c>
      <c r="BC390" s="179">
        <f t="shared" si="6597"/>
        <v>866</v>
      </c>
      <c r="BD390" s="177">
        <f t="shared" si="6597"/>
        <v>2673</v>
      </c>
      <c r="BE390" s="238">
        <f t="shared" si="6597"/>
        <v>4438</v>
      </c>
      <c r="BF390" s="158">
        <f>SUM(AF390,AH390,AJ390,AL390,AN390,AP390,AR390,AT390,AV390,AX390,AZ390,BB390,BD390)</f>
        <v>26183</v>
      </c>
      <c r="BG390" s="159">
        <f>SUM(AG390,AI390,AK390,AM390,AO390,AQ390,AS390,AU390,AW390,AY390,BA390,BC390,BE390)</f>
        <v>27461</v>
      </c>
      <c r="BI390" s="136" t="s">
        <v>25</v>
      </c>
      <c r="BJ390" s="128">
        <f>B390/B405</f>
        <v>5.1349718609901118E-2</v>
      </c>
      <c r="BK390" s="129">
        <f t="shared" ref="BK390" si="6625">C390/C405</f>
        <v>4.3011084694476176E-2</v>
      </c>
      <c r="BL390" s="130">
        <f t="shared" ref="BL390" si="6626">D390/D405</f>
        <v>4.8452830188679248E-2</v>
      </c>
      <c r="BM390" s="131">
        <f t="shared" ref="BM390" si="6627">E390/E405</f>
        <v>3.8488851015480753E-2</v>
      </c>
      <c r="BN390" s="128">
        <f t="shared" ref="BN390" si="6628">F390/F405</f>
        <v>4.8311383491980699E-2</v>
      </c>
      <c r="BO390" s="129">
        <f t="shared" ref="BO390" si="6629">G390/G405</f>
        <v>3.209315535359273E-2</v>
      </c>
      <c r="BP390" s="130">
        <f t="shared" ref="BP390" si="6630">H390/H405</f>
        <v>5.3727144866385371E-2</v>
      </c>
      <c r="BQ390" s="131">
        <f t="shared" ref="BQ390" si="6631">I390/I405</f>
        <v>4.2294976211595836E-2</v>
      </c>
      <c r="BR390" s="128">
        <f t="shared" ref="BR390" si="6632">J390/J405</f>
        <v>4.5983966117077599E-2</v>
      </c>
      <c r="BS390" s="129">
        <f t="shared" ref="BS390" si="6633">K390/K405</f>
        <v>4.5108103904184169E-2</v>
      </c>
      <c r="BT390" s="130">
        <f t="shared" ref="BT390" si="6634">L390/L405</f>
        <v>3.5981771349316426E-2</v>
      </c>
      <c r="BU390" s="128">
        <f t="shared" ref="BU390" si="6635">M390/M405</f>
        <v>5.7678442682047582E-2</v>
      </c>
      <c r="BV390" s="132">
        <f t="shared" ref="BV390" si="6636">N390/N405</f>
        <v>4.1958367252006044E-2</v>
      </c>
      <c r="BW390" s="133">
        <f t="shared" ref="BW390" si="6637">O390/O405</f>
        <v>4.7591688212199557E-2</v>
      </c>
      <c r="BX390" s="128">
        <f t="shared" ref="BX390" si="6638">P390/P405</f>
        <v>4.5888775162060733E-2</v>
      </c>
      <c r="BY390" s="129">
        <f t="shared" ref="BY390" si="6639">Q390/Q405</f>
        <v>3.7064423699047971E-2</v>
      </c>
      <c r="BZ390" s="130">
        <f t="shared" ref="BZ390" si="6640">R390/R405</f>
        <v>4.6440056710121372E-2</v>
      </c>
      <c r="CA390" s="131">
        <f t="shared" ref="CA390" si="6641">S390/S405</f>
        <v>4.1482106447303664E-2</v>
      </c>
      <c r="CB390" s="128">
        <f t="shared" ref="CB390" si="6642">T390/T405</f>
        <v>2.880319774276981E-2</v>
      </c>
      <c r="CC390" s="129">
        <f t="shared" ref="CC390" si="6643">U390/U405</f>
        <v>4.2343317695176227E-2</v>
      </c>
      <c r="CD390" s="130">
        <f t="shared" ref="CD390" si="6644">V390/V405</f>
        <v>3.6476566911349519E-2</v>
      </c>
      <c r="CE390" s="131">
        <f t="shared" ref="CE390" si="6645">W390/W405</f>
        <v>6.6949942999274537E-2</v>
      </c>
      <c r="CF390" s="128">
        <f t="shared" ref="CF390" si="6646">X390/X405</f>
        <v>3.6319612590799029E-2</v>
      </c>
      <c r="CG390" s="129">
        <f t="shared" ref="CG390" si="6647">Y390/Y405</f>
        <v>4.0009602304553089E-2</v>
      </c>
      <c r="CH390" s="130">
        <f t="shared" ref="CH390" si="6648">Z390/Z405</f>
        <v>5.6368095930232558E-2</v>
      </c>
      <c r="CI390" s="128">
        <f t="shared" ref="CI390" si="6649">AA390/AA405</f>
        <v>5.0796106491329852E-2</v>
      </c>
      <c r="CJ390" s="134">
        <f t="shared" ref="CJ390" si="6650">AB390/AB405</f>
        <v>4.6110286007104581E-2</v>
      </c>
      <c r="CK390" s="135">
        <f t="shared" ref="CK390" si="6651">AC390/AC405</f>
        <v>4.5932376929968467E-2</v>
      </c>
    </row>
    <row r="391" spans="1:89" ht="13.5" thickBot="1" x14ac:dyDescent="0.25">
      <c r="A391" s="145" t="s">
        <v>26</v>
      </c>
      <c r="B391" s="189">
        <v>1437</v>
      </c>
      <c r="C391" s="183">
        <v>1530</v>
      </c>
      <c r="D391" s="184">
        <v>537</v>
      </c>
      <c r="E391" s="185">
        <v>612</v>
      </c>
      <c r="F391" s="182">
        <v>1251</v>
      </c>
      <c r="G391" s="186">
        <v>929</v>
      </c>
      <c r="H391" s="184">
        <v>1979</v>
      </c>
      <c r="I391" s="185">
        <v>2057</v>
      </c>
      <c r="J391" s="182">
        <v>271</v>
      </c>
      <c r="K391" s="183">
        <v>239</v>
      </c>
      <c r="L391" s="184">
        <v>983</v>
      </c>
      <c r="M391" s="182">
        <v>1065</v>
      </c>
      <c r="N391" s="187">
        <v>1772</v>
      </c>
      <c r="O391" s="190">
        <v>1718</v>
      </c>
      <c r="P391" s="182">
        <v>882</v>
      </c>
      <c r="Q391" s="183">
        <v>824</v>
      </c>
      <c r="R391" s="184">
        <v>1264</v>
      </c>
      <c r="S391" s="185">
        <v>1130</v>
      </c>
      <c r="T391" s="182">
        <v>269</v>
      </c>
      <c r="U391" s="186">
        <v>355</v>
      </c>
      <c r="V391" s="184">
        <v>988</v>
      </c>
      <c r="W391" s="191">
        <v>1356</v>
      </c>
      <c r="X391" s="182">
        <v>721</v>
      </c>
      <c r="Y391" s="186">
        <v>427</v>
      </c>
      <c r="Z391" s="184">
        <v>2302</v>
      </c>
      <c r="AA391" s="182">
        <v>2285</v>
      </c>
      <c r="AB391" s="156">
        <f t="shared" si="6404"/>
        <v>14656</v>
      </c>
      <c r="AC391" s="157">
        <f t="shared" si="6405"/>
        <v>14527</v>
      </c>
      <c r="AE391" s="235"/>
      <c r="AF391" s="125"/>
      <c r="AG391" s="183"/>
      <c r="AH391" s="184"/>
      <c r="AI391" s="185"/>
      <c r="AJ391" s="182"/>
      <c r="AK391" s="186"/>
      <c r="AL391" s="184"/>
      <c r="AM391" s="185"/>
      <c r="AN391" s="182"/>
      <c r="AO391" s="186"/>
      <c r="AP391" s="184"/>
      <c r="AQ391" s="182"/>
      <c r="AR391" s="187"/>
      <c r="AS391" s="188"/>
      <c r="AT391" s="182"/>
      <c r="AU391" s="186"/>
      <c r="AV391" s="184"/>
      <c r="AW391" s="185"/>
      <c r="AX391" s="182"/>
      <c r="AY391" s="186"/>
      <c r="AZ391" s="184"/>
      <c r="BA391" s="185"/>
      <c r="BB391" s="182"/>
      <c r="BC391" s="186"/>
      <c r="BD391" s="184"/>
      <c r="BE391" s="182"/>
      <c r="BF391" s="158"/>
      <c r="BG391" s="159"/>
      <c r="BI391" s="145" t="s">
        <v>26</v>
      </c>
      <c r="BJ391" s="128">
        <f>B391/B405</f>
        <v>4.5690121140822229E-2</v>
      </c>
      <c r="BK391" s="129">
        <f t="shared" ref="BK391" si="6652">C391/C405</f>
        <v>4.724117701546917E-2</v>
      </c>
      <c r="BL391" s="130">
        <f t="shared" ref="BL391" si="6653">D391/D405</f>
        <v>4.0528301886792455E-2</v>
      </c>
      <c r="BM391" s="131">
        <f t="shared" ref="BM391" si="6654">E391/E405</f>
        <v>4.3459735832978269E-2</v>
      </c>
      <c r="BN391" s="128">
        <f t="shared" ref="BN391" si="6655">F391/F405</f>
        <v>4.0781066631894639E-2</v>
      </c>
      <c r="BO391" s="129">
        <f t="shared" ref="BO391" si="6656">G391/G405</f>
        <v>3.2980687304742969E-2</v>
      </c>
      <c r="BP391" s="130">
        <f t="shared" ref="BP391" si="6657">H391/H405</f>
        <v>4.6390060947022971E-2</v>
      </c>
      <c r="BQ391" s="131">
        <f t="shared" ref="BQ391" si="6658">I391/I405</f>
        <v>4.1468429965325376E-2</v>
      </c>
      <c r="BR391" s="128">
        <f t="shared" ref="BR391" si="6659">J391/J405</f>
        <v>4.0992285584631673E-2</v>
      </c>
      <c r="BS391" s="129">
        <f t="shared" ref="BS391" si="6660">K391/K405</f>
        <v>3.7175299424482812E-2</v>
      </c>
      <c r="BT391" s="130">
        <f t="shared" ref="BT391" si="6661">L391/L405</f>
        <v>3.895383396076877E-2</v>
      </c>
      <c r="BU391" s="128">
        <f t="shared" ref="BU391" si="6662">M391/M405</f>
        <v>4.2658014900264357E-2</v>
      </c>
      <c r="BV391" s="132">
        <f t="shared" ref="BV391" si="6663">N391/N405</f>
        <v>4.121409466217002E-2</v>
      </c>
      <c r="BW391" s="133">
        <f t="shared" ref="BW391" si="6664">O391/O405</f>
        <v>4.1128028344345494E-2</v>
      </c>
      <c r="BX391" s="128">
        <f t="shared" ref="BX391" si="6665">P391/P405</f>
        <v>3.7615148413510748E-2</v>
      </c>
      <c r="BY391" s="129">
        <f t="shared" ref="BY391" si="6666">Q391/Q405</f>
        <v>3.8081153526203899E-2</v>
      </c>
      <c r="BZ391" s="130">
        <f t="shared" ref="BZ391" si="6667">R391/R405</f>
        <v>4.3708288668349526E-2</v>
      </c>
      <c r="CA391" s="131">
        <f t="shared" ref="CA391" si="6668">S391/S405</f>
        <v>3.9724390072417917E-2</v>
      </c>
      <c r="CB391" s="128">
        <f t="shared" ref="CB391" si="6669">T391/T405</f>
        <v>3.1624735480837059E-2</v>
      </c>
      <c r="CC391" s="129">
        <f t="shared" ref="CC391" si="6670">U391/U405</f>
        <v>4.2704198243714665E-2</v>
      </c>
      <c r="CD391" s="130">
        <f t="shared" ref="CD391" si="6671">V391/V405</f>
        <v>3.7191793713532845E-2</v>
      </c>
      <c r="CE391" s="131">
        <f t="shared" ref="CE391" si="6672">W391/W405</f>
        <v>4.6844232562959894E-2</v>
      </c>
      <c r="CF391" s="128">
        <f t="shared" ref="CF391" si="6673">X391/X405</f>
        <v>3.4230641409106012E-2</v>
      </c>
      <c r="CG391" s="129">
        <f t="shared" ref="CG391" si="6674">Y391/Y405</f>
        <v>3.416820036808834E-2</v>
      </c>
      <c r="CH391" s="130">
        <f t="shared" ref="CH391" si="6675">Z391/Z405</f>
        <v>5.2280159883720929E-2</v>
      </c>
      <c r="CI391" s="128">
        <f t="shared" ref="CI391" si="6676">AA391/AA405</f>
        <v>4.9098605470680505E-2</v>
      </c>
      <c r="CJ391" s="134">
        <f t="shared" ref="CJ391" si="6677">AB391/AB405</f>
        <v>4.243061164815249E-2</v>
      </c>
      <c r="CK391" s="135">
        <f t="shared" ref="CK391" si="6678">AC391/AC405</f>
        <v>4.2255692461633333E-2</v>
      </c>
    </row>
    <row r="392" spans="1:89" ht="14.25" thickTop="1" thickBot="1" x14ac:dyDescent="0.25">
      <c r="A392" s="136" t="s">
        <v>27</v>
      </c>
      <c r="B392" s="192">
        <v>1370</v>
      </c>
      <c r="C392" s="176">
        <v>1548</v>
      </c>
      <c r="D392" s="177">
        <v>602</v>
      </c>
      <c r="E392" s="178">
        <v>731</v>
      </c>
      <c r="F392" s="175">
        <v>1205</v>
      </c>
      <c r="G392" s="179">
        <v>1063</v>
      </c>
      <c r="H392" s="177">
        <v>1962</v>
      </c>
      <c r="I392" s="178">
        <v>2402</v>
      </c>
      <c r="J392" s="175">
        <v>325</v>
      </c>
      <c r="K392" s="176">
        <v>259</v>
      </c>
      <c r="L392" s="177">
        <v>1142</v>
      </c>
      <c r="M392" s="175">
        <v>1011</v>
      </c>
      <c r="N392" s="180">
        <v>1888</v>
      </c>
      <c r="O392" s="193">
        <v>1589</v>
      </c>
      <c r="P392" s="175">
        <v>1111</v>
      </c>
      <c r="Q392" s="176">
        <v>794</v>
      </c>
      <c r="R392" s="177">
        <v>1403</v>
      </c>
      <c r="S392" s="178">
        <v>1178</v>
      </c>
      <c r="T392" s="175">
        <v>405</v>
      </c>
      <c r="U392" s="179">
        <v>283</v>
      </c>
      <c r="V392" s="177">
        <v>1248</v>
      </c>
      <c r="W392" s="194">
        <v>1154</v>
      </c>
      <c r="X392" s="175">
        <v>916</v>
      </c>
      <c r="Y392" s="179">
        <v>362</v>
      </c>
      <c r="Z392" s="177">
        <v>2382</v>
      </c>
      <c r="AA392" s="175">
        <v>2234</v>
      </c>
      <c r="AB392" s="156">
        <f t="shared" si="6404"/>
        <v>15959</v>
      </c>
      <c r="AC392" s="157">
        <f t="shared" si="6405"/>
        <v>14608</v>
      </c>
      <c r="AE392" s="229" t="s">
        <v>13</v>
      </c>
      <c r="AF392" s="20">
        <f t="shared" ref="AF392:BG392" si="6679">SUM(AF389:AF391)</f>
        <v>4088</v>
      </c>
      <c r="AG392" s="21">
        <f t="shared" si="6679"/>
        <v>7057</v>
      </c>
      <c r="AH392" s="20">
        <f t="shared" si="6679"/>
        <v>2407</v>
      </c>
      <c r="AI392" s="21">
        <f t="shared" si="6679"/>
        <v>2263</v>
      </c>
      <c r="AJ392" s="20">
        <f t="shared" si="6679"/>
        <v>3267</v>
      </c>
      <c r="AK392" s="21">
        <f t="shared" si="6679"/>
        <v>5886</v>
      </c>
      <c r="AL392" s="20">
        <f t="shared" si="6679"/>
        <v>5021</v>
      </c>
      <c r="AM392" s="21">
        <f t="shared" si="6679"/>
        <v>10932</v>
      </c>
      <c r="AN392" s="20">
        <f t="shared" si="6679"/>
        <v>1634</v>
      </c>
      <c r="AO392" s="21">
        <f t="shared" si="6679"/>
        <v>540</v>
      </c>
      <c r="AP392" s="20">
        <f t="shared" si="6679"/>
        <v>5331</v>
      </c>
      <c r="AQ392" s="21">
        <f t="shared" si="6679"/>
        <v>2104</v>
      </c>
      <c r="AR392" s="20">
        <f t="shared" si="6679"/>
        <v>7978</v>
      </c>
      <c r="AS392" s="21">
        <f t="shared" si="6679"/>
        <v>5034</v>
      </c>
      <c r="AT392" s="20">
        <f t="shared" si="6679"/>
        <v>4085</v>
      </c>
      <c r="AU392" s="21">
        <f t="shared" si="6679"/>
        <v>3205</v>
      </c>
      <c r="AV392" s="20">
        <f t="shared" si="6679"/>
        <v>4039</v>
      </c>
      <c r="AW392" s="21">
        <f t="shared" si="6679"/>
        <v>5025</v>
      </c>
      <c r="AX392" s="20">
        <f t="shared" si="6679"/>
        <v>2511</v>
      </c>
      <c r="AY392" s="21">
        <f t="shared" si="6679"/>
        <v>539</v>
      </c>
      <c r="AZ392" s="20">
        <f t="shared" si="6679"/>
        <v>5778</v>
      </c>
      <c r="BA392" s="21">
        <f t="shared" si="6679"/>
        <v>2999</v>
      </c>
      <c r="BB392" s="20">
        <f t="shared" si="6679"/>
        <v>4394</v>
      </c>
      <c r="BC392" s="21">
        <f t="shared" si="6679"/>
        <v>1618</v>
      </c>
      <c r="BD392" s="20">
        <f t="shared" si="6679"/>
        <v>5875</v>
      </c>
      <c r="BE392" s="21">
        <f t="shared" si="6679"/>
        <v>8811</v>
      </c>
      <c r="BF392" s="160">
        <f t="shared" si="6679"/>
        <v>56408</v>
      </c>
      <c r="BG392" s="161">
        <f t="shared" si="6679"/>
        <v>56013</v>
      </c>
      <c r="BI392" s="136" t="s">
        <v>27</v>
      </c>
      <c r="BJ392" s="128">
        <f>B392/B405</f>
        <v>4.355982321706782E-2</v>
      </c>
      <c r="BK392" s="129">
        <f t="shared" ref="BK392" si="6680">C392/C405</f>
        <v>4.7796955568592335E-2</v>
      </c>
      <c r="BL392" s="130">
        <f t="shared" ref="BL392" si="6681">D392/D405</f>
        <v>4.5433962264150946E-2</v>
      </c>
      <c r="BM392" s="131">
        <f t="shared" ref="BM392" si="6682">E392/E405</f>
        <v>5.1910240022724048E-2</v>
      </c>
      <c r="BN392" s="128">
        <f t="shared" ref="BN392" si="6683">F392/F405</f>
        <v>3.9281523014734643E-2</v>
      </c>
      <c r="BO392" s="129">
        <f t="shared" ref="BO392" si="6684">G392/G405</f>
        <v>3.7737858562908268E-2</v>
      </c>
      <c r="BP392" s="130">
        <f t="shared" ref="BP392" si="6685">H392/H405</f>
        <v>4.5991561181434597E-2</v>
      </c>
      <c r="BQ392" s="131">
        <f t="shared" ref="BQ392" si="6686">I392/I405</f>
        <v>4.8423514232723168E-2</v>
      </c>
      <c r="BR392" s="128">
        <f t="shared" ref="BR392" si="6687">J392/J405</f>
        <v>4.9160490092270456E-2</v>
      </c>
      <c r="BS392" s="129">
        <f t="shared" ref="BS392" si="6688">K392/K405</f>
        <v>4.0286203142012755E-2</v>
      </c>
      <c r="BT392" s="130">
        <f t="shared" ref="BT392" si="6689">L392/L405</f>
        <v>4.5254606697047749E-2</v>
      </c>
      <c r="BU392" s="128">
        <f t="shared" ref="BU392" si="6690">M392/M405</f>
        <v>4.0495073299687573E-2</v>
      </c>
      <c r="BV392" s="132">
        <f t="shared" ref="BV392" si="6691">N392/N405</f>
        <v>4.3912082800325616E-2</v>
      </c>
      <c r="BW392" s="133">
        <f t="shared" ref="BW392" si="6692">O392/O405</f>
        <v>3.8039835296370776E-2</v>
      </c>
      <c r="BX392" s="128">
        <f t="shared" ref="BX392" si="6693">P392/P405</f>
        <v>4.738143978164449E-2</v>
      </c>
      <c r="BY392" s="129">
        <f t="shared" ref="BY392" si="6694">Q392/Q405</f>
        <v>3.6694703761900357E-2</v>
      </c>
      <c r="BZ392" s="130">
        <f t="shared" ref="BZ392" si="6695">R392/R405</f>
        <v>4.851481724817594E-2</v>
      </c>
      <c r="CA392" s="131">
        <f t="shared" ref="CA392" si="6696">S392/S405</f>
        <v>4.1411797792308233E-2</v>
      </c>
      <c r="CB392" s="128">
        <f t="shared" ref="CB392" si="6697">T392/T405</f>
        <v>4.7613449329884788E-2</v>
      </c>
      <c r="CC392" s="129">
        <f t="shared" ref="CC392" si="6698">U392/U405</f>
        <v>3.4043065078792255E-2</v>
      </c>
      <c r="CD392" s="130">
        <f t="shared" ref="CD392" si="6699">V392/V405</f>
        <v>4.6979107848673068E-2</v>
      </c>
      <c r="CE392" s="131">
        <f t="shared" ref="CE392" si="6700">W392/W405</f>
        <v>3.9865961930424569E-2</v>
      </c>
      <c r="CF392" s="128">
        <f t="shared" ref="CF392" si="6701">X392/X405</f>
        <v>4.3488581873427336E-2</v>
      </c>
      <c r="CG392" s="129">
        <f t="shared" ref="CG392" si="6702">Y392/Y405</f>
        <v>2.8966952068496438E-2</v>
      </c>
      <c r="CH392" s="130">
        <f t="shared" ref="CH392" si="6703">Z392/Z405</f>
        <v>5.4097020348837212E-2</v>
      </c>
      <c r="CI392" s="128">
        <f t="shared" ref="CI392" si="6704">AA392/AA405</f>
        <v>4.8002750381400547E-2</v>
      </c>
      <c r="CJ392" s="134">
        <f t="shared" ref="CJ392" si="6705">AB392/AB405</f>
        <v>4.6202929263978273E-2</v>
      </c>
      <c r="CK392" s="135">
        <f t="shared" ref="CK392" si="6706">AC392/AC405</f>
        <v>4.2491302779619995E-2</v>
      </c>
    </row>
    <row r="393" spans="1:89" ht="13.5" thickTop="1" x14ac:dyDescent="0.2">
      <c r="A393" s="145" t="s">
        <v>28</v>
      </c>
      <c r="B393" s="189">
        <v>1398</v>
      </c>
      <c r="C393" s="183">
        <v>2036</v>
      </c>
      <c r="D393" s="184">
        <v>658</v>
      </c>
      <c r="E393" s="185">
        <v>750</v>
      </c>
      <c r="F393" s="182">
        <v>1160</v>
      </c>
      <c r="G393" s="186">
        <v>1709</v>
      </c>
      <c r="H393" s="184">
        <v>2182</v>
      </c>
      <c r="I393" s="185">
        <v>3500</v>
      </c>
      <c r="J393" s="182">
        <v>417</v>
      </c>
      <c r="K393" s="183">
        <v>210</v>
      </c>
      <c r="L393" s="184">
        <v>1831</v>
      </c>
      <c r="M393" s="182">
        <v>847</v>
      </c>
      <c r="N393" s="187">
        <v>2335</v>
      </c>
      <c r="O393" s="190">
        <v>1709</v>
      </c>
      <c r="P393" s="182">
        <v>1389</v>
      </c>
      <c r="Q393" s="183">
        <v>926</v>
      </c>
      <c r="R393" s="184">
        <v>1528</v>
      </c>
      <c r="S393" s="185">
        <v>1328</v>
      </c>
      <c r="T393" s="182">
        <v>510</v>
      </c>
      <c r="U393" s="186">
        <v>193</v>
      </c>
      <c r="V393" s="184">
        <v>1805</v>
      </c>
      <c r="W393" s="191">
        <v>1126</v>
      </c>
      <c r="X393" s="182">
        <v>1130</v>
      </c>
      <c r="Y393" s="186">
        <v>455</v>
      </c>
      <c r="Z393" s="184">
        <v>2450</v>
      </c>
      <c r="AA393" s="182">
        <v>2537</v>
      </c>
      <c r="AB393" s="156">
        <f t="shared" si="6404"/>
        <v>18793</v>
      </c>
      <c r="AC393" s="157">
        <f t="shared" si="6405"/>
        <v>17326</v>
      </c>
      <c r="BI393" s="145" t="s">
        <v>28</v>
      </c>
      <c r="BJ393" s="128">
        <f>B393/B405</f>
        <v>4.4450096976248771E-2</v>
      </c>
      <c r="BK393" s="129">
        <f t="shared" ref="BK393" si="6707">C393/C405</f>
        <v>6.2864729675487077E-2</v>
      </c>
      <c r="BL393" s="130">
        <f t="shared" ref="BL393" si="6708">D393/D405</f>
        <v>4.9660377358490569E-2</v>
      </c>
      <c r="BM393" s="131">
        <f t="shared" ref="BM393" si="6709">E393/E405</f>
        <v>5.3259480187473368E-2</v>
      </c>
      <c r="BN393" s="128">
        <f t="shared" ref="BN393" si="6710">F393/F405</f>
        <v>3.7814578171860735E-2</v>
      </c>
      <c r="BO393" s="129">
        <f t="shared" ref="BO393" si="6711">G393/G405</f>
        <v>6.06716841806305E-2</v>
      </c>
      <c r="BP393" s="130">
        <f t="shared" ref="BP393" si="6712">H393/H405</f>
        <v>5.1148616971401779E-2</v>
      </c>
      <c r="BQ393" s="131">
        <f t="shared" ref="BQ393" si="6713">I393/I405</f>
        <v>7.0558825901137004E-2</v>
      </c>
      <c r="BR393" s="128">
        <f t="shared" ref="BR393" si="6714">J393/J405</f>
        <v>6.3076690364543941E-2</v>
      </c>
      <c r="BS393" s="129">
        <f t="shared" ref="BS393" si="6715">K393/K405</f>
        <v>3.2664489034064395E-2</v>
      </c>
      <c r="BT393" s="130">
        <f t="shared" ref="BT393" si="6716">L393/L405</f>
        <v>7.2557955220923315E-2</v>
      </c>
      <c r="BU393" s="128">
        <f t="shared" ref="BU393" si="6717">M393/M405</f>
        <v>3.3926139549787709E-2</v>
      </c>
      <c r="BV393" s="132">
        <f t="shared" ref="BV393" si="6718">N393/N405</f>
        <v>5.4308640539597629E-2</v>
      </c>
      <c r="BW393" s="133">
        <f t="shared" ref="BW393" si="6719">O393/O405</f>
        <v>4.0912573015417023E-2</v>
      </c>
      <c r="BX393" s="128">
        <f t="shared" ref="BX393" si="6720">P393/P405</f>
        <v>5.9237461617195494E-2</v>
      </c>
      <c r="BY393" s="129">
        <f t="shared" ref="BY393" si="6721">Q393/Q405</f>
        <v>4.2795082724835939E-2</v>
      </c>
      <c r="BZ393" s="130">
        <f t="shared" ref="BZ393" si="6722">R393/R405</f>
        <v>5.2837235035789618E-2</v>
      </c>
      <c r="CA393" s="131">
        <f t="shared" ref="CA393" si="6723">S393/S405</f>
        <v>4.6684946916965481E-2</v>
      </c>
      <c r="CB393" s="128">
        <f t="shared" ref="CB393" si="6724">T393/T405</f>
        <v>5.9957676933928991E-2</v>
      </c>
      <c r="CC393" s="129">
        <f t="shared" ref="CC393" si="6725">U393/U405</f>
        <v>2.3216648622639238E-2</v>
      </c>
      <c r="CD393" s="130">
        <f t="shared" ref="CD393" si="6726">V393/V405</f>
        <v>6.7946546207415776E-2</v>
      </c>
      <c r="CE393" s="131">
        <f t="shared" ref="CE393" si="6727">W393/W405</f>
        <v>3.8898676892251356E-2</v>
      </c>
      <c r="CF393" s="128">
        <f t="shared" ref="CF393" si="6728">X393/X405</f>
        <v>5.3648578075297916E-2</v>
      </c>
      <c r="CG393" s="129">
        <f t="shared" ref="CG393" si="6729">Y393/Y405</f>
        <v>3.6408738097143317E-2</v>
      </c>
      <c r="CH393" s="130">
        <f t="shared" ref="CH393" si="6730">Z393/Z405</f>
        <v>5.5641351744186045E-2</v>
      </c>
      <c r="CI393" s="128">
        <f t="shared" ref="CI393" si="6731">AA393/AA405</f>
        <v>5.4513418853005008E-2</v>
      </c>
      <c r="CJ393" s="134">
        <f t="shared" ref="CJ393" si="6732">AB393/AB405</f>
        <v>5.4407647700854926E-2</v>
      </c>
      <c r="CK393" s="135">
        <f t="shared" ref="CK393" si="6733">AC393/AC405</f>
        <v>5.0397337894283689E-2</v>
      </c>
    </row>
    <row r="394" spans="1:89" x14ac:dyDescent="0.2">
      <c r="A394" s="136" t="s">
        <v>29</v>
      </c>
      <c r="B394" s="192">
        <v>1677</v>
      </c>
      <c r="C394" s="176">
        <v>2876</v>
      </c>
      <c r="D394" s="177">
        <v>1225</v>
      </c>
      <c r="E394" s="178">
        <v>958</v>
      </c>
      <c r="F394" s="175">
        <v>1652</v>
      </c>
      <c r="G394" s="179">
        <v>2432</v>
      </c>
      <c r="H394" s="177">
        <v>2268</v>
      </c>
      <c r="I394" s="178">
        <v>4146</v>
      </c>
      <c r="J394" s="175">
        <v>736</v>
      </c>
      <c r="K394" s="176">
        <v>233</v>
      </c>
      <c r="L394" s="177">
        <v>2512</v>
      </c>
      <c r="M394" s="175">
        <v>942</v>
      </c>
      <c r="N394" s="180">
        <v>3590</v>
      </c>
      <c r="O394" s="193">
        <v>2183</v>
      </c>
      <c r="P394" s="175">
        <v>1929</v>
      </c>
      <c r="Q394" s="176">
        <v>1135</v>
      </c>
      <c r="R394" s="177">
        <v>2039</v>
      </c>
      <c r="S394" s="178">
        <v>1976</v>
      </c>
      <c r="T394" s="175">
        <v>1167</v>
      </c>
      <c r="U394" s="179">
        <v>243</v>
      </c>
      <c r="V394" s="177">
        <v>2668</v>
      </c>
      <c r="W394" s="194">
        <v>1408</v>
      </c>
      <c r="X394" s="175">
        <v>1995</v>
      </c>
      <c r="Y394" s="179">
        <v>497</v>
      </c>
      <c r="Z394" s="177">
        <v>2954</v>
      </c>
      <c r="AA394" s="175">
        <v>3506</v>
      </c>
      <c r="AB394" s="156">
        <f t="shared" si="6404"/>
        <v>26412</v>
      </c>
      <c r="AC394" s="157">
        <f t="shared" si="6405"/>
        <v>22535</v>
      </c>
      <c r="BI394" s="136" t="s">
        <v>29</v>
      </c>
      <c r="BJ394" s="128">
        <f>B394/B405</f>
        <v>5.332103907665893E-2</v>
      </c>
      <c r="BK394" s="129">
        <f t="shared" ref="BK394" si="6734">C394/C405</f>
        <v>8.8801062154568192E-2</v>
      </c>
      <c r="BL394" s="130">
        <f t="shared" ref="BL394" si="6735">D394/D405</f>
        <v>9.2452830188679239E-2</v>
      </c>
      <c r="BM394" s="131">
        <f t="shared" ref="BM394" si="6736">E394/E405</f>
        <v>6.803010935946599E-2</v>
      </c>
      <c r="BN394" s="128">
        <f t="shared" ref="BN394" si="6737">F394/F405</f>
        <v>5.3853175120615465E-2</v>
      </c>
      <c r="BO394" s="129">
        <f t="shared" ref="BO394" si="6738">G394/G405</f>
        <v>8.633910820789549E-2</v>
      </c>
      <c r="BP394" s="130">
        <f t="shared" ref="BP394" si="6739">H394/H405</f>
        <v>5.3164556962025315E-2</v>
      </c>
      <c r="BQ394" s="131">
        <f t="shared" ref="BQ394" si="6740">I394/I405</f>
        <v>8.3581969196032571E-2</v>
      </c>
      <c r="BR394" s="128">
        <f t="shared" ref="BR394" si="6741">J394/J405</f>
        <v>0.11132960217818787</v>
      </c>
      <c r="BS394" s="129">
        <f t="shared" ref="BS394" si="6742">K394/K405</f>
        <v>3.624202830922383E-2</v>
      </c>
      <c r="BT394" s="130">
        <f t="shared" ref="BT394" si="6743">L394/L405</f>
        <v>9.9544283732910646E-2</v>
      </c>
      <c r="BU394" s="128">
        <f t="shared" ref="BU394" si="6744">M394/M405</f>
        <v>3.773131458783946E-2</v>
      </c>
      <c r="BV394" s="132">
        <f t="shared" ref="BV394" si="6745">N394/N405</f>
        <v>8.349808117222933E-2</v>
      </c>
      <c r="BW394" s="133">
        <f t="shared" ref="BW394" si="6746">O394/O405</f>
        <v>5.2259887005649715E-2</v>
      </c>
      <c r="BX394" s="128">
        <f t="shared" ref="BX394" si="6747">P394/P405</f>
        <v>8.226714431934494E-2</v>
      </c>
      <c r="BY394" s="129">
        <f t="shared" ref="BY394" si="6748">Q394/Q405</f>
        <v>5.2454016082817266E-2</v>
      </c>
      <c r="BZ394" s="130">
        <f t="shared" ref="BZ394" si="6749">R394/R405</f>
        <v>7.0507278951554342E-2</v>
      </c>
      <c r="CA394" s="131">
        <f t="shared" ref="CA394" si="6750">S394/S405</f>
        <v>6.9464951135484773E-2</v>
      </c>
      <c r="CB394" s="128">
        <f t="shared" ref="CB394" si="6751">T394/T405</f>
        <v>0.13719727251351987</v>
      </c>
      <c r="CC394" s="129">
        <f t="shared" ref="CC394" si="6752">U394/U405</f>
        <v>2.9231324431613137E-2</v>
      </c>
      <c r="CD394" s="130">
        <f t="shared" ref="CD394" si="6753">V394/V405</f>
        <v>0.10043290043290043</v>
      </c>
      <c r="CE394" s="131">
        <f t="shared" ref="CE394" si="6754">W394/W405</f>
        <v>4.864061906242443E-2</v>
      </c>
      <c r="CF394" s="128">
        <f t="shared" ref="CF394" si="6755">X394/X405</f>
        <v>9.4715852442671986E-2</v>
      </c>
      <c r="CG394" s="129">
        <f t="shared" ref="CG394" si="6756">Y394/Y405</f>
        <v>3.9769544690725772E-2</v>
      </c>
      <c r="CH394" s="130">
        <f t="shared" ref="CH394" si="6757">Z394/Z405</f>
        <v>6.7087572674418602E-2</v>
      </c>
      <c r="CI394" s="128">
        <f t="shared" ref="CI394" si="6758">AA394/AA405</f>
        <v>7.533466554932422E-2</v>
      </c>
      <c r="CJ394" s="134">
        <f t="shared" ref="CJ394" si="6759">AB394/AB405</f>
        <v>7.646542814212634E-2</v>
      </c>
      <c r="CK394" s="135">
        <f t="shared" ref="CK394" si="6760">AC394/AC405</f>
        <v>6.554911747937682E-2</v>
      </c>
    </row>
    <row r="395" spans="1:89" x14ac:dyDescent="0.2">
      <c r="A395" s="145" t="s">
        <v>30</v>
      </c>
      <c r="B395" s="189">
        <v>2058</v>
      </c>
      <c r="C395" s="183">
        <v>3414</v>
      </c>
      <c r="D395" s="184">
        <v>1503</v>
      </c>
      <c r="E395" s="185">
        <v>1173</v>
      </c>
      <c r="F395" s="182">
        <v>1833</v>
      </c>
      <c r="G395" s="186">
        <v>3125</v>
      </c>
      <c r="H395" s="184">
        <v>2465</v>
      </c>
      <c r="I395" s="185">
        <v>5620</v>
      </c>
      <c r="J395" s="182">
        <v>966</v>
      </c>
      <c r="K395" s="183">
        <v>277</v>
      </c>
      <c r="L395" s="184">
        <v>2808</v>
      </c>
      <c r="M395" s="182">
        <v>1118</v>
      </c>
      <c r="N395" s="187">
        <v>4459</v>
      </c>
      <c r="O395" s="190">
        <v>2547</v>
      </c>
      <c r="P395" s="182">
        <v>2143</v>
      </c>
      <c r="Q395" s="183">
        <v>1556</v>
      </c>
      <c r="R395" s="184">
        <v>2093</v>
      </c>
      <c r="S395" s="185">
        <v>2653</v>
      </c>
      <c r="T395" s="182">
        <v>1425</v>
      </c>
      <c r="U395" s="186">
        <v>295</v>
      </c>
      <c r="V395" s="184">
        <v>2880</v>
      </c>
      <c r="W395" s="191">
        <v>1649</v>
      </c>
      <c r="X395" s="182">
        <v>2390</v>
      </c>
      <c r="Y395" s="186">
        <v>752</v>
      </c>
      <c r="Z395" s="184">
        <v>3202</v>
      </c>
      <c r="AA395" s="182">
        <v>4373</v>
      </c>
      <c r="AB395" s="156">
        <f t="shared" si="6404"/>
        <v>30225</v>
      </c>
      <c r="AC395" s="157">
        <f t="shared" si="6405"/>
        <v>28552</v>
      </c>
      <c r="BI395" s="145" t="s">
        <v>30</v>
      </c>
      <c r="BJ395" s="128">
        <f>B395/B405</f>
        <v>6.5435121299799684E-2</v>
      </c>
      <c r="BK395" s="129">
        <f t="shared" ref="BK395" si="6761">C395/C405</f>
        <v>0.10541266557569395</v>
      </c>
      <c r="BL395" s="130">
        <f t="shared" ref="BL395" si="6762">D395/D405</f>
        <v>0.11343396226415094</v>
      </c>
      <c r="BM395" s="131">
        <f t="shared" ref="BM395" si="6763">E395/E405</f>
        <v>8.3297827013208356E-2</v>
      </c>
      <c r="BN395" s="128">
        <f t="shared" ref="BN395" si="6764">F395/F405</f>
        <v>5.9753553266397183E-2</v>
      </c>
      <c r="BO395" s="129">
        <f t="shared" ref="BO395" si="6765">G395/G405</f>
        <v>0.11094149389378018</v>
      </c>
      <c r="BP395" s="130">
        <f t="shared" ref="BP395" si="6766">H395/H405</f>
        <v>5.7782466010314108E-2</v>
      </c>
      <c r="BQ395" s="131">
        <f t="shared" ref="BQ395" si="6767">I395/I405</f>
        <v>0.11329731473268286</v>
      </c>
      <c r="BR395" s="128">
        <f t="shared" ref="BR395" si="6768">J395/J405</f>
        <v>0.14612010285887159</v>
      </c>
      <c r="BS395" s="129">
        <f t="shared" ref="BS395" si="6769">K395/K405</f>
        <v>4.3086016487789702E-2</v>
      </c>
      <c r="BT395" s="130">
        <f t="shared" ref="BT395" si="6770">L395/L405</f>
        <v>0.1112740241727759</v>
      </c>
      <c r="BU395" s="128">
        <f t="shared" ref="BU395" si="6771">M395/M405</f>
        <v>4.4780902026756386E-2</v>
      </c>
      <c r="BV395" s="132">
        <f t="shared" ref="BV395" si="6772">N395/N405</f>
        <v>0.10370973368996395</v>
      </c>
      <c r="BW395" s="133">
        <f t="shared" ref="BW395" si="6773">O395/O405</f>
        <v>6.0973858086756677E-2</v>
      </c>
      <c r="BX395" s="128">
        <f t="shared" ref="BX395" si="6774">P395/P405</f>
        <v>9.139372227908564E-2</v>
      </c>
      <c r="BY395" s="129">
        <f t="shared" ref="BY395" si="6775">Q395/Q405</f>
        <v>7.1910527775210273E-2</v>
      </c>
      <c r="BZ395" s="130">
        <f t="shared" ref="BZ395" si="6776">R395/R405</f>
        <v>7.2374563435803452E-2</v>
      </c>
      <c r="CA395" s="131">
        <f t="shared" ref="CA395" si="6777">S395/S405</f>
        <v>9.3264430851437818E-2</v>
      </c>
      <c r="CB395" s="128">
        <f t="shared" ref="CB395" si="6778">T395/T405</f>
        <v>0.16752880319774277</v>
      </c>
      <c r="CC395" s="129">
        <f t="shared" ref="CC395" si="6779">U395/U405</f>
        <v>3.5486587272945985E-2</v>
      </c>
      <c r="CD395" s="130">
        <f t="shared" ref="CD395" si="6780">V395/V405</f>
        <v>0.10841332580463016</v>
      </c>
      <c r="CE395" s="131">
        <f t="shared" ref="CE395" si="6781">W395/W405</f>
        <v>5.6966179569558156E-2</v>
      </c>
      <c r="CF395" s="128">
        <f t="shared" ref="CF395" si="6782">X395/X405</f>
        <v>0.11346911646014338</v>
      </c>
      <c r="CG395" s="129">
        <f t="shared" ref="CG395" si="6783">Y395/Y405</f>
        <v>6.0174441866047854E-2</v>
      </c>
      <c r="CH395" s="130">
        <f t="shared" ref="CH395" si="6784">Z395/Z405</f>
        <v>7.2719840116279064E-2</v>
      </c>
      <c r="CI395" s="128">
        <f t="shared" ref="CI395" si="6785">AA395/AA405</f>
        <v>9.3964202067083516E-2</v>
      </c>
      <c r="CJ395" s="134">
        <f t="shared" ref="CJ395" si="6786">AB395/AB405</f>
        <v>8.7504451218982607E-2</v>
      </c>
      <c r="CK395" s="135">
        <f t="shared" ref="CK395" si="6787">AC395/AC405</f>
        <v>8.305118270562091E-2</v>
      </c>
    </row>
    <row r="396" spans="1:89" x14ac:dyDescent="0.2">
      <c r="A396" s="136" t="s">
        <v>31</v>
      </c>
      <c r="B396" s="192">
        <v>2030</v>
      </c>
      <c r="C396" s="176">
        <v>3643</v>
      </c>
      <c r="D396" s="177">
        <v>904</v>
      </c>
      <c r="E396" s="178">
        <v>1090</v>
      </c>
      <c r="F396" s="175">
        <v>1434</v>
      </c>
      <c r="G396" s="179">
        <v>2761</v>
      </c>
      <c r="H396" s="177">
        <v>2556</v>
      </c>
      <c r="I396" s="178">
        <v>5312</v>
      </c>
      <c r="J396" s="175">
        <v>668</v>
      </c>
      <c r="K396" s="176">
        <v>263</v>
      </c>
      <c r="L396" s="177">
        <v>2523</v>
      </c>
      <c r="M396" s="175">
        <v>986</v>
      </c>
      <c r="N396" s="180">
        <v>3519</v>
      </c>
      <c r="O396" s="193">
        <v>2487</v>
      </c>
      <c r="P396" s="175">
        <v>1942</v>
      </c>
      <c r="Q396" s="176">
        <v>1649</v>
      </c>
      <c r="R396" s="177">
        <v>1946</v>
      </c>
      <c r="S396" s="178">
        <v>2372</v>
      </c>
      <c r="T396" s="175">
        <v>1086</v>
      </c>
      <c r="U396" s="179">
        <v>244</v>
      </c>
      <c r="V396" s="177">
        <v>2898</v>
      </c>
      <c r="W396" s="194">
        <v>1350</v>
      </c>
      <c r="X396" s="175">
        <v>2004</v>
      </c>
      <c r="Y396" s="179">
        <v>866</v>
      </c>
      <c r="Z396" s="177">
        <v>2673</v>
      </c>
      <c r="AA396" s="175">
        <v>4438</v>
      </c>
      <c r="AB396" s="156">
        <f t="shared" si="6404"/>
        <v>26183</v>
      </c>
      <c r="AC396" s="157">
        <f t="shared" si="6405"/>
        <v>27461</v>
      </c>
      <c r="BI396" s="136" t="s">
        <v>31</v>
      </c>
      <c r="BJ396" s="128">
        <f>B396/B405</f>
        <v>6.4544847540618747E-2</v>
      </c>
      <c r="BK396" s="129">
        <f t="shared" ref="BK396" si="6788">C396/C405</f>
        <v>0.11248340383487201</v>
      </c>
      <c r="BL396" s="130">
        <f t="shared" ref="BL396" si="6789">D396/D405</f>
        <v>6.8226415094339618E-2</v>
      </c>
      <c r="BM396" s="131">
        <f t="shared" ref="BM396" si="6790">E396/E405</f>
        <v>7.7403777872461305E-2</v>
      </c>
      <c r="BN396" s="128">
        <f t="shared" ref="BN396" si="6791">F396/F405</f>
        <v>4.6746642326248533E-2</v>
      </c>
      <c r="BO396" s="129">
        <f t="shared" ref="BO396" si="6792">G396/G405</f>
        <v>9.8019028685032664E-2</v>
      </c>
      <c r="BP396" s="130">
        <f t="shared" ref="BP396" si="6793">H396/H405</f>
        <v>5.9915611814345994E-2</v>
      </c>
      <c r="BQ396" s="131">
        <f t="shared" ref="BQ396" si="6794">I396/I405</f>
        <v>0.1070881380533828</v>
      </c>
      <c r="BR396" s="128">
        <f t="shared" ref="BR396" si="6795">J396/J405</f>
        <v>0.1010437150204205</v>
      </c>
      <c r="BS396" s="129">
        <f t="shared" ref="BS396" si="6796">K396/K405</f>
        <v>4.0908383885518741E-2</v>
      </c>
      <c r="BT396" s="130">
        <f t="shared" ref="BT396" si="6797">L396/L405</f>
        <v>9.9980186249256989E-2</v>
      </c>
      <c r="BU396" s="128">
        <f t="shared" ref="BU396" si="6798">M396/M405</f>
        <v>3.9493711447568691E-2</v>
      </c>
      <c r="BV396" s="132">
        <f t="shared" ref="BV396" si="6799">N396/N405</f>
        <v>8.1846726363530645E-2</v>
      </c>
      <c r="BW396" s="133">
        <f t="shared" ref="BW396" si="6800">O396/O405</f>
        <v>5.953748922723355E-2</v>
      </c>
      <c r="BX396" s="128">
        <f t="shared" ref="BX396" si="6801">P396/P405</f>
        <v>8.2821562606618895E-2</v>
      </c>
      <c r="BY396" s="129">
        <f t="shared" ref="BY396" si="6802">Q396/Q405</f>
        <v>7.6208522044551252E-2</v>
      </c>
      <c r="BZ396" s="130">
        <f t="shared" ref="BZ396" si="6803">R396/R405</f>
        <v>6.7291400117569761E-2</v>
      </c>
      <c r="CA396" s="131">
        <f t="shared" ref="CA396" si="6804">S396/S405</f>
        <v>8.33860648245799E-2</v>
      </c>
      <c r="CB396" s="128">
        <f t="shared" ref="CB396" si="6805">T396/T405</f>
        <v>0.12767458264754292</v>
      </c>
      <c r="CC396" s="129">
        <f t="shared" ref="CC396" si="6806">U396/U405</f>
        <v>2.9351617947792615E-2</v>
      </c>
      <c r="CD396" s="130">
        <f t="shared" ref="CD396" si="6807">V396/V405</f>
        <v>0.10909090909090909</v>
      </c>
      <c r="CE396" s="131">
        <f t="shared" ref="CE396" si="6808">W396/W405</f>
        <v>4.6636957197637059E-2</v>
      </c>
      <c r="CF396" s="128">
        <f t="shared" ref="CF396" si="6809">X396/X405</f>
        <v>9.5143142002563741E-2</v>
      </c>
      <c r="CG396" s="129">
        <f t="shared" ref="CG396" si="6810">Y396/Y405</f>
        <v>6.9296631191485963E-2</v>
      </c>
      <c r="CH396" s="130">
        <f t="shared" ref="CH396" si="6811">Z396/Z405</f>
        <v>6.0705850290697673E-2</v>
      </c>
      <c r="CI396" s="128">
        <f t="shared" ref="CI396" si="6812">AA396/AA405</f>
        <v>9.5360880122048172E-2</v>
      </c>
      <c r="CJ396" s="134">
        <f t="shared" ref="CJ396" si="6813">AB396/AB405</f>
        <v>7.580244983512395E-2</v>
      </c>
      <c r="CK396" s="135">
        <f t="shared" ref="CK396" si="6814">AC396/AC405</f>
        <v>7.9877715336195559E-2</v>
      </c>
    </row>
    <row r="397" spans="1:89" x14ac:dyDescent="0.2">
      <c r="A397" s="145" t="s">
        <v>32</v>
      </c>
      <c r="B397" s="189">
        <v>1915</v>
      </c>
      <c r="C397" s="183">
        <v>3176</v>
      </c>
      <c r="D397" s="184">
        <v>622</v>
      </c>
      <c r="E397" s="185">
        <v>1197</v>
      </c>
      <c r="F397" s="182">
        <v>1258</v>
      </c>
      <c r="G397" s="186">
        <v>2818</v>
      </c>
      <c r="H397" s="184">
        <v>2537</v>
      </c>
      <c r="I397" s="185">
        <v>4816</v>
      </c>
      <c r="J397" s="182">
        <v>528</v>
      </c>
      <c r="K397" s="183">
        <v>225</v>
      </c>
      <c r="L397" s="184">
        <v>2347</v>
      </c>
      <c r="M397" s="182">
        <v>1132</v>
      </c>
      <c r="N397" s="187">
        <v>3414</v>
      </c>
      <c r="O397" s="190">
        <v>2680</v>
      </c>
      <c r="P397" s="182">
        <v>1825</v>
      </c>
      <c r="Q397" s="183">
        <v>1773</v>
      </c>
      <c r="R397" s="184">
        <v>1805</v>
      </c>
      <c r="S397" s="185">
        <v>2435</v>
      </c>
      <c r="T397" s="182">
        <v>646</v>
      </c>
      <c r="U397" s="186">
        <v>324</v>
      </c>
      <c r="V397" s="184">
        <v>2501</v>
      </c>
      <c r="W397" s="191">
        <v>1685</v>
      </c>
      <c r="X397" s="182">
        <v>1443</v>
      </c>
      <c r="Y397" s="186">
        <v>760</v>
      </c>
      <c r="Z397" s="184">
        <v>2691</v>
      </c>
      <c r="AA397" s="182">
        <v>3997</v>
      </c>
      <c r="AB397" s="156">
        <f t="shared" si="6404"/>
        <v>23532</v>
      </c>
      <c r="AC397" s="157">
        <f t="shared" si="6405"/>
        <v>27018</v>
      </c>
      <c r="BI397" s="145" t="s">
        <v>32</v>
      </c>
      <c r="BJ397" s="128">
        <f>B397/B405</f>
        <v>6.0888366029696987E-2</v>
      </c>
      <c r="BK397" s="129">
        <f t="shared" ref="BK397" si="6815">C397/C405</f>
        <v>9.8064038039954296E-2</v>
      </c>
      <c r="BL397" s="130">
        <f t="shared" ref="BL397" si="6816">D397/D405</f>
        <v>4.6943396226415093E-2</v>
      </c>
      <c r="BM397" s="131">
        <f t="shared" ref="BM397" si="6817">E397/E405</f>
        <v>8.5002130379207494E-2</v>
      </c>
      <c r="BN397" s="128">
        <f t="shared" ref="BN397" si="6818">F397/F405</f>
        <v>4.100925805189725E-2</v>
      </c>
      <c r="BO397" s="129">
        <f t="shared" ref="BO397" si="6819">G397/G405</f>
        <v>0.10004260153365521</v>
      </c>
      <c r="BP397" s="130">
        <f t="shared" ref="BP397" si="6820">H397/H405</f>
        <v>5.9470229723394281E-2</v>
      </c>
      <c r="BQ397" s="131">
        <f t="shared" ref="BQ397" si="6821">I397/I405</f>
        <v>9.708894443996452E-2</v>
      </c>
      <c r="BR397" s="128">
        <f t="shared" ref="BR397" si="6822">J397/J405</f>
        <v>7.9866888519134774E-2</v>
      </c>
      <c r="BS397" s="129">
        <f t="shared" ref="BS397" si="6823">K397/K405</f>
        <v>3.4997666822211851E-2</v>
      </c>
      <c r="BT397" s="130">
        <f t="shared" ref="BT397" si="6824">L397/L405</f>
        <v>9.300574598771548E-2</v>
      </c>
      <c r="BU397" s="128">
        <f t="shared" ref="BU397" si="6825">M397/M405</f>
        <v>4.534166466394296E-2</v>
      </c>
      <c r="BV397" s="132">
        <f t="shared" ref="BV397" si="6826">N397/N405</f>
        <v>7.9404581928131185E-2</v>
      </c>
      <c r="BW397" s="133">
        <f t="shared" ref="BW397" si="6827">O397/O405</f>
        <v>6.4157809058699611E-2</v>
      </c>
      <c r="BX397" s="128">
        <f t="shared" ref="BX397" si="6828">P397/P405</f>
        <v>7.7831798021153184E-2</v>
      </c>
      <c r="BY397" s="129">
        <f t="shared" ref="BY397" si="6829">Q397/Q405</f>
        <v>8.193918107033922E-2</v>
      </c>
      <c r="BZ397" s="130">
        <f t="shared" ref="BZ397" si="6830">R397/R405</f>
        <v>6.2415712853141535E-2</v>
      </c>
      <c r="CA397" s="131">
        <f t="shared" ref="CA397" si="6831">S397/S405</f>
        <v>8.5600787456935945E-2</v>
      </c>
      <c r="CB397" s="128">
        <f t="shared" ref="CB397" si="6832">T397/T405</f>
        <v>7.5946390782976728E-2</v>
      </c>
      <c r="CC397" s="129">
        <f t="shared" ref="CC397" si="6833">U397/U405</f>
        <v>3.8975099242150847E-2</v>
      </c>
      <c r="CD397" s="130">
        <f t="shared" ref="CD397" si="6834">V397/V405</f>
        <v>9.4146433276868058E-2</v>
      </c>
      <c r="CE397" s="131">
        <f t="shared" ref="CE397" si="6835">W397/W405</f>
        <v>5.8209831761495148E-2</v>
      </c>
      <c r="CF397" s="128">
        <f t="shared" ref="CF397" si="6836">X397/X405</f>
        <v>6.8508759435977784E-2</v>
      </c>
      <c r="CG397" s="129">
        <f t="shared" ref="CG397" si="6837">Y397/Y405</f>
        <v>6.0814595502920704E-2</v>
      </c>
      <c r="CH397" s="130">
        <f t="shared" ref="CH397" si="6838">Z397/Z405</f>
        <v>6.111464389534884E-2</v>
      </c>
      <c r="CI397" s="128">
        <f t="shared" ref="CI397" si="6839">AA397/AA405</f>
        <v>8.5884956702980297E-2</v>
      </c>
      <c r="CJ397" s="134">
        <f t="shared" ref="CJ397" si="6840">AB397/AB405</f>
        <v>6.8127535023493752E-2</v>
      </c>
      <c r="CK397" s="135">
        <f t="shared" ref="CK397" si="6841">AC397/AC405</f>
        <v>7.8589130510663546E-2</v>
      </c>
    </row>
    <row r="398" spans="1:89" x14ac:dyDescent="0.2">
      <c r="A398" s="136" t="s">
        <v>33</v>
      </c>
      <c r="B398" s="192">
        <v>1662</v>
      </c>
      <c r="C398" s="176">
        <v>2164</v>
      </c>
      <c r="D398" s="177">
        <v>490</v>
      </c>
      <c r="E398" s="178">
        <v>963</v>
      </c>
      <c r="F398" s="175">
        <v>1107</v>
      </c>
      <c r="G398" s="179">
        <v>2305</v>
      </c>
      <c r="H398" s="177">
        <v>2577</v>
      </c>
      <c r="I398" s="178">
        <v>3501</v>
      </c>
      <c r="J398" s="175">
        <v>366</v>
      </c>
      <c r="K398" s="176">
        <v>141</v>
      </c>
      <c r="L398" s="177">
        <v>1660</v>
      </c>
      <c r="M398" s="175">
        <v>876</v>
      </c>
      <c r="N398" s="180">
        <v>2623</v>
      </c>
      <c r="O398" s="193">
        <v>2208</v>
      </c>
      <c r="P398" s="175">
        <v>1161</v>
      </c>
      <c r="Q398" s="176">
        <v>1336</v>
      </c>
      <c r="R398" s="177">
        <v>1477</v>
      </c>
      <c r="S398" s="178">
        <v>1877</v>
      </c>
      <c r="T398" s="175">
        <v>406</v>
      </c>
      <c r="U398" s="179">
        <v>360</v>
      </c>
      <c r="V398" s="177">
        <v>2049</v>
      </c>
      <c r="W398" s="194">
        <v>1501</v>
      </c>
      <c r="X398" s="175">
        <v>920</v>
      </c>
      <c r="Y398" s="179">
        <v>762</v>
      </c>
      <c r="Z398" s="177">
        <v>2071</v>
      </c>
      <c r="AA398" s="175">
        <v>3362</v>
      </c>
      <c r="AB398" s="156">
        <f t="shared" si="6404"/>
        <v>18569</v>
      </c>
      <c r="AC398" s="157">
        <f t="shared" si="6405"/>
        <v>21356</v>
      </c>
      <c r="BI398" s="136" t="s">
        <v>33</v>
      </c>
      <c r="BJ398" s="128">
        <f>B398/B405</f>
        <v>5.2844106705669136E-2</v>
      </c>
      <c r="BK398" s="129">
        <f t="shared" ref="BK398" si="6842">C398/C405</f>
        <v>6.6816932719918481E-2</v>
      </c>
      <c r="BL398" s="130">
        <f t="shared" ref="BL398" si="6843">D398/D405</f>
        <v>3.6981132075471698E-2</v>
      </c>
      <c r="BM398" s="131">
        <f t="shared" ref="BM398" si="6844">E398/E405</f>
        <v>6.8385172560715801E-2</v>
      </c>
      <c r="BN398" s="128">
        <f t="shared" ref="BN398" si="6845">F398/F405</f>
        <v>3.6086843134698135E-2</v>
      </c>
      <c r="BO398" s="129">
        <f t="shared" ref="BO398" si="6846">G398/G405</f>
        <v>8.1830445896052262E-2</v>
      </c>
      <c r="BP398" s="130">
        <f t="shared" ref="BP398" si="6847">H398/H405</f>
        <v>6.0407876230661038E-2</v>
      </c>
      <c r="BQ398" s="131">
        <f t="shared" ref="BQ398" si="6848">I398/I405</f>
        <v>7.0578985565680194E-2</v>
      </c>
      <c r="BR398" s="128">
        <f t="shared" ref="BR398" si="6849">J398/J405</f>
        <v>5.5362274996218423E-2</v>
      </c>
      <c r="BS398" s="129">
        <f t="shared" ref="BS398" si="6850">K398/K405</f>
        <v>2.1931871208586095E-2</v>
      </c>
      <c r="BT398" s="130">
        <f t="shared" ref="BT398" si="6851">L398/L405</f>
        <v>6.5781652466811974E-2</v>
      </c>
      <c r="BU398" s="128">
        <f t="shared" ref="BU398" si="6852">M398/M405</f>
        <v>3.5087719298245612E-2</v>
      </c>
      <c r="BV398" s="132">
        <f t="shared" ref="BV398" si="6853">N398/N405</f>
        <v>6.1007093848121877E-2</v>
      </c>
      <c r="BW398" s="133">
        <f t="shared" ref="BW398" si="6854">O398/O405</f>
        <v>5.2858374030451023E-2</v>
      </c>
      <c r="BX398" s="128">
        <f t="shared" ref="BX398" si="6855">P398/P405</f>
        <v>4.9513817809621288E-2</v>
      </c>
      <c r="BY398" s="129">
        <f t="shared" ref="BY398" si="6856">Q398/Q405</f>
        <v>6.1743229503650986E-2</v>
      </c>
      <c r="BZ398" s="130">
        <f t="shared" ref="BZ398" si="6857">R398/R405</f>
        <v>5.1073688578443237E-2</v>
      </c>
      <c r="CA398" s="131">
        <f t="shared" ref="CA398" si="6858">S398/S405</f>
        <v>6.5984672713210998E-2</v>
      </c>
      <c r="CB398" s="128">
        <f t="shared" ref="CB398" si="6859">T398/T405</f>
        <v>4.7731013402304255E-2</v>
      </c>
      <c r="CC398" s="129">
        <f t="shared" ref="CC398" si="6860">U398/U405</f>
        <v>4.3305665824612052E-2</v>
      </c>
      <c r="CD398" s="130">
        <f t="shared" ref="CD398" si="6861">V398/V405</f>
        <v>7.713156408808583E-2</v>
      </c>
      <c r="CE398" s="131">
        <f t="shared" ref="CE398" si="6862">W398/W405</f>
        <v>5.185338722492832E-2</v>
      </c>
      <c r="CF398" s="128">
        <f t="shared" ref="CF398" si="6863">X398/X405</f>
        <v>4.367848834449034E-2</v>
      </c>
      <c r="CG398" s="129">
        <f t="shared" ref="CG398" si="6864">Y398/Y405</f>
        <v>6.0974633912138913E-2</v>
      </c>
      <c r="CH398" s="130">
        <f t="shared" ref="CH398" si="6865">Z398/Z405</f>
        <v>4.7033975290697673E-2</v>
      </c>
      <c r="CI398" s="128">
        <f t="shared" ref="CI398" si="6866">AA398/AA405</f>
        <v>7.2240486473710216E-2</v>
      </c>
      <c r="CJ398" s="134">
        <f t="shared" ref="CJ398" si="6867">AB398/AB405</f>
        <v>5.3759144902739059E-2</v>
      </c>
      <c r="CK398" s="135">
        <f t="shared" ref="CK398" si="6868">AC398/AC405</f>
        <v>6.2119678406459794E-2</v>
      </c>
    </row>
    <row r="399" spans="1:89" x14ac:dyDescent="0.2">
      <c r="A399" s="145" t="s">
        <v>34</v>
      </c>
      <c r="B399" s="189">
        <v>631</v>
      </c>
      <c r="C399" s="183">
        <v>1620</v>
      </c>
      <c r="D399" s="184">
        <v>226</v>
      </c>
      <c r="E399" s="185">
        <v>772</v>
      </c>
      <c r="F399" s="182">
        <v>516</v>
      </c>
      <c r="G399" s="186">
        <v>1630</v>
      </c>
      <c r="H399" s="184">
        <v>1837</v>
      </c>
      <c r="I399" s="185">
        <v>2201</v>
      </c>
      <c r="J399" s="182">
        <v>291</v>
      </c>
      <c r="K399" s="183">
        <v>106</v>
      </c>
      <c r="L399" s="184">
        <v>1257</v>
      </c>
      <c r="M399" s="182">
        <v>682</v>
      </c>
      <c r="N399" s="187">
        <v>2337</v>
      </c>
      <c r="O399" s="190">
        <v>1753</v>
      </c>
      <c r="P399" s="182">
        <v>730</v>
      </c>
      <c r="Q399" s="183">
        <v>1133</v>
      </c>
      <c r="R399" s="184">
        <v>1016</v>
      </c>
      <c r="S399" s="185">
        <v>1550</v>
      </c>
      <c r="T399" s="182">
        <v>257</v>
      </c>
      <c r="U399" s="186">
        <v>269</v>
      </c>
      <c r="V399" s="184">
        <v>1671</v>
      </c>
      <c r="W399" s="191">
        <v>1159</v>
      </c>
      <c r="X399" s="182">
        <v>499</v>
      </c>
      <c r="Y399" s="186">
        <v>513</v>
      </c>
      <c r="Z399" s="184">
        <v>1510</v>
      </c>
      <c r="AA399" s="182">
        <v>2029</v>
      </c>
      <c r="AB399" s="156">
        <f t="shared" si="6404"/>
        <v>12778</v>
      </c>
      <c r="AC399" s="157">
        <f t="shared" si="6405"/>
        <v>15417</v>
      </c>
      <c r="BI399" s="145" t="s">
        <v>34</v>
      </c>
      <c r="BJ399" s="128">
        <f>B399/B405</f>
        <v>2.0062955072970654E-2</v>
      </c>
      <c r="BK399" s="129">
        <f t="shared" ref="BK399" si="6869">C399/C405</f>
        <v>5.0020069781085003E-2</v>
      </c>
      <c r="BL399" s="130">
        <f t="shared" ref="BL399" si="6870">D399/D405</f>
        <v>1.7056603773584905E-2</v>
      </c>
      <c r="BM399" s="131">
        <f t="shared" ref="BM399" si="6871">E399/E405</f>
        <v>5.4821758272972587E-2</v>
      </c>
      <c r="BN399" s="128">
        <f t="shared" ref="BN399" si="6872">F399/F405</f>
        <v>1.6820967531620813E-2</v>
      </c>
      <c r="BO399" s="129">
        <f t="shared" ref="BO399" si="6873">G399/G405</f>
        <v>5.7867083214995743E-2</v>
      </c>
      <c r="BP399" s="130">
        <f t="shared" ref="BP399" si="6874">H399/H405</f>
        <v>4.306141584622597E-2</v>
      </c>
      <c r="BQ399" s="131">
        <f t="shared" ref="BQ399" si="6875">I399/I405</f>
        <v>4.4371421659543588E-2</v>
      </c>
      <c r="BR399" s="128">
        <f t="shared" ref="BR399" si="6876">J399/J405</f>
        <v>4.4017546513386782E-2</v>
      </c>
      <c r="BS399" s="129">
        <f t="shared" ref="BS399" si="6877">K399/K405</f>
        <v>1.6487789702908696E-2</v>
      </c>
      <c r="BT399" s="130">
        <f t="shared" ref="BT399" si="6878">L399/L405</f>
        <v>4.981176936794135E-2</v>
      </c>
      <c r="BU399" s="128">
        <f t="shared" ref="BU399" si="6879">M399/M405</f>
        <v>2.7317151325803091E-2</v>
      </c>
      <c r="BV399" s="132">
        <f t="shared" ref="BV399" si="6880">N399/N405</f>
        <v>5.4355157576462379E-2</v>
      </c>
      <c r="BW399" s="133">
        <f t="shared" ref="BW399" si="6881">O399/O405</f>
        <v>4.1965910179067319E-2</v>
      </c>
      <c r="BX399" s="128">
        <f t="shared" ref="BX399" si="6882">P399/P405</f>
        <v>3.1132719208461276E-2</v>
      </c>
      <c r="BY399" s="129">
        <f t="shared" ref="BY399" si="6883">Q399/Q405</f>
        <v>5.2361586098530366E-2</v>
      </c>
      <c r="BZ399" s="130">
        <f t="shared" ref="BZ399" si="6884">R399/R405</f>
        <v>3.513261177772399E-2</v>
      </c>
      <c r="CA399" s="131">
        <f t="shared" ref="CA399" si="6885">S399/S405</f>
        <v>5.4489207621458202E-2</v>
      </c>
      <c r="CB399" s="128">
        <f t="shared" ref="CB399" si="6886">T399/T405</f>
        <v>3.0213966611803433E-2</v>
      </c>
      <c r="CC399" s="129">
        <f t="shared" ref="CC399" si="6887">U399/U405</f>
        <v>3.2358955852279561E-2</v>
      </c>
      <c r="CD399" s="130">
        <f t="shared" ref="CD399" si="6888">V399/V405</f>
        <v>6.2902315076228121E-2</v>
      </c>
      <c r="CE399" s="131">
        <f t="shared" ref="CE399" si="6889">W399/W405</f>
        <v>4.0038691401526931E-2</v>
      </c>
      <c r="CF399" s="128">
        <f t="shared" ref="CF399" si="6890">X399/X405</f>
        <v>2.3690832265109433E-2</v>
      </c>
      <c r="CG399" s="129">
        <f t="shared" ref="CG399" si="6891">Y399/Y405</f>
        <v>4.1049851964471473E-2</v>
      </c>
      <c r="CH399" s="130">
        <f t="shared" ref="CH399" si="6892">Z399/Z405</f>
        <v>3.4293241279069769E-2</v>
      </c>
      <c r="CI399" s="128">
        <f t="shared" ref="CI399" si="6893">AA399/AA405</f>
        <v>4.3597842669588945E-2</v>
      </c>
      <c r="CJ399" s="134">
        <f t="shared" ref="CJ399" si="6894">AB399/AB405</f>
        <v>3.6993610510377493E-2</v>
      </c>
      <c r="CK399" s="135">
        <f t="shared" ref="CK399" si="6895">AC399/AC405</f>
        <v>4.4844497190128799E-2</v>
      </c>
    </row>
    <row r="400" spans="1:89" x14ac:dyDescent="0.2">
      <c r="A400" s="136" t="s">
        <v>35</v>
      </c>
      <c r="B400" s="192">
        <v>0</v>
      </c>
      <c r="C400" s="176">
        <v>761</v>
      </c>
      <c r="D400" s="177">
        <v>10</v>
      </c>
      <c r="E400" s="178">
        <v>528</v>
      </c>
      <c r="F400" s="175">
        <v>40</v>
      </c>
      <c r="G400" s="179">
        <v>1146</v>
      </c>
      <c r="H400" s="177">
        <v>263</v>
      </c>
      <c r="I400" s="178">
        <v>1163</v>
      </c>
      <c r="J400" s="175">
        <v>67</v>
      </c>
      <c r="K400" s="176">
        <v>42</v>
      </c>
      <c r="L400" s="177">
        <v>731</v>
      </c>
      <c r="M400" s="175">
        <v>209</v>
      </c>
      <c r="N400" s="180">
        <v>614</v>
      </c>
      <c r="O400" s="193">
        <v>359</v>
      </c>
      <c r="P400" s="175">
        <v>115</v>
      </c>
      <c r="Q400" s="176">
        <v>291</v>
      </c>
      <c r="R400" s="177">
        <v>252</v>
      </c>
      <c r="S400" s="178">
        <v>179</v>
      </c>
      <c r="T400" s="175">
        <v>23</v>
      </c>
      <c r="U400" s="179">
        <v>19</v>
      </c>
      <c r="V400" s="177">
        <v>445</v>
      </c>
      <c r="W400" s="194">
        <v>33</v>
      </c>
      <c r="X400" s="175">
        <v>117</v>
      </c>
      <c r="Y400" s="179">
        <v>42</v>
      </c>
      <c r="Z400" s="177">
        <v>139</v>
      </c>
      <c r="AA400" s="175">
        <v>305</v>
      </c>
      <c r="AB400" s="156">
        <f t="shared" si="6404"/>
        <v>2816</v>
      </c>
      <c r="AC400" s="157">
        <f t="shared" si="6405"/>
        <v>5077</v>
      </c>
      <c r="BI400" s="136" t="s">
        <v>35</v>
      </c>
      <c r="BJ400" s="128">
        <f>B400/B405</f>
        <v>0</v>
      </c>
      <c r="BK400" s="129">
        <f t="shared" ref="BK400" si="6896">C400/C405</f>
        <v>2.3497082162596102E-2</v>
      </c>
      <c r="BL400" s="130">
        <f t="shared" ref="BL400" si="6897">D400/D405</f>
        <v>7.5471698113207543E-4</v>
      </c>
      <c r="BM400" s="131">
        <f t="shared" ref="BM400" si="6898">E400/E405</f>
        <v>3.7494674051981251E-2</v>
      </c>
      <c r="BN400" s="128">
        <f t="shared" ref="BN400" si="6899">F400/F405</f>
        <v>1.3039509714434737E-3</v>
      </c>
      <c r="BO400" s="129">
        <f t="shared" ref="BO400" si="6900">G400/G405</f>
        <v>4.0684464640727065E-2</v>
      </c>
      <c r="BP400" s="130">
        <f t="shared" ref="BP400" si="6901">H400/H405</f>
        <v>6.1650257852789497E-3</v>
      </c>
      <c r="BQ400" s="131">
        <f t="shared" ref="BQ400" si="6902">I400/I405</f>
        <v>2.3445689863720667E-2</v>
      </c>
      <c r="BR400" s="128">
        <f t="shared" ref="BR400" si="6903">J400/J405</f>
        <v>1.0134624111329602E-2</v>
      </c>
      <c r="BS400" s="129">
        <f t="shared" ref="BS400" si="6904">K400/K405</f>
        <v>6.5328978068128788E-3</v>
      </c>
      <c r="BT400" s="130">
        <f t="shared" ref="BT400" si="6905">L400/L405</f>
        <v>2.8967703586288883E-2</v>
      </c>
      <c r="BU400" s="128">
        <f t="shared" ref="BU400" si="6906">M400/M405</f>
        <v>8.3713850837138504E-3</v>
      </c>
      <c r="BV400" s="132">
        <f t="shared" ref="BV400" si="6907">N400/N405</f>
        <v>1.4280730317478776E-2</v>
      </c>
      <c r="BW400" s="133">
        <f t="shared" ref="BW400" si="6908">O400/O405</f>
        <v>8.5942736761467006E-3</v>
      </c>
      <c r="BX400" s="128">
        <f t="shared" ref="BX400" si="6909">P400/P405</f>
        <v>4.9044694643466391E-3</v>
      </c>
      <c r="BY400" s="129">
        <f t="shared" ref="BY400" si="6910">Q400/Q405</f>
        <v>1.3448562713744339E-2</v>
      </c>
      <c r="BZ400" s="130">
        <f t="shared" ref="BZ400" si="6911">R400/R405</f>
        <v>8.7139942598291782E-3</v>
      </c>
      <c r="CA400" s="131">
        <f t="shared" ref="CA400" si="6912">S400/S405</f>
        <v>6.2926246220909796E-3</v>
      </c>
      <c r="CB400" s="128">
        <f t="shared" ref="CB400" si="6913">T400/T405</f>
        <v>2.7039736656477779E-3</v>
      </c>
      <c r="CC400" s="129">
        <f t="shared" ref="CC400" si="6914">U400/U405</f>
        <v>2.2855768074100807E-3</v>
      </c>
      <c r="CD400" s="130">
        <f t="shared" ref="CD400" si="6915">V400/V405</f>
        <v>1.6751364577451532E-2</v>
      </c>
      <c r="CE400" s="131">
        <f t="shared" ref="CE400" si="6916">W400/W405</f>
        <v>1.1400145092755726E-3</v>
      </c>
      <c r="CF400" s="128">
        <f t="shared" ref="CF400" si="6917">X400/X405</f>
        <v>5.5547642785927932E-3</v>
      </c>
      <c r="CG400" s="129">
        <f t="shared" ref="CG400" si="6918">Y400/Y405</f>
        <v>3.3608065935824597E-3</v>
      </c>
      <c r="CH400" s="130">
        <f t="shared" ref="CH400" si="6919">Z400/Z405</f>
        <v>3.1567950581395349E-3</v>
      </c>
      <c r="CI400" s="128">
        <f t="shared" ref="CI400" si="6920">AA400/AA405</f>
        <v>6.553643180987989E-3</v>
      </c>
      <c r="CJ400" s="134">
        <f t="shared" ref="CJ400" si="6921">AB400/AB405</f>
        <v>8.1526066048851955E-3</v>
      </c>
      <c r="CK400" s="135">
        <f t="shared" ref="CK400" si="6922">AC400/AC405</f>
        <v>1.4767822029855609E-2</v>
      </c>
    </row>
    <row r="401" spans="1:89" x14ac:dyDescent="0.2">
      <c r="A401" s="145" t="s">
        <v>36</v>
      </c>
      <c r="B401" s="189">
        <v>0</v>
      </c>
      <c r="C401" s="183">
        <v>0</v>
      </c>
      <c r="D401" s="184">
        <v>0</v>
      </c>
      <c r="E401" s="185">
        <v>0</v>
      </c>
      <c r="F401" s="182">
        <v>0</v>
      </c>
      <c r="G401" s="186">
        <v>0</v>
      </c>
      <c r="H401" s="184">
        <v>0</v>
      </c>
      <c r="I401" s="185">
        <v>0</v>
      </c>
      <c r="J401" s="182">
        <v>0</v>
      </c>
      <c r="K401" s="186">
        <v>0</v>
      </c>
      <c r="L401" s="184">
        <v>0</v>
      </c>
      <c r="M401" s="182">
        <v>0</v>
      </c>
      <c r="N401" s="187">
        <v>0</v>
      </c>
      <c r="O401" s="190">
        <v>0</v>
      </c>
      <c r="P401" s="182">
        <v>0</v>
      </c>
      <c r="Q401" s="186">
        <v>0</v>
      </c>
      <c r="R401" s="184">
        <v>0</v>
      </c>
      <c r="S401" s="185">
        <v>0</v>
      </c>
      <c r="T401" s="182">
        <v>0</v>
      </c>
      <c r="U401" s="186">
        <v>0</v>
      </c>
      <c r="V401" s="184">
        <v>0</v>
      </c>
      <c r="W401" s="185">
        <v>0</v>
      </c>
      <c r="X401" s="182">
        <v>0</v>
      </c>
      <c r="Y401" s="186">
        <v>0</v>
      </c>
      <c r="Z401" s="184">
        <v>0</v>
      </c>
      <c r="AA401" s="182">
        <v>0</v>
      </c>
      <c r="AB401" s="156">
        <f t="shared" si="6404"/>
        <v>0</v>
      </c>
      <c r="AC401" s="157">
        <f t="shared" si="6405"/>
        <v>0</v>
      </c>
      <c r="BI401" s="145" t="s">
        <v>36</v>
      </c>
      <c r="BJ401" s="128">
        <f>B401/B405</f>
        <v>0</v>
      </c>
      <c r="BK401" s="129">
        <f t="shared" ref="BK401" si="6923">C401/C405</f>
        <v>0</v>
      </c>
      <c r="BL401" s="130">
        <f t="shared" ref="BL401" si="6924">D401/D405</f>
        <v>0</v>
      </c>
      <c r="BM401" s="131">
        <f t="shared" ref="BM401" si="6925">E401/E405</f>
        <v>0</v>
      </c>
      <c r="BN401" s="128">
        <f t="shared" ref="BN401" si="6926">F401/F405</f>
        <v>0</v>
      </c>
      <c r="BO401" s="129">
        <f t="shared" ref="BO401" si="6927">G401/G405</f>
        <v>0</v>
      </c>
      <c r="BP401" s="130">
        <f t="shared" ref="BP401" si="6928">H401/H405</f>
        <v>0</v>
      </c>
      <c r="BQ401" s="131">
        <f t="shared" ref="BQ401" si="6929">I401/I405</f>
        <v>0</v>
      </c>
      <c r="BR401" s="128">
        <f t="shared" ref="BR401" si="6930">J401/J405</f>
        <v>0</v>
      </c>
      <c r="BS401" s="129">
        <f t="shared" ref="BS401" si="6931">K401/K405</f>
        <v>0</v>
      </c>
      <c r="BT401" s="130">
        <f t="shared" ref="BT401" si="6932">L401/L405</f>
        <v>0</v>
      </c>
      <c r="BU401" s="128">
        <f t="shared" ref="BU401" si="6933">M401/M405</f>
        <v>0</v>
      </c>
      <c r="BV401" s="132">
        <f t="shared" ref="BV401" si="6934">N401/N405</f>
        <v>0</v>
      </c>
      <c r="BW401" s="133">
        <f t="shared" ref="BW401" si="6935">O401/O405</f>
        <v>0</v>
      </c>
      <c r="BX401" s="128">
        <f t="shared" ref="BX401" si="6936">P401/P405</f>
        <v>0</v>
      </c>
      <c r="BY401" s="129">
        <f t="shared" ref="BY401" si="6937">Q401/Q405</f>
        <v>0</v>
      </c>
      <c r="BZ401" s="130">
        <f t="shared" ref="BZ401" si="6938">R401/R405</f>
        <v>0</v>
      </c>
      <c r="CA401" s="131">
        <f t="shared" ref="CA401" si="6939">S401/S405</f>
        <v>0</v>
      </c>
      <c r="CB401" s="128">
        <f t="shared" ref="CB401" si="6940">T401/T405</f>
        <v>0</v>
      </c>
      <c r="CC401" s="129">
        <f t="shared" ref="CC401" si="6941">U401/U405</f>
        <v>0</v>
      </c>
      <c r="CD401" s="130">
        <f t="shared" ref="CD401" si="6942">V401/V405</f>
        <v>0</v>
      </c>
      <c r="CE401" s="131">
        <f t="shared" ref="CE401" si="6943">W401/W405</f>
        <v>0</v>
      </c>
      <c r="CF401" s="128">
        <f t="shared" ref="CF401" si="6944">X401/X405</f>
        <v>0</v>
      </c>
      <c r="CG401" s="129">
        <f t="shared" ref="CG401" si="6945">Y401/Y405</f>
        <v>0</v>
      </c>
      <c r="CH401" s="130">
        <f t="shared" ref="CH401" si="6946">Z401/Z405</f>
        <v>0</v>
      </c>
      <c r="CI401" s="128">
        <f t="shared" ref="CI401" si="6947">AA401/AA405</f>
        <v>0</v>
      </c>
      <c r="CJ401" s="134">
        <f t="shared" ref="CJ401" si="6948">AB401/AB405</f>
        <v>0</v>
      </c>
      <c r="CK401" s="135">
        <f t="shared" ref="CK401" si="6949">AC401/AC405</f>
        <v>0</v>
      </c>
    </row>
    <row r="402" spans="1:89" x14ac:dyDescent="0.2">
      <c r="A402" s="136" t="s">
        <v>37</v>
      </c>
      <c r="B402" s="58">
        <v>0</v>
      </c>
      <c r="C402" s="59">
        <v>0</v>
      </c>
      <c r="D402" s="138">
        <v>0</v>
      </c>
      <c r="E402" s="139">
        <v>0</v>
      </c>
      <c r="F402" s="137">
        <v>0</v>
      </c>
      <c r="G402" s="140">
        <v>0</v>
      </c>
      <c r="H402" s="138">
        <v>0</v>
      </c>
      <c r="I402" s="139">
        <v>0</v>
      </c>
      <c r="J402" s="137">
        <v>0</v>
      </c>
      <c r="K402" s="140">
        <v>0</v>
      </c>
      <c r="L402" s="138"/>
      <c r="M402" s="137">
        <v>0</v>
      </c>
      <c r="N402" s="141">
        <v>0</v>
      </c>
      <c r="O402" s="142">
        <v>0</v>
      </c>
      <c r="P402" s="137">
        <v>0</v>
      </c>
      <c r="Q402" s="140">
        <v>0</v>
      </c>
      <c r="R402" s="138"/>
      <c r="S402" s="139">
        <v>0</v>
      </c>
      <c r="T402" s="137">
        <v>0</v>
      </c>
      <c r="U402" s="140">
        <v>0</v>
      </c>
      <c r="V402" s="138">
        <v>0</v>
      </c>
      <c r="W402" s="139">
        <v>0</v>
      </c>
      <c r="X402" s="137">
        <v>0</v>
      </c>
      <c r="Y402" s="140">
        <v>0</v>
      </c>
      <c r="Z402" s="143">
        <v>0</v>
      </c>
      <c r="AA402" s="144">
        <v>0</v>
      </c>
      <c r="AB402" s="158">
        <f t="shared" ref="AB402:AB404" si="6950">SUM(B402,D402,F402,H402,J402,L402,N402,P402,R402,T402,V402,X402,Z402)</f>
        <v>0</v>
      </c>
      <c r="AC402" s="159">
        <f t="shared" ref="AC402:AC404" si="6951">SUM(C402,E402,G402,I402,K402,M402,O402,Q402,S402,U402,W402,Y402,AA402)</f>
        <v>0</v>
      </c>
      <c r="BI402" s="136" t="s">
        <v>37</v>
      </c>
      <c r="BJ402" s="128">
        <f>B402/B405</f>
        <v>0</v>
      </c>
      <c r="BK402" s="129">
        <f t="shared" ref="BK402" si="6952">C402/C405</f>
        <v>0</v>
      </c>
      <c r="BL402" s="130">
        <f t="shared" ref="BL402" si="6953">D402/D405</f>
        <v>0</v>
      </c>
      <c r="BM402" s="131">
        <f t="shared" ref="BM402" si="6954">E402/E405</f>
        <v>0</v>
      </c>
      <c r="BN402" s="128">
        <f t="shared" ref="BN402" si="6955">F402/F405</f>
        <v>0</v>
      </c>
      <c r="BO402" s="129">
        <f t="shared" ref="BO402" si="6956">G402/G405</f>
        <v>0</v>
      </c>
      <c r="BP402" s="130">
        <f t="shared" ref="BP402" si="6957">H402/H405</f>
        <v>0</v>
      </c>
      <c r="BQ402" s="131">
        <f t="shared" ref="BQ402" si="6958">I402/I405</f>
        <v>0</v>
      </c>
      <c r="BR402" s="128">
        <f t="shared" ref="BR402" si="6959">J402/J405</f>
        <v>0</v>
      </c>
      <c r="BS402" s="129">
        <f t="shared" ref="BS402" si="6960">K402/K405</f>
        <v>0</v>
      </c>
      <c r="BT402" s="130">
        <f t="shared" ref="BT402" si="6961">L402/L405</f>
        <v>0</v>
      </c>
      <c r="BU402" s="128">
        <f t="shared" ref="BU402" si="6962">M402/M405</f>
        <v>0</v>
      </c>
      <c r="BV402" s="132">
        <f t="shared" ref="BV402" si="6963">N402/N405</f>
        <v>0</v>
      </c>
      <c r="BW402" s="133">
        <f t="shared" ref="BW402" si="6964">O402/O405</f>
        <v>0</v>
      </c>
      <c r="BX402" s="128">
        <f t="shared" ref="BX402" si="6965">P402/P405</f>
        <v>0</v>
      </c>
      <c r="BY402" s="129">
        <f t="shared" ref="BY402" si="6966">Q402/Q405</f>
        <v>0</v>
      </c>
      <c r="BZ402" s="130">
        <f t="shared" ref="BZ402" si="6967">R402/R405</f>
        <v>0</v>
      </c>
      <c r="CA402" s="131">
        <f t="shared" ref="CA402" si="6968">S402/S405</f>
        <v>0</v>
      </c>
      <c r="CB402" s="128">
        <f t="shared" ref="CB402" si="6969">T402/T405</f>
        <v>0</v>
      </c>
      <c r="CC402" s="129">
        <f t="shared" ref="CC402" si="6970">U402/U405</f>
        <v>0</v>
      </c>
      <c r="CD402" s="130">
        <f t="shared" ref="CD402" si="6971">V402/V405</f>
        <v>0</v>
      </c>
      <c r="CE402" s="131">
        <f t="shared" ref="CE402" si="6972">W402/W405</f>
        <v>0</v>
      </c>
      <c r="CF402" s="128">
        <f t="shared" ref="CF402" si="6973">X402/X405</f>
        <v>0</v>
      </c>
      <c r="CG402" s="129">
        <f t="shared" ref="CG402" si="6974">Y402/Y405</f>
        <v>0</v>
      </c>
      <c r="CH402" s="130">
        <f t="shared" ref="CH402" si="6975">Z402/Z405</f>
        <v>0</v>
      </c>
      <c r="CI402" s="128">
        <f t="shared" ref="CI402" si="6976">AA402/AA405</f>
        <v>0</v>
      </c>
      <c r="CJ402" s="134">
        <f t="shared" ref="CJ402" si="6977">AB402/AB405</f>
        <v>0</v>
      </c>
      <c r="CK402" s="135">
        <f t="shared" ref="CK402" si="6978">AC402/AC405</f>
        <v>0</v>
      </c>
    </row>
    <row r="403" spans="1:89" x14ac:dyDescent="0.2">
      <c r="A403" s="145" t="s">
        <v>38</v>
      </c>
      <c r="B403" s="56"/>
      <c r="C403" s="57"/>
      <c r="D403" s="151"/>
      <c r="E403" s="148"/>
      <c r="F403" s="149"/>
      <c r="G403" s="150"/>
      <c r="H403" s="151"/>
      <c r="I403" s="148"/>
      <c r="J403" s="149"/>
      <c r="K403" s="150"/>
      <c r="L403" s="151"/>
      <c r="M403" s="149"/>
      <c r="N403" s="153"/>
      <c r="O403" s="152"/>
      <c r="P403" s="149"/>
      <c r="Q403" s="150"/>
      <c r="R403" s="151"/>
      <c r="S403" s="148"/>
      <c r="T403" s="149"/>
      <c r="U403" s="150"/>
      <c r="V403" s="151"/>
      <c r="W403" s="148"/>
      <c r="X403" s="149"/>
      <c r="Y403" s="150"/>
      <c r="Z403" s="147"/>
      <c r="AA403" s="146"/>
      <c r="AB403" s="158">
        <f t="shared" si="6950"/>
        <v>0</v>
      </c>
      <c r="AC403" s="159">
        <f t="shared" si="6951"/>
        <v>0</v>
      </c>
      <c r="BI403" s="145" t="s">
        <v>38</v>
      </c>
      <c r="BJ403" s="128">
        <f>B403/B405</f>
        <v>0</v>
      </c>
      <c r="BK403" s="129">
        <f t="shared" ref="BK403" si="6979">C403/C405</f>
        <v>0</v>
      </c>
      <c r="BL403" s="130">
        <f t="shared" ref="BL403" si="6980">D403/D405</f>
        <v>0</v>
      </c>
      <c r="BM403" s="131">
        <f t="shared" ref="BM403" si="6981">E403/E405</f>
        <v>0</v>
      </c>
      <c r="BN403" s="128">
        <f t="shared" ref="BN403" si="6982">F403/F405</f>
        <v>0</v>
      </c>
      <c r="BO403" s="129">
        <f t="shared" ref="BO403" si="6983">G403/G405</f>
        <v>0</v>
      </c>
      <c r="BP403" s="130">
        <f t="shared" ref="BP403" si="6984">H403/H405</f>
        <v>0</v>
      </c>
      <c r="BQ403" s="131">
        <f t="shared" ref="BQ403" si="6985">I403/I405</f>
        <v>0</v>
      </c>
      <c r="BR403" s="128">
        <f t="shared" ref="BR403" si="6986">J403/J405</f>
        <v>0</v>
      </c>
      <c r="BS403" s="129">
        <f t="shared" ref="BS403" si="6987">K403/K405</f>
        <v>0</v>
      </c>
      <c r="BT403" s="130">
        <f t="shared" ref="BT403" si="6988">L403/L405</f>
        <v>0</v>
      </c>
      <c r="BU403" s="128">
        <f t="shared" ref="BU403" si="6989">M403/M405</f>
        <v>0</v>
      </c>
      <c r="BV403" s="132">
        <f t="shared" ref="BV403" si="6990">N403/N405</f>
        <v>0</v>
      </c>
      <c r="BW403" s="133">
        <f t="shared" ref="BW403" si="6991">O403/O405</f>
        <v>0</v>
      </c>
      <c r="BX403" s="128">
        <f t="shared" ref="BX403" si="6992">P403/P405</f>
        <v>0</v>
      </c>
      <c r="BY403" s="129">
        <f t="shared" ref="BY403" si="6993">Q403/Q405</f>
        <v>0</v>
      </c>
      <c r="BZ403" s="130">
        <f t="shared" ref="BZ403" si="6994">R403/R405</f>
        <v>0</v>
      </c>
      <c r="CA403" s="131">
        <f t="shared" ref="CA403" si="6995">S403/S405</f>
        <v>0</v>
      </c>
      <c r="CB403" s="128">
        <f t="shared" ref="CB403" si="6996">T403/T405</f>
        <v>0</v>
      </c>
      <c r="CC403" s="129">
        <f t="shared" ref="CC403" si="6997">U403/U405</f>
        <v>0</v>
      </c>
      <c r="CD403" s="130">
        <f t="shared" ref="CD403" si="6998">V403/V405</f>
        <v>0</v>
      </c>
      <c r="CE403" s="131">
        <f t="shared" ref="CE403" si="6999">W403/W405</f>
        <v>0</v>
      </c>
      <c r="CF403" s="128">
        <f t="shared" ref="CF403" si="7000">X403/X405</f>
        <v>0</v>
      </c>
      <c r="CG403" s="129">
        <f t="shared" ref="CG403" si="7001">Y403/Y405</f>
        <v>0</v>
      </c>
      <c r="CH403" s="130">
        <f t="shared" ref="CH403" si="7002">Z403/Z405</f>
        <v>0</v>
      </c>
      <c r="CI403" s="128">
        <f t="shared" ref="CI403" si="7003">AA403/AA405</f>
        <v>0</v>
      </c>
      <c r="CJ403" s="134">
        <f t="shared" ref="CJ403" si="7004">AB403/AB405</f>
        <v>0</v>
      </c>
      <c r="CK403" s="135">
        <f t="shared" ref="CK403" si="7005">AC403/AC405</f>
        <v>0</v>
      </c>
    </row>
    <row r="404" spans="1:89" ht="13.5" thickBot="1" x14ac:dyDescent="0.25">
      <c r="A404" s="136" t="s">
        <v>39</v>
      </c>
      <c r="B404" s="58"/>
      <c r="C404" s="59"/>
      <c r="D404" s="138"/>
      <c r="E404" s="139"/>
      <c r="F404" s="137"/>
      <c r="G404" s="140"/>
      <c r="H404" s="138"/>
      <c r="I404" s="139"/>
      <c r="J404" s="137"/>
      <c r="K404" s="140"/>
      <c r="L404" s="138"/>
      <c r="M404" s="137"/>
      <c r="N404" s="141"/>
      <c r="O404" s="142"/>
      <c r="P404" s="137"/>
      <c r="Q404" s="140"/>
      <c r="R404" s="138"/>
      <c r="S404" s="139"/>
      <c r="T404" s="137"/>
      <c r="U404" s="140"/>
      <c r="V404" s="138"/>
      <c r="W404" s="139"/>
      <c r="X404" s="137"/>
      <c r="Y404" s="140"/>
      <c r="Z404" s="143"/>
      <c r="AA404" s="144"/>
      <c r="AB404" s="158">
        <f t="shared" si="6950"/>
        <v>0</v>
      </c>
      <c r="AC404" s="159">
        <f t="shared" si="6951"/>
        <v>0</v>
      </c>
      <c r="BI404" s="136" t="s">
        <v>39</v>
      </c>
      <c r="BJ404" s="128">
        <f>B404/B405</f>
        <v>0</v>
      </c>
      <c r="BK404" s="129">
        <f t="shared" ref="BK404" si="7006">C404/C405</f>
        <v>0</v>
      </c>
      <c r="BL404" s="130">
        <f t="shared" ref="BL404" si="7007">D404/D405</f>
        <v>0</v>
      </c>
      <c r="BM404" s="131">
        <f t="shared" ref="BM404" si="7008">E404/E405</f>
        <v>0</v>
      </c>
      <c r="BN404" s="128">
        <f t="shared" ref="BN404" si="7009">F404/F405</f>
        <v>0</v>
      </c>
      <c r="BO404" s="129">
        <f t="shared" ref="BO404" si="7010">G404/G405</f>
        <v>0</v>
      </c>
      <c r="BP404" s="130">
        <f t="shared" ref="BP404" si="7011">H404/H405</f>
        <v>0</v>
      </c>
      <c r="BQ404" s="131">
        <f t="shared" ref="BQ404" si="7012">I404/I405</f>
        <v>0</v>
      </c>
      <c r="BR404" s="128">
        <f t="shared" ref="BR404" si="7013">J404/J405</f>
        <v>0</v>
      </c>
      <c r="BS404" s="129">
        <f t="shared" ref="BS404" si="7014">K404/K405</f>
        <v>0</v>
      </c>
      <c r="BT404" s="130">
        <f t="shared" ref="BT404" si="7015">L404/L405</f>
        <v>0</v>
      </c>
      <c r="BU404" s="128">
        <f t="shared" ref="BU404" si="7016">M404/M405</f>
        <v>0</v>
      </c>
      <c r="BV404" s="132">
        <f t="shared" ref="BV404" si="7017">N404/N405</f>
        <v>0</v>
      </c>
      <c r="BW404" s="133">
        <f t="shared" ref="BW404" si="7018">O404/O405</f>
        <v>0</v>
      </c>
      <c r="BX404" s="128">
        <f t="shared" ref="BX404" si="7019">P404/P405</f>
        <v>0</v>
      </c>
      <c r="BY404" s="129">
        <f t="shared" ref="BY404" si="7020">Q404/Q405</f>
        <v>0</v>
      </c>
      <c r="BZ404" s="130">
        <f t="shared" ref="BZ404" si="7021">R404/R405</f>
        <v>0</v>
      </c>
      <c r="CA404" s="131">
        <f t="shared" ref="CA404" si="7022">S404/S405</f>
        <v>0</v>
      </c>
      <c r="CB404" s="128">
        <f t="shared" ref="CB404" si="7023">T404/T405</f>
        <v>0</v>
      </c>
      <c r="CC404" s="129">
        <f t="shared" ref="CC404" si="7024">U404/U405</f>
        <v>0</v>
      </c>
      <c r="CD404" s="130">
        <f t="shared" ref="CD404" si="7025">V404/V405</f>
        <v>0</v>
      </c>
      <c r="CE404" s="131">
        <f t="shared" ref="CE404" si="7026">W404/W405</f>
        <v>0</v>
      </c>
      <c r="CF404" s="128">
        <f t="shared" ref="CF404" si="7027">X404/X405</f>
        <v>0</v>
      </c>
      <c r="CG404" s="129">
        <f t="shared" ref="CG404" si="7028">Y404/Y405</f>
        <v>0</v>
      </c>
      <c r="CH404" s="130">
        <f t="shared" ref="CH404" si="7029">Z404/Z405</f>
        <v>0</v>
      </c>
      <c r="CI404" s="128">
        <f t="shared" ref="CI404" si="7030">AA404/AA405</f>
        <v>0</v>
      </c>
      <c r="CJ404" s="134">
        <f t="shared" ref="CJ404" si="7031">AB404/AB405</f>
        <v>0</v>
      </c>
      <c r="CK404" s="135">
        <f t="shared" ref="CK404" si="7032">AC404/AC405</f>
        <v>0</v>
      </c>
    </row>
    <row r="405" spans="1:89" ht="14.25" thickTop="1" thickBot="1" x14ac:dyDescent="0.25">
      <c r="A405" s="229" t="s">
        <v>13</v>
      </c>
      <c r="B405" s="20">
        <f t="shared" ref="B405:AA405" si="7033">SUM(B382:B404)</f>
        <v>31451</v>
      </c>
      <c r="C405" s="21">
        <f t="shared" si="7033"/>
        <v>32387</v>
      </c>
      <c r="D405" s="20">
        <f t="shared" si="7033"/>
        <v>13250</v>
      </c>
      <c r="E405" s="21">
        <f t="shared" si="7033"/>
        <v>14082</v>
      </c>
      <c r="F405" s="20">
        <f t="shared" si="7033"/>
        <v>30676</v>
      </c>
      <c r="G405" s="21">
        <f t="shared" si="7033"/>
        <v>28168</v>
      </c>
      <c r="H405" s="20">
        <f t="shared" si="7033"/>
        <v>42660</v>
      </c>
      <c r="I405" s="21">
        <f t="shared" si="7033"/>
        <v>49604</v>
      </c>
      <c r="J405" s="20">
        <f t="shared" si="7033"/>
        <v>6611</v>
      </c>
      <c r="K405" s="21">
        <f t="shared" si="7033"/>
        <v>6429</v>
      </c>
      <c r="L405" s="20">
        <f t="shared" si="7033"/>
        <v>25235</v>
      </c>
      <c r="M405" s="21">
        <f t="shared" si="7033"/>
        <v>24966</v>
      </c>
      <c r="N405" s="20">
        <f t="shared" si="7033"/>
        <v>42995</v>
      </c>
      <c r="O405" s="21">
        <f t="shared" si="7033"/>
        <v>41772</v>
      </c>
      <c r="P405" s="20">
        <f t="shared" si="7033"/>
        <v>23448</v>
      </c>
      <c r="Q405" s="21">
        <f t="shared" si="7033"/>
        <v>21638</v>
      </c>
      <c r="R405" s="20">
        <f t="shared" si="7033"/>
        <v>28919</v>
      </c>
      <c r="S405" s="21">
        <f t="shared" si="7033"/>
        <v>28446</v>
      </c>
      <c r="T405" s="20">
        <f t="shared" si="7033"/>
        <v>8506</v>
      </c>
      <c r="U405" s="21">
        <f t="shared" si="7033"/>
        <v>8313</v>
      </c>
      <c r="V405" s="20">
        <f t="shared" si="7033"/>
        <v>26565</v>
      </c>
      <c r="W405" s="21">
        <f t="shared" si="7033"/>
        <v>28947</v>
      </c>
      <c r="X405" s="20">
        <f t="shared" si="7033"/>
        <v>21063</v>
      </c>
      <c r="Y405" s="21">
        <f t="shared" si="7033"/>
        <v>12497</v>
      </c>
      <c r="Z405" s="20">
        <f t="shared" si="7033"/>
        <v>44032</v>
      </c>
      <c r="AA405" s="21">
        <f t="shared" si="7033"/>
        <v>46539</v>
      </c>
      <c r="AB405" s="160">
        <f t="shared" ref="AB405" si="7034">SUM(AB381:AB404)</f>
        <v>345411</v>
      </c>
      <c r="AC405" s="161">
        <f t="shared" ref="AC405" si="7035">SUM(AC381:AC404)</f>
        <v>343788</v>
      </c>
      <c r="BI405" s="229" t="s">
        <v>13</v>
      </c>
      <c r="BJ405" s="154">
        <f>SUM(BJ381:BJ404)</f>
        <v>1.0000000000000002</v>
      </c>
      <c r="BK405" s="155">
        <f t="shared" ref="BK405:CK405" si="7036">SUM(BK381:BK404)</f>
        <v>0.99999999999999989</v>
      </c>
      <c r="BL405" s="154">
        <f t="shared" si="7036"/>
        <v>1</v>
      </c>
      <c r="BM405" s="155">
        <f t="shared" si="7036"/>
        <v>1</v>
      </c>
      <c r="BN405" s="154">
        <f t="shared" si="7036"/>
        <v>0.99999999999999989</v>
      </c>
      <c r="BO405" s="155">
        <f t="shared" si="7036"/>
        <v>1</v>
      </c>
      <c r="BP405" s="154">
        <f t="shared" si="7036"/>
        <v>1</v>
      </c>
      <c r="BQ405" s="155">
        <f t="shared" si="7036"/>
        <v>1.0000000000000002</v>
      </c>
      <c r="BR405" s="154">
        <f t="shared" si="7036"/>
        <v>1</v>
      </c>
      <c r="BS405" s="155">
        <f t="shared" si="7036"/>
        <v>1</v>
      </c>
      <c r="BT405" s="154">
        <f t="shared" si="7036"/>
        <v>1.0000000000000002</v>
      </c>
      <c r="BU405" s="155">
        <f t="shared" si="7036"/>
        <v>0.99999999999999989</v>
      </c>
      <c r="BV405" s="154">
        <f t="shared" si="7036"/>
        <v>1</v>
      </c>
      <c r="BW405" s="155">
        <f t="shared" si="7036"/>
        <v>1.0000000000000002</v>
      </c>
      <c r="BX405" s="154">
        <f t="shared" si="7036"/>
        <v>0.99999999999999978</v>
      </c>
      <c r="BY405" s="155">
        <f t="shared" si="7036"/>
        <v>0.99999999999999978</v>
      </c>
      <c r="BZ405" s="154">
        <f t="shared" si="7036"/>
        <v>1</v>
      </c>
      <c r="CA405" s="155">
        <f t="shared" si="7036"/>
        <v>1</v>
      </c>
      <c r="CB405" s="154">
        <f t="shared" si="7036"/>
        <v>0.99999999999999989</v>
      </c>
      <c r="CC405" s="155">
        <f t="shared" si="7036"/>
        <v>0.99999999999999989</v>
      </c>
      <c r="CD405" s="154">
        <f t="shared" si="7036"/>
        <v>1.0000000000000002</v>
      </c>
      <c r="CE405" s="155">
        <f t="shared" si="7036"/>
        <v>1</v>
      </c>
      <c r="CF405" s="154">
        <f t="shared" si="7036"/>
        <v>1</v>
      </c>
      <c r="CG405" s="155">
        <f t="shared" si="7036"/>
        <v>0.99999999999999989</v>
      </c>
      <c r="CH405" s="154">
        <f t="shared" si="7036"/>
        <v>0.99999999999999989</v>
      </c>
      <c r="CI405" s="155">
        <f t="shared" si="7036"/>
        <v>1.0000000000000002</v>
      </c>
      <c r="CJ405" s="154">
        <f t="shared" si="7036"/>
        <v>1</v>
      </c>
      <c r="CK405" s="155">
        <f t="shared" si="7036"/>
        <v>1.0000000000000002</v>
      </c>
    </row>
    <row r="406" spans="1:89" ht="13.5" thickTop="1" x14ac:dyDescent="0.2">
      <c r="A406" s="173"/>
    </row>
    <row r="408" spans="1:89" x14ac:dyDescent="0.2">
      <c r="A408" s="304">
        <f>+A377+1</f>
        <v>44695</v>
      </c>
      <c r="B408" s="304"/>
      <c r="C408" s="304"/>
      <c r="D408" s="304"/>
      <c r="BI408" s="309">
        <f>+BI377+1</f>
        <v>44695</v>
      </c>
      <c r="BJ408" s="309"/>
      <c r="BK408" s="309"/>
      <c r="BL408" s="309"/>
    </row>
    <row r="409" spans="1:89" ht="13.5" thickBot="1" x14ac:dyDescent="0.25">
      <c r="AE409" s="232" t="s">
        <v>84</v>
      </c>
    </row>
    <row r="410" spans="1:89" ht="14.25" thickTop="1" thickBot="1" x14ac:dyDescent="0.25">
      <c r="A410" s="300" t="s">
        <v>0</v>
      </c>
      <c r="B410" s="302" t="s">
        <v>1</v>
      </c>
      <c r="C410" s="303"/>
      <c r="D410" s="302" t="s">
        <v>2</v>
      </c>
      <c r="E410" s="303"/>
      <c r="F410" s="302" t="s">
        <v>3</v>
      </c>
      <c r="G410" s="303"/>
      <c r="H410" s="302" t="s">
        <v>4</v>
      </c>
      <c r="I410" s="303"/>
      <c r="J410" s="302" t="s">
        <v>5</v>
      </c>
      <c r="K410" s="303"/>
      <c r="L410" s="302" t="s">
        <v>6</v>
      </c>
      <c r="M410" s="303"/>
      <c r="N410" s="302" t="s">
        <v>7</v>
      </c>
      <c r="O410" s="303"/>
      <c r="P410" s="302" t="s">
        <v>8</v>
      </c>
      <c r="Q410" s="303"/>
      <c r="R410" s="302" t="s">
        <v>9</v>
      </c>
      <c r="S410" s="303"/>
      <c r="T410" s="302" t="s">
        <v>10</v>
      </c>
      <c r="U410" s="303"/>
      <c r="V410" s="302" t="s">
        <v>11</v>
      </c>
      <c r="W410" s="303"/>
      <c r="X410" s="302" t="s">
        <v>12</v>
      </c>
      <c r="Y410" s="303"/>
      <c r="Z410" s="305" t="s">
        <v>40</v>
      </c>
      <c r="AA410" s="306"/>
      <c r="AB410" s="307" t="s">
        <v>41</v>
      </c>
      <c r="AC410" s="308"/>
      <c r="AE410" s="300" t="s">
        <v>0</v>
      </c>
      <c r="AF410" s="302" t="s">
        <v>1</v>
      </c>
      <c r="AG410" s="303"/>
      <c r="AH410" s="302" t="s">
        <v>2</v>
      </c>
      <c r="AI410" s="303"/>
      <c r="AJ410" s="302" t="s">
        <v>3</v>
      </c>
      <c r="AK410" s="303"/>
      <c r="AL410" s="302" t="s">
        <v>4</v>
      </c>
      <c r="AM410" s="303"/>
      <c r="AN410" s="302" t="s">
        <v>5</v>
      </c>
      <c r="AO410" s="303"/>
      <c r="AP410" s="302" t="s">
        <v>6</v>
      </c>
      <c r="AQ410" s="303"/>
      <c r="AR410" s="302" t="s">
        <v>7</v>
      </c>
      <c r="AS410" s="303"/>
      <c r="AT410" s="302" t="s">
        <v>8</v>
      </c>
      <c r="AU410" s="303"/>
      <c r="AV410" s="302" t="s">
        <v>9</v>
      </c>
      <c r="AW410" s="303"/>
      <c r="AX410" s="302" t="s">
        <v>10</v>
      </c>
      <c r="AY410" s="303"/>
      <c r="AZ410" s="302" t="s">
        <v>11</v>
      </c>
      <c r="BA410" s="303"/>
      <c r="BB410" s="302" t="s">
        <v>12</v>
      </c>
      <c r="BC410" s="303"/>
      <c r="BD410" s="305" t="s">
        <v>40</v>
      </c>
      <c r="BE410" s="306"/>
      <c r="BF410" s="307" t="s">
        <v>41</v>
      </c>
      <c r="BG410" s="308"/>
      <c r="BI410" s="300" t="s">
        <v>0</v>
      </c>
      <c r="BJ410" s="302" t="s">
        <v>1</v>
      </c>
      <c r="BK410" s="303"/>
      <c r="BL410" s="302" t="s">
        <v>2</v>
      </c>
      <c r="BM410" s="303"/>
      <c r="BN410" s="302" t="s">
        <v>3</v>
      </c>
      <c r="BO410" s="303"/>
      <c r="BP410" s="302" t="s">
        <v>4</v>
      </c>
      <c r="BQ410" s="303"/>
      <c r="BR410" s="302" t="s">
        <v>5</v>
      </c>
      <c r="BS410" s="303"/>
      <c r="BT410" s="302" t="s">
        <v>6</v>
      </c>
      <c r="BU410" s="303"/>
      <c r="BV410" s="302" t="s">
        <v>7</v>
      </c>
      <c r="BW410" s="303"/>
      <c r="BX410" s="302" t="s">
        <v>8</v>
      </c>
      <c r="BY410" s="303"/>
      <c r="BZ410" s="302" t="s">
        <v>9</v>
      </c>
      <c r="CA410" s="303"/>
      <c r="CB410" s="302" t="s">
        <v>10</v>
      </c>
      <c r="CC410" s="303"/>
      <c r="CD410" s="302" t="s">
        <v>11</v>
      </c>
      <c r="CE410" s="303"/>
      <c r="CF410" s="302" t="s">
        <v>12</v>
      </c>
      <c r="CG410" s="303"/>
      <c r="CH410" s="305" t="s">
        <v>40</v>
      </c>
      <c r="CI410" s="306"/>
      <c r="CJ410" s="302" t="s">
        <v>41</v>
      </c>
      <c r="CK410" s="303"/>
    </row>
    <row r="411" spans="1:89" ht="15" thickTop="1" thickBot="1" x14ac:dyDescent="0.3">
      <c r="A411" s="301"/>
      <c r="B411" s="115" t="s">
        <v>14</v>
      </c>
      <c r="C411" s="116" t="s">
        <v>15</v>
      </c>
      <c r="D411" s="117" t="s">
        <v>14</v>
      </c>
      <c r="E411" s="118" t="s">
        <v>15</v>
      </c>
      <c r="F411" s="115" t="s">
        <v>14</v>
      </c>
      <c r="G411" s="116" t="s">
        <v>15</v>
      </c>
      <c r="H411" s="117" t="s">
        <v>14</v>
      </c>
      <c r="I411" s="118" t="s">
        <v>15</v>
      </c>
      <c r="J411" s="115" t="s">
        <v>14</v>
      </c>
      <c r="K411" s="116" t="s">
        <v>15</v>
      </c>
      <c r="L411" s="117" t="s">
        <v>14</v>
      </c>
      <c r="M411" s="115" t="s">
        <v>15</v>
      </c>
      <c r="N411" s="119" t="s">
        <v>14</v>
      </c>
      <c r="O411" s="120" t="s">
        <v>15</v>
      </c>
      <c r="P411" s="115" t="s">
        <v>14</v>
      </c>
      <c r="Q411" s="116" t="s">
        <v>15</v>
      </c>
      <c r="R411" s="117" t="s">
        <v>14</v>
      </c>
      <c r="S411" s="118" t="s">
        <v>15</v>
      </c>
      <c r="T411" s="115" t="s">
        <v>14</v>
      </c>
      <c r="U411" s="116" t="s">
        <v>15</v>
      </c>
      <c r="V411" s="117" t="s">
        <v>14</v>
      </c>
      <c r="W411" s="118" t="s">
        <v>15</v>
      </c>
      <c r="X411" s="115" t="s">
        <v>14</v>
      </c>
      <c r="Y411" s="116" t="s">
        <v>15</v>
      </c>
      <c r="Z411" s="28" t="s">
        <v>14</v>
      </c>
      <c r="AA411" s="121" t="s">
        <v>15</v>
      </c>
      <c r="AB411" s="162" t="s">
        <v>14</v>
      </c>
      <c r="AC411" s="163" t="s">
        <v>15</v>
      </c>
      <c r="AE411" s="301"/>
      <c r="AF411" s="115" t="s">
        <v>14</v>
      </c>
      <c r="AG411" s="116" t="s">
        <v>15</v>
      </c>
      <c r="AH411" s="117" t="s">
        <v>14</v>
      </c>
      <c r="AI411" s="118" t="s">
        <v>15</v>
      </c>
      <c r="AJ411" s="115" t="s">
        <v>14</v>
      </c>
      <c r="AK411" s="116" t="s">
        <v>15</v>
      </c>
      <c r="AL411" s="117" t="s">
        <v>14</v>
      </c>
      <c r="AM411" s="118" t="s">
        <v>15</v>
      </c>
      <c r="AN411" s="115" t="s">
        <v>14</v>
      </c>
      <c r="AO411" s="116" t="s">
        <v>15</v>
      </c>
      <c r="AP411" s="117" t="s">
        <v>14</v>
      </c>
      <c r="AQ411" s="115" t="s">
        <v>15</v>
      </c>
      <c r="AR411" s="119" t="s">
        <v>14</v>
      </c>
      <c r="AS411" s="120" t="s">
        <v>15</v>
      </c>
      <c r="AT411" s="115" t="s">
        <v>14</v>
      </c>
      <c r="AU411" s="116" t="s">
        <v>15</v>
      </c>
      <c r="AV411" s="117" t="s">
        <v>14</v>
      </c>
      <c r="AW411" s="118" t="s">
        <v>15</v>
      </c>
      <c r="AX411" s="115" t="s">
        <v>14</v>
      </c>
      <c r="AY411" s="116" t="s">
        <v>15</v>
      </c>
      <c r="AZ411" s="117" t="s">
        <v>14</v>
      </c>
      <c r="BA411" s="118" t="s">
        <v>15</v>
      </c>
      <c r="BB411" s="115" t="s">
        <v>14</v>
      </c>
      <c r="BC411" s="116" t="s">
        <v>15</v>
      </c>
      <c r="BD411" s="28" t="s">
        <v>14</v>
      </c>
      <c r="BE411" s="121" t="s">
        <v>15</v>
      </c>
      <c r="BF411" s="162" t="s">
        <v>14</v>
      </c>
      <c r="BG411" s="163" t="s">
        <v>15</v>
      </c>
      <c r="BI411" s="301"/>
      <c r="BJ411" s="115" t="s">
        <v>14</v>
      </c>
      <c r="BK411" s="116" t="s">
        <v>15</v>
      </c>
      <c r="BL411" s="117" t="s">
        <v>14</v>
      </c>
      <c r="BM411" s="118" t="s">
        <v>15</v>
      </c>
      <c r="BN411" s="115" t="s">
        <v>14</v>
      </c>
      <c r="BO411" s="116" t="s">
        <v>15</v>
      </c>
      <c r="BP411" s="117" t="s">
        <v>14</v>
      </c>
      <c r="BQ411" s="118" t="s">
        <v>15</v>
      </c>
      <c r="BR411" s="115" t="s">
        <v>14</v>
      </c>
      <c r="BS411" s="116" t="s">
        <v>15</v>
      </c>
      <c r="BT411" s="117" t="s">
        <v>14</v>
      </c>
      <c r="BU411" s="115" t="s">
        <v>15</v>
      </c>
      <c r="BV411" s="119" t="s">
        <v>14</v>
      </c>
      <c r="BW411" s="120" t="s">
        <v>15</v>
      </c>
      <c r="BX411" s="115" t="s">
        <v>14</v>
      </c>
      <c r="BY411" s="116" t="s">
        <v>15</v>
      </c>
      <c r="BZ411" s="117" t="s">
        <v>14</v>
      </c>
      <c r="CA411" s="118" t="s">
        <v>15</v>
      </c>
      <c r="CB411" s="115" t="s">
        <v>14</v>
      </c>
      <c r="CC411" s="116" t="s">
        <v>15</v>
      </c>
      <c r="CD411" s="117" t="s">
        <v>14</v>
      </c>
      <c r="CE411" s="118" t="s">
        <v>15</v>
      </c>
      <c r="CF411" s="115" t="s">
        <v>14</v>
      </c>
      <c r="CG411" s="116" t="s">
        <v>15</v>
      </c>
      <c r="CH411" s="28" t="s">
        <v>14</v>
      </c>
      <c r="CI411" s="121" t="s">
        <v>15</v>
      </c>
      <c r="CJ411" s="119" t="s">
        <v>14</v>
      </c>
      <c r="CK411" s="120" t="s">
        <v>15</v>
      </c>
    </row>
    <row r="412" spans="1:89" ht="13.5" thickTop="1" x14ac:dyDescent="0.2">
      <c r="A412" s="124" t="s">
        <v>16</v>
      </c>
      <c r="B412" s="125"/>
      <c r="C412" s="172"/>
      <c r="D412" s="126"/>
      <c r="E412" s="166"/>
      <c r="F412" s="125"/>
      <c r="G412" s="127"/>
      <c r="H412" s="126"/>
      <c r="I412" s="166"/>
      <c r="J412" s="125"/>
      <c r="K412" s="127"/>
      <c r="L412" s="126"/>
      <c r="M412" s="125"/>
      <c r="N412" s="165"/>
      <c r="O412" s="167"/>
      <c r="P412" s="125"/>
      <c r="Q412" s="127"/>
      <c r="R412" s="126"/>
      <c r="S412" s="166"/>
      <c r="T412" s="125"/>
      <c r="U412" s="127"/>
      <c r="V412" s="126"/>
      <c r="W412" s="166"/>
      <c r="X412" s="125"/>
      <c r="Y412" s="127"/>
      <c r="Z412" s="170"/>
      <c r="AA412" s="171"/>
      <c r="AB412" s="156">
        <f>B412+D412+F412+H412+J412+L412+N412+P412+R412+T412+V412+X412+Z412</f>
        <v>0</v>
      </c>
      <c r="AC412" s="157">
        <f>C412+E412+G412+I412+K412+M412+O412+Q412+S412+U412+W412+Y412+AA412</f>
        <v>0</v>
      </c>
      <c r="AE412" s="235" t="str">
        <f>$AE$9</f>
        <v>07:00 - 07:59</v>
      </c>
      <c r="AF412" s="125">
        <f>SUMIF($A$9:$A$32,$AE412,B$412:B$435)</f>
        <v>1378</v>
      </c>
      <c r="AG412" s="172">
        <f t="shared" ref="AG412:AV413" si="7037">SUMIF($A$9:$A$32,$AE412,C$412:C$435)</f>
        <v>1588</v>
      </c>
      <c r="AH412" s="126">
        <f t="shared" si="7037"/>
        <v>654</v>
      </c>
      <c r="AI412" s="166">
        <f t="shared" si="7037"/>
        <v>678</v>
      </c>
      <c r="AJ412" s="125">
        <f t="shared" si="7037"/>
        <v>1947</v>
      </c>
      <c r="AK412" s="127">
        <f t="shared" si="7037"/>
        <v>1458</v>
      </c>
      <c r="AL412" s="126">
        <f t="shared" si="7037"/>
        <v>2215</v>
      </c>
      <c r="AM412" s="166">
        <f t="shared" si="7037"/>
        <v>2358</v>
      </c>
      <c r="AN412" s="125">
        <f t="shared" si="7037"/>
        <v>161</v>
      </c>
      <c r="AO412" s="127">
        <f t="shared" si="7037"/>
        <v>485</v>
      </c>
      <c r="AP412" s="126">
        <f t="shared" si="7037"/>
        <v>906</v>
      </c>
      <c r="AQ412" s="125">
        <f t="shared" si="7037"/>
        <v>1547</v>
      </c>
      <c r="AR412" s="165">
        <f t="shared" si="7037"/>
        <v>2154</v>
      </c>
      <c r="AS412" s="167">
        <f t="shared" si="7037"/>
        <v>2489</v>
      </c>
      <c r="AT412" s="125">
        <f t="shared" si="7037"/>
        <v>1217</v>
      </c>
      <c r="AU412" s="127">
        <f t="shared" si="7037"/>
        <v>1160</v>
      </c>
      <c r="AV412" s="126">
        <f t="shared" si="7037"/>
        <v>1792</v>
      </c>
      <c r="AW412" s="166">
        <f t="shared" ref="AW412:BE413" si="7038">SUMIF($A$9:$A$32,$AE412,S$412:S$435)</f>
        <v>1553</v>
      </c>
      <c r="AX412" s="125">
        <f t="shared" si="7038"/>
        <v>344</v>
      </c>
      <c r="AY412" s="127">
        <f t="shared" si="7038"/>
        <v>595</v>
      </c>
      <c r="AZ412" s="126">
        <f t="shared" si="7038"/>
        <v>1014</v>
      </c>
      <c r="BA412" s="166">
        <f t="shared" si="7038"/>
        <v>1555</v>
      </c>
      <c r="BB412" s="125">
        <f t="shared" si="7038"/>
        <v>1153</v>
      </c>
      <c r="BC412" s="127">
        <f t="shared" si="7038"/>
        <v>804</v>
      </c>
      <c r="BD412" s="170">
        <f t="shared" si="7038"/>
        <v>2231</v>
      </c>
      <c r="BE412" s="171">
        <f t="shared" si="7038"/>
        <v>2175</v>
      </c>
      <c r="BF412" s="156">
        <f>AF412+AH412+AJ412+AL412+AN412+AP412+AR412+AT412+AV412+AX412+AZ412+BB412+BD412</f>
        <v>17166</v>
      </c>
      <c r="BG412" s="157">
        <f>AG412+AI412+AK412+AM412+AO412+AQ412+AS412+AU412+AW412+AY412+BA412+BC412+BE412</f>
        <v>18445</v>
      </c>
      <c r="BI412" s="124" t="s">
        <v>16</v>
      </c>
      <c r="BJ412" s="128">
        <f>B412/B436</f>
        <v>0</v>
      </c>
      <c r="BK412" s="129">
        <f t="shared" ref="BK412" si="7039">C412/C436</f>
        <v>0</v>
      </c>
      <c r="BL412" s="130">
        <f t="shared" ref="BL412" si="7040">D412/D436</f>
        <v>0</v>
      </c>
      <c r="BM412" s="131">
        <f t="shared" ref="BM412" si="7041">E412/E436</f>
        <v>0</v>
      </c>
      <c r="BN412" s="128">
        <f t="shared" ref="BN412" si="7042">F412/F436</f>
        <v>0</v>
      </c>
      <c r="BO412" s="129">
        <f t="shared" ref="BO412" si="7043">G412/G436</f>
        <v>0</v>
      </c>
      <c r="BP412" s="130">
        <f t="shared" ref="BP412" si="7044">H412/H436</f>
        <v>0</v>
      </c>
      <c r="BQ412" s="131">
        <f t="shared" ref="BQ412" si="7045">I412/I436</f>
        <v>0</v>
      </c>
      <c r="BR412" s="128">
        <f t="shared" ref="BR412" si="7046">J412/J436</f>
        <v>0</v>
      </c>
      <c r="BS412" s="129">
        <f t="shared" ref="BS412" si="7047">K412/K436</f>
        <v>0</v>
      </c>
      <c r="BT412" s="130">
        <f t="shared" ref="BT412" si="7048">L412/L436</f>
        <v>0</v>
      </c>
      <c r="BU412" s="128">
        <f t="shared" ref="BU412" si="7049">M412/M436</f>
        <v>0</v>
      </c>
      <c r="BV412" s="132">
        <f t="shared" ref="BV412" si="7050">N412/N436</f>
        <v>0</v>
      </c>
      <c r="BW412" s="133">
        <f t="shared" ref="BW412" si="7051">O412/O436</f>
        <v>0</v>
      </c>
      <c r="BX412" s="128">
        <f t="shared" ref="BX412" si="7052">P412/P436</f>
        <v>0</v>
      </c>
      <c r="BY412" s="129">
        <f t="shared" ref="BY412" si="7053">Q412/Q436</f>
        <v>0</v>
      </c>
      <c r="BZ412" s="130">
        <f t="shared" ref="BZ412" si="7054">R412/R436</f>
        <v>0</v>
      </c>
      <c r="CA412" s="131">
        <f t="shared" ref="CA412" si="7055">S412/S436</f>
        <v>0</v>
      </c>
      <c r="CB412" s="128">
        <f t="shared" ref="CB412" si="7056">T412/T436</f>
        <v>0</v>
      </c>
      <c r="CC412" s="129">
        <f t="shared" ref="CC412" si="7057">U412/U436</f>
        <v>0</v>
      </c>
      <c r="CD412" s="130">
        <f t="shared" ref="CD412" si="7058">V412/V436</f>
        <v>0</v>
      </c>
      <c r="CE412" s="131">
        <f t="shared" ref="CE412" si="7059">W412/W436</f>
        <v>0</v>
      </c>
      <c r="CF412" s="128">
        <f t="shared" ref="CF412" si="7060">X412/X436</f>
        <v>0</v>
      </c>
      <c r="CG412" s="129">
        <f t="shared" ref="CG412" si="7061">Y412/Y436</f>
        <v>0</v>
      </c>
      <c r="CH412" s="130">
        <f t="shared" ref="CH412" si="7062">Z412/Z436</f>
        <v>0</v>
      </c>
      <c r="CI412" s="128">
        <f t="shared" ref="CI412" si="7063">AA412/AA436</f>
        <v>0</v>
      </c>
      <c r="CJ412" s="134">
        <f t="shared" ref="CJ412" si="7064">AB412/AB436</f>
        <v>0</v>
      </c>
      <c r="CK412" s="135">
        <f t="shared" ref="CK412" si="7065">AC412/AC436</f>
        <v>0</v>
      </c>
    </row>
    <row r="413" spans="1:89" x14ac:dyDescent="0.2">
      <c r="A413" s="136" t="s">
        <v>17</v>
      </c>
      <c r="B413" s="175">
        <v>252</v>
      </c>
      <c r="C413" s="176">
        <v>0</v>
      </c>
      <c r="D413" s="177">
        <v>155</v>
      </c>
      <c r="E413" s="178">
        <v>1</v>
      </c>
      <c r="F413" s="175">
        <v>445</v>
      </c>
      <c r="G413" s="179">
        <v>4</v>
      </c>
      <c r="H413" s="177">
        <v>359</v>
      </c>
      <c r="I413" s="178">
        <v>34</v>
      </c>
      <c r="J413" s="175">
        <v>12</v>
      </c>
      <c r="K413" s="179">
        <v>23</v>
      </c>
      <c r="L413" s="177">
        <v>70</v>
      </c>
      <c r="M413" s="175">
        <v>45</v>
      </c>
      <c r="N413" s="180">
        <v>155</v>
      </c>
      <c r="O413" s="181">
        <v>130</v>
      </c>
      <c r="P413" s="175">
        <v>43</v>
      </c>
      <c r="Q413" s="179">
        <v>59</v>
      </c>
      <c r="R413" s="177">
        <v>31</v>
      </c>
      <c r="S413" s="178">
        <v>70</v>
      </c>
      <c r="T413" s="175">
        <v>1</v>
      </c>
      <c r="U413" s="179">
        <v>0</v>
      </c>
      <c r="V413" s="177">
        <v>8</v>
      </c>
      <c r="W413" s="178">
        <v>0</v>
      </c>
      <c r="X413" s="175">
        <v>0</v>
      </c>
      <c r="Y413" s="179">
        <v>0</v>
      </c>
      <c r="Z413" s="177">
        <v>0</v>
      </c>
      <c r="AA413" s="175">
        <v>0</v>
      </c>
      <c r="AB413" s="156">
        <f t="shared" ref="AB413:AB432" si="7066">B413+D413+F413+H413+J413+L413+N413+P413+R413+T413+V413+X413+Z413</f>
        <v>1531</v>
      </c>
      <c r="AC413" s="157">
        <f t="shared" ref="AC413:AC432" si="7067">C413+E413+G413+I413+K413+M413+O413+Q413+S413+U413+W413+Y413+AA413</f>
        <v>366</v>
      </c>
      <c r="AE413" s="237" t="str">
        <f>$AE$10</f>
        <v>08:00 - 08:59</v>
      </c>
      <c r="AF413" s="125">
        <f>SUMIF($A$9:$A$32,$AE413,B$412:B$435)</f>
        <v>1403</v>
      </c>
      <c r="AG413" s="176">
        <f t="shared" si="7037"/>
        <v>1310</v>
      </c>
      <c r="AH413" s="177">
        <f t="shared" si="7037"/>
        <v>521</v>
      </c>
      <c r="AI413" s="178">
        <f t="shared" si="7037"/>
        <v>497</v>
      </c>
      <c r="AJ413" s="238">
        <f t="shared" si="7037"/>
        <v>1689</v>
      </c>
      <c r="AK413" s="179">
        <f t="shared" si="7037"/>
        <v>977</v>
      </c>
      <c r="AL413" s="177">
        <f t="shared" si="7037"/>
        <v>2146</v>
      </c>
      <c r="AM413" s="178">
        <f t="shared" si="7037"/>
        <v>1887</v>
      </c>
      <c r="AN413" s="238">
        <f t="shared" si="7037"/>
        <v>163</v>
      </c>
      <c r="AO413" s="179">
        <f t="shared" si="7037"/>
        <v>406</v>
      </c>
      <c r="AP413" s="177">
        <f t="shared" si="7037"/>
        <v>708</v>
      </c>
      <c r="AQ413" s="238">
        <f t="shared" si="7037"/>
        <v>1280</v>
      </c>
      <c r="AR413" s="180">
        <f t="shared" si="7037"/>
        <v>1759</v>
      </c>
      <c r="AS413" s="181">
        <f t="shared" si="7037"/>
        <v>2271</v>
      </c>
      <c r="AT413" s="238">
        <f t="shared" si="7037"/>
        <v>1063</v>
      </c>
      <c r="AU413" s="179">
        <f t="shared" si="7037"/>
        <v>835</v>
      </c>
      <c r="AV413" s="177">
        <f t="shared" si="7037"/>
        <v>1523</v>
      </c>
      <c r="AW413" s="178">
        <f t="shared" si="7038"/>
        <v>1190</v>
      </c>
      <c r="AX413" s="238">
        <f t="shared" si="7038"/>
        <v>293</v>
      </c>
      <c r="AY413" s="179">
        <f t="shared" si="7038"/>
        <v>382</v>
      </c>
      <c r="AZ413" s="177">
        <f t="shared" si="7038"/>
        <v>733</v>
      </c>
      <c r="BA413" s="178">
        <f t="shared" si="7038"/>
        <v>1407</v>
      </c>
      <c r="BB413" s="238">
        <f t="shared" si="7038"/>
        <v>911</v>
      </c>
      <c r="BC413" s="179">
        <f t="shared" si="7038"/>
        <v>669</v>
      </c>
      <c r="BD413" s="177">
        <f t="shared" si="7038"/>
        <v>2082</v>
      </c>
      <c r="BE413" s="238">
        <f t="shared" si="7038"/>
        <v>1849</v>
      </c>
      <c r="BF413" s="158">
        <f>SUM(AF413,AH413,AJ413,AL413,AN413,AP413,AR413,AT413,AV413,AX413,AZ413,BB413,BD413)</f>
        <v>14994</v>
      </c>
      <c r="BG413" s="159">
        <f>SUM(AG413,AI413,AK413,AM413,AO413,AQ413,AS413,AU413,AW413,AY413,BA413,BC413,BE413)</f>
        <v>14960</v>
      </c>
      <c r="BI413" s="136" t="s">
        <v>17</v>
      </c>
      <c r="BJ413" s="128">
        <f>B413/B436</f>
        <v>1.0169081150881724E-2</v>
      </c>
      <c r="BK413" s="129">
        <f t="shared" ref="BK413" si="7068">C413/C436</f>
        <v>0</v>
      </c>
      <c r="BL413" s="130">
        <f t="shared" ref="BL413" si="7069">D413/D436</f>
        <v>1.682770600369124E-2</v>
      </c>
      <c r="BM413" s="131">
        <f t="shared" ref="BM413" si="7070">E413/E436</f>
        <v>9.4312930302744509E-5</v>
      </c>
      <c r="BN413" s="128">
        <f t="shared" ref="BN413" si="7071">F413/F436</f>
        <v>1.9360452469001522E-2</v>
      </c>
      <c r="BO413" s="129">
        <f t="shared" ref="BO413" si="7072">G413/G436</f>
        <v>1.535213970447131E-4</v>
      </c>
      <c r="BP413" s="130">
        <f t="shared" ref="BP413" si="7073">H413/H436</f>
        <v>9.7801509248917097E-3</v>
      </c>
      <c r="BQ413" s="131">
        <f t="shared" ref="BQ413" si="7074">I413/I436</f>
        <v>8.3760346866377611E-4</v>
      </c>
      <c r="BR413" s="128">
        <f t="shared" ref="BR413" si="7075">J413/J436</f>
        <v>2.4410089503661514E-3</v>
      </c>
      <c r="BS413" s="129">
        <f t="shared" ref="BS413" si="7076">K413/K436</f>
        <v>5.0010871928680145E-3</v>
      </c>
      <c r="BT413" s="130">
        <f t="shared" ref="BT413" si="7077">L413/L436</f>
        <v>3.9334681951000228E-3</v>
      </c>
      <c r="BU413" s="128">
        <f t="shared" ref="BU413" si="7078">M413/M436</f>
        <v>2.6613046306700572E-3</v>
      </c>
      <c r="BV413" s="132">
        <f t="shared" ref="BV413" si="7079">N413/N436</f>
        <v>4.239606126914661E-3</v>
      </c>
      <c r="BW413" s="133">
        <f t="shared" ref="BW413" si="7080">O413/O436</f>
        <v>3.7963963437782906E-3</v>
      </c>
      <c r="BX413" s="128">
        <f t="shared" ref="BX413" si="7081">P413/P436</f>
        <v>2.2291342664593054E-3</v>
      </c>
      <c r="BY413" s="129">
        <f t="shared" ref="BY413" si="7082">Q413/Q436</f>
        <v>3.8098928064057859E-3</v>
      </c>
      <c r="BZ413" s="130">
        <f t="shared" ref="BZ413" si="7083">R413/R436</f>
        <v>1.1761581363584626E-3</v>
      </c>
      <c r="CA413" s="131">
        <f t="shared" ref="CA413" si="7084">S413/S436</f>
        <v>2.9474925260010946E-3</v>
      </c>
      <c r="CB413" s="128">
        <f t="shared" ref="CB413" si="7085">T413/T436</f>
        <v>1.9230769230769231E-4</v>
      </c>
      <c r="CC413" s="129">
        <f t="shared" ref="CC413" si="7086">U413/U436</f>
        <v>0</v>
      </c>
      <c r="CD413" s="130">
        <f t="shared" ref="CD413" si="7087">V413/V436</f>
        <v>3.8444903647460234E-4</v>
      </c>
      <c r="CE413" s="131">
        <f t="shared" ref="CE413" si="7088">W413/W436</f>
        <v>0</v>
      </c>
      <c r="CF413" s="128">
        <f t="shared" ref="CF413" si="7089">X413/X436</f>
        <v>0</v>
      </c>
      <c r="CG413" s="129">
        <f t="shared" ref="CG413" si="7090">Y413/Y436</f>
        <v>0</v>
      </c>
      <c r="CH413" s="130">
        <f t="shared" ref="CH413" si="7091">Z413/Z436</f>
        <v>0</v>
      </c>
      <c r="CI413" s="128">
        <f t="shared" ref="CI413" si="7092">AA413/AA436</f>
        <v>0</v>
      </c>
      <c r="CJ413" s="134">
        <f t="shared" ref="CJ413" si="7093">AB413/AB436</f>
        <v>5.4933029066784357E-3</v>
      </c>
      <c r="CK413" s="135">
        <f t="shared" ref="CK413" si="7094">AC413/AC436</f>
        <v>1.3192849907902374E-3</v>
      </c>
    </row>
    <row r="414" spans="1:89" ht="13.5" thickBot="1" x14ac:dyDescent="0.25">
      <c r="A414" s="145" t="s">
        <v>18</v>
      </c>
      <c r="B414" s="182">
        <v>984</v>
      </c>
      <c r="C414" s="183">
        <v>0</v>
      </c>
      <c r="D414" s="184">
        <v>539</v>
      </c>
      <c r="E414" s="185">
        <v>135</v>
      </c>
      <c r="F414" s="182">
        <v>2097</v>
      </c>
      <c r="G414" s="186">
        <v>410</v>
      </c>
      <c r="H414" s="184">
        <v>1764</v>
      </c>
      <c r="I414" s="185">
        <v>765</v>
      </c>
      <c r="J414" s="182">
        <v>73</v>
      </c>
      <c r="K414" s="186">
        <v>218</v>
      </c>
      <c r="L414" s="184">
        <v>541</v>
      </c>
      <c r="M414" s="182">
        <v>617</v>
      </c>
      <c r="N414" s="187">
        <v>1412</v>
      </c>
      <c r="O414" s="188">
        <v>1548</v>
      </c>
      <c r="P414" s="182">
        <v>743</v>
      </c>
      <c r="Q414" s="186">
        <v>717</v>
      </c>
      <c r="R414" s="184">
        <v>868</v>
      </c>
      <c r="S414" s="185">
        <v>845</v>
      </c>
      <c r="T414" s="182">
        <v>146</v>
      </c>
      <c r="U414" s="186">
        <v>399</v>
      </c>
      <c r="V414" s="184">
        <v>502</v>
      </c>
      <c r="W414" s="185">
        <v>841</v>
      </c>
      <c r="X414" s="182">
        <v>600</v>
      </c>
      <c r="Y414" s="186">
        <v>402</v>
      </c>
      <c r="Z414" s="184">
        <v>1433</v>
      </c>
      <c r="AA414" s="182">
        <v>997</v>
      </c>
      <c r="AB414" s="156">
        <f t="shared" si="7066"/>
        <v>11702</v>
      </c>
      <c r="AC414" s="157">
        <f t="shared" si="7067"/>
        <v>7894</v>
      </c>
      <c r="AE414" s="235"/>
      <c r="AF414" s="125"/>
      <c r="AG414" s="183"/>
      <c r="AH414" s="184"/>
      <c r="AI414" s="185"/>
      <c r="AJ414" s="182"/>
      <c r="AK414" s="186"/>
      <c r="AL414" s="184"/>
      <c r="AM414" s="185"/>
      <c r="AN414" s="182"/>
      <c r="AO414" s="186"/>
      <c r="AP414" s="184"/>
      <c r="AQ414" s="182"/>
      <c r="AR414" s="187"/>
      <c r="AS414" s="188"/>
      <c r="AT414" s="182"/>
      <c r="AU414" s="186"/>
      <c r="AV414" s="184"/>
      <c r="AW414" s="185"/>
      <c r="AX414" s="182"/>
      <c r="AY414" s="186"/>
      <c r="AZ414" s="184"/>
      <c r="BA414" s="185"/>
      <c r="BB414" s="182"/>
      <c r="BC414" s="186"/>
      <c r="BD414" s="184"/>
      <c r="BE414" s="182"/>
      <c r="BF414" s="158"/>
      <c r="BG414" s="159"/>
      <c r="BI414" s="145" t="s">
        <v>18</v>
      </c>
      <c r="BJ414" s="128">
        <f>B414/B436</f>
        <v>3.9707840684395306E-2</v>
      </c>
      <c r="BK414" s="129">
        <f t="shared" ref="BK414" si="7095">C414/C436</f>
        <v>0</v>
      </c>
      <c r="BL414" s="130">
        <f t="shared" ref="BL414" si="7096">D414/D436</f>
        <v>5.851699055477147E-2</v>
      </c>
      <c r="BM414" s="131">
        <f t="shared" ref="BM414" si="7097">E414/E436</f>
        <v>1.2732245590870508E-2</v>
      </c>
      <c r="BN414" s="128">
        <f t="shared" ref="BN414" si="7098">F414/F436</f>
        <v>9.1233413095497068E-2</v>
      </c>
      <c r="BO414" s="129">
        <f t="shared" ref="BO414" si="7099">G414/G436</f>
        <v>1.5735943197083095E-2</v>
      </c>
      <c r="BP414" s="130">
        <f t="shared" ref="BP414" si="7100">H414/H436</f>
        <v>4.8056229057128065E-2</v>
      </c>
      <c r="BQ414" s="131">
        <f t="shared" ref="BQ414" si="7101">I414/I436</f>
        <v>1.8846078044934964E-2</v>
      </c>
      <c r="BR414" s="128">
        <f t="shared" ref="BR414" si="7102">J414/J436</f>
        <v>1.4849471114727422E-2</v>
      </c>
      <c r="BS414" s="129">
        <f t="shared" ref="BS414" si="7103">K414/K436</f>
        <v>4.7401609045444659E-2</v>
      </c>
      <c r="BT414" s="130">
        <f t="shared" ref="BT414" si="7104">L414/L436</f>
        <v>3.0400089907844461E-2</v>
      </c>
      <c r="BU414" s="128">
        <f t="shared" ref="BU414" si="7105">M414/M436</f>
        <v>3.6489443491631676E-2</v>
      </c>
      <c r="BV414" s="132">
        <f t="shared" ref="BV414" si="7106">N414/N436</f>
        <v>3.8621444201312909E-2</v>
      </c>
      <c r="BW414" s="133">
        <f t="shared" ref="BW414" si="7107">O414/O436</f>
        <v>4.5206319539759954E-2</v>
      </c>
      <c r="BX414" s="128">
        <f t="shared" ref="BX414" si="7108">P414/P436</f>
        <v>3.8517366511145672E-2</v>
      </c>
      <c r="BY414" s="129">
        <f t="shared" ref="BY414" si="7109">Q414/Q436</f>
        <v>4.629988376598218E-2</v>
      </c>
      <c r="BZ414" s="130">
        <f t="shared" ref="BZ414" si="7110">R414/R436</f>
        <v>3.2932427818036951E-2</v>
      </c>
      <c r="CA414" s="131">
        <f t="shared" ref="CA414" si="7111">S414/S436</f>
        <v>3.5580445492441784E-2</v>
      </c>
      <c r="CB414" s="128">
        <f t="shared" ref="CB414" si="7112">T414/T436</f>
        <v>2.8076923076923076E-2</v>
      </c>
      <c r="CC414" s="129">
        <f t="shared" ref="CC414" si="7113">U414/U436</f>
        <v>8.38235294117647E-2</v>
      </c>
      <c r="CD414" s="130">
        <f t="shared" ref="CD414" si="7114">V414/V436</f>
        <v>2.4124177038781298E-2</v>
      </c>
      <c r="CE414" s="131">
        <f t="shared" ref="CE414" si="7115">W414/W436</f>
        <v>3.6394322312619007E-2</v>
      </c>
      <c r="CF414" s="128">
        <f t="shared" ref="CF414" si="7116">X414/X436</f>
        <v>3.6027380809415158E-2</v>
      </c>
      <c r="CG414" s="129">
        <f t="shared" ref="CG414" si="7117">Y414/Y436</f>
        <v>5.0687176900769133E-2</v>
      </c>
      <c r="CH414" s="130">
        <f t="shared" ref="CH414" si="7118">Z414/Z436</f>
        <v>3.8277639768143815E-2</v>
      </c>
      <c r="CI414" s="128">
        <f t="shared" ref="CI414" si="7119">AA414/AA436</f>
        <v>2.4756654747715535E-2</v>
      </c>
      <c r="CJ414" s="134">
        <f t="shared" ref="CJ414" si="7120">AB414/AB436</f>
        <v>4.1987348539484687E-2</v>
      </c>
      <c r="CK414" s="135">
        <f t="shared" ref="CK414" si="7121">AC414/AC436</f>
        <v>2.8454742396989436E-2</v>
      </c>
    </row>
    <row r="415" spans="1:89" ht="14.25" thickTop="1" thickBot="1" x14ac:dyDescent="0.25">
      <c r="A415" s="136" t="s">
        <v>19</v>
      </c>
      <c r="B415" s="175">
        <v>1444</v>
      </c>
      <c r="C415" s="176">
        <v>1260</v>
      </c>
      <c r="D415" s="177">
        <v>715</v>
      </c>
      <c r="E415" s="178">
        <v>561</v>
      </c>
      <c r="F415" s="175">
        <v>2423</v>
      </c>
      <c r="G415" s="179">
        <v>1116</v>
      </c>
      <c r="H415" s="177">
        <v>2360</v>
      </c>
      <c r="I415" s="178">
        <v>1589</v>
      </c>
      <c r="J415" s="175">
        <v>136</v>
      </c>
      <c r="K415" s="179">
        <v>374</v>
      </c>
      <c r="L415" s="177">
        <v>850</v>
      </c>
      <c r="M415" s="175">
        <v>1034</v>
      </c>
      <c r="N415" s="180">
        <v>2252</v>
      </c>
      <c r="O415" s="181">
        <v>2215</v>
      </c>
      <c r="P415" s="175">
        <v>1203</v>
      </c>
      <c r="Q415" s="179">
        <v>1386</v>
      </c>
      <c r="R415" s="177">
        <v>1726</v>
      </c>
      <c r="S415" s="178">
        <v>1649</v>
      </c>
      <c r="T415" s="175">
        <v>270</v>
      </c>
      <c r="U415" s="179">
        <v>751</v>
      </c>
      <c r="V415" s="177">
        <v>1091</v>
      </c>
      <c r="W415" s="178">
        <v>1747</v>
      </c>
      <c r="X415" s="175">
        <v>1438</v>
      </c>
      <c r="Y415" s="179">
        <v>770</v>
      </c>
      <c r="Z415" s="177">
        <v>2035</v>
      </c>
      <c r="AA415" s="175">
        <v>2165</v>
      </c>
      <c r="AB415" s="156">
        <f t="shared" si="7066"/>
        <v>17943</v>
      </c>
      <c r="AC415" s="157">
        <f t="shared" si="7067"/>
        <v>16617</v>
      </c>
      <c r="AE415" s="229" t="s">
        <v>13</v>
      </c>
      <c r="AF415" s="20">
        <f t="shared" ref="AF415:BG415" si="7122">SUM(AF412:AF414)</f>
        <v>2781</v>
      </c>
      <c r="AG415" s="21">
        <f t="shared" si="7122"/>
        <v>2898</v>
      </c>
      <c r="AH415" s="20">
        <f t="shared" si="7122"/>
        <v>1175</v>
      </c>
      <c r="AI415" s="21">
        <f t="shared" si="7122"/>
        <v>1175</v>
      </c>
      <c r="AJ415" s="20">
        <f t="shared" si="7122"/>
        <v>3636</v>
      </c>
      <c r="AK415" s="21">
        <f t="shared" si="7122"/>
        <v>2435</v>
      </c>
      <c r="AL415" s="20">
        <f t="shared" si="7122"/>
        <v>4361</v>
      </c>
      <c r="AM415" s="21">
        <f t="shared" si="7122"/>
        <v>4245</v>
      </c>
      <c r="AN415" s="20">
        <f t="shared" si="7122"/>
        <v>324</v>
      </c>
      <c r="AO415" s="21">
        <f t="shared" si="7122"/>
        <v>891</v>
      </c>
      <c r="AP415" s="20">
        <f t="shared" si="7122"/>
        <v>1614</v>
      </c>
      <c r="AQ415" s="21">
        <f t="shared" si="7122"/>
        <v>2827</v>
      </c>
      <c r="AR415" s="20">
        <f t="shared" si="7122"/>
        <v>3913</v>
      </c>
      <c r="AS415" s="21">
        <f t="shared" si="7122"/>
        <v>4760</v>
      </c>
      <c r="AT415" s="20">
        <f t="shared" si="7122"/>
        <v>2280</v>
      </c>
      <c r="AU415" s="21">
        <f t="shared" si="7122"/>
        <v>1995</v>
      </c>
      <c r="AV415" s="20">
        <f t="shared" si="7122"/>
        <v>3315</v>
      </c>
      <c r="AW415" s="21">
        <f t="shared" si="7122"/>
        <v>2743</v>
      </c>
      <c r="AX415" s="20">
        <f t="shared" si="7122"/>
        <v>637</v>
      </c>
      <c r="AY415" s="21">
        <f t="shared" si="7122"/>
        <v>977</v>
      </c>
      <c r="AZ415" s="20">
        <f t="shared" si="7122"/>
        <v>1747</v>
      </c>
      <c r="BA415" s="21">
        <f t="shared" si="7122"/>
        <v>2962</v>
      </c>
      <c r="BB415" s="20">
        <f t="shared" si="7122"/>
        <v>2064</v>
      </c>
      <c r="BC415" s="21">
        <f t="shared" si="7122"/>
        <v>1473</v>
      </c>
      <c r="BD415" s="20">
        <f t="shared" si="7122"/>
        <v>4313</v>
      </c>
      <c r="BE415" s="21">
        <f t="shared" si="7122"/>
        <v>4024</v>
      </c>
      <c r="BF415" s="160">
        <f t="shared" si="7122"/>
        <v>32160</v>
      </c>
      <c r="BG415" s="161">
        <f t="shared" si="7122"/>
        <v>33405</v>
      </c>
      <c r="BI415" s="136" t="s">
        <v>19</v>
      </c>
      <c r="BJ415" s="128">
        <f>B415/B436</f>
        <v>5.82704491344175E-2</v>
      </c>
      <c r="BK415" s="129">
        <f t="shared" ref="BK415" si="7123">C415/C436</f>
        <v>4.327517516142327E-2</v>
      </c>
      <c r="BL415" s="130">
        <f t="shared" ref="BL415" si="7124">D415/D436</f>
        <v>7.7624579307349909E-2</v>
      </c>
      <c r="BM415" s="131">
        <f t="shared" ref="BM415" si="7125">E415/E436</f>
        <v>5.2909553899839666E-2</v>
      </c>
      <c r="BN415" s="128">
        <f t="shared" ref="BN415" si="7126">F415/F436</f>
        <v>0.10541657602784425</v>
      </c>
      <c r="BO415" s="129">
        <f t="shared" ref="BO415" si="7127">G415/G436</f>
        <v>4.283246977547496E-2</v>
      </c>
      <c r="BP415" s="130">
        <f t="shared" ref="BP415" si="7128">H415/H436</f>
        <v>6.42929141580625E-2</v>
      </c>
      <c r="BQ415" s="131">
        <f t="shared" ref="BQ415" si="7129">I415/I436</f>
        <v>3.9145644461962947E-2</v>
      </c>
      <c r="BR415" s="128">
        <f t="shared" ref="BR415" si="7130">J415/J436</f>
        <v>2.7664768104149716E-2</v>
      </c>
      <c r="BS415" s="129">
        <f t="shared" ref="BS415" si="7131">K415/K436</f>
        <v>8.1322026527505975E-2</v>
      </c>
      <c r="BT415" s="130">
        <f t="shared" ref="BT415" si="7132">L415/L436</f>
        <v>4.7763542369071703E-2</v>
      </c>
      <c r="BU415" s="128">
        <f t="shared" ref="BU415" si="7133">M415/M436</f>
        <v>6.1150866402507539E-2</v>
      </c>
      <c r="BV415" s="132">
        <f t="shared" ref="BV415" si="7134">N415/N436</f>
        <v>6.1597374179431071E-2</v>
      </c>
      <c r="BW415" s="133">
        <f t="shared" ref="BW415" si="7135">O415/O436</f>
        <v>6.4684753088222413E-2</v>
      </c>
      <c r="BX415" s="128">
        <f t="shared" ref="BX415" si="7136">P415/P436</f>
        <v>6.2363919129082429E-2</v>
      </c>
      <c r="BY415" s="129">
        <f t="shared" ref="BY415" si="7137">Q415/Q436</f>
        <v>8.9500193723363042E-2</v>
      </c>
      <c r="BZ415" s="130">
        <f t="shared" ref="BZ415" si="7138">R415/R436</f>
        <v>6.5485449785635697E-2</v>
      </c>
      <c r="CA415" s="131">
        <f t="shared" ref="CA415" si="7139">S415/S436</f>
        <v>6.9434502505368645E-2</v>
      </c>
      <c r="CB415" s="128">
        <f t="shared" ref="CB415" si="7140">T415/T436</f>
        <v>5.1923076923076926E-2</v>
      </c>
      <c r="CC415" s="129">
        <f t="shared" ref="CC415" si="7141">U415/U436</f>
        <v>0.15777310924369747</v>
      </c>
      <c r="CD415" s="130">
        <f t="shared" ref="CD415" si="7142">V415/V436</f>
        <v>5.2429237349223896E-2</v>
      </c>
      <c r="CE415" s="131">
        <f t="shared" ref="CE415" si="7143">W415/W436</f>
        <v>7.5601523281980262E-2</v>
      </c>
      <c r="CF415" s="128">
        <f t="shared" ref="CF415" si="7144">X415/X436</f>
        <v>8.6345622673231662E-2</v>
      </c>
      <c r="CG415" s="129">
        <f t="shared" ref="CG415" si="7145">Y415/Y436</f>
        <v>9.7087378640776698E-2</v>
      </c>
      <c r="CH415" s="130">
        <f t="shared" ref="CH415" si="7146">Z415/Z436</f>
        <v>5.4357988086652244E-2</v>
      </c>
      <c r="CI415" s="128">
        <f t="shared" ref="CI415" si="7147">AA415/AA436</f>
        <v>5.3759435836313069E-2</v>
      </c>
      <c r="CJ415" s="134">
        <f t="shared" ref="CJ415" si="7148">AB415/AB436</f>
        <v>6.4380361890614746E-2</v>
      </c>
      <c r="CK415" s="135">
        <f t="shared" ref="CK415" si="7149">AC415/AC436</f>
        <v>5.9897701344156756E-2</v>
      </c>
    </row>
    <row r="416" spans="1:89" ht="13.5" thickTop="1" x14ac:dyDescent="0.2">
      <c r="A416" s="145" t="s">
        <v>20</v>
      </c>
      <c r="B416" s="182">
        <v>1378</v>
      </c>
      <c r="C416" s="183">
        <v>1588</v>
      </c>
      <c r="D416" s="184">
        <v>654</v>
      </c>
      <c r="E416" s="185">
        <v>678</v>
      </c>
      <c r="F416" s="182">
        <v>1947</v>
      </c>
      <c r="G416" s="186">
        <v>1458</v>
      </c>
      <c r="H416" s="184">
        <v>2215</v>
      </c>
      <c r="I416" s="185">
        <v>2358</v>
      </c>
      <c r="J416" s="182">
        <v>161</v>
      </c>
      <c r="K416" s="186">
        <v>485</v>
      </c>
      <c r="L416" s="184">
        <v>906</v>
      </c>
      <c r="M416" s="182">
        <v>1547</v>
      </c>
      <c r="N416" s="187">
        <v>2154</v>
      </c>
      <c r="O416" s="188">
        <v>2489</v>
      </c>
      <c r="P416" s="182">
        <v>1217</v>
      </c>
      <c r="Q416" s="186">
        <v>1160</v>
      </c>
      <c r="R416" s="184">
        <v>1792</v>
      </c>
      <c r="S416" s="185">
        <v>1553</v>
      </c>
      <c r="T416" s="182">
        <v>344</v>
      </c>
      <c r="U416" s="186">
        <v>595</v>
      </c>
      <c r="V416" s="184">
        <v>1014</v>
      </c>
      <c r="W416" s="185">
        <v>1555</v>
      </c>
      <c r="X416" s="182">
        <v>1153</v>
      </c>
      <c r="Y416" s="186">
        <v>804</v>
      </c>
      <c r="Z416" s="184">
        <v>2231</v>
      </c>
      <c r="AA416" s="182">
        <v>2175</v>
      </c>
      <c r="AB416" s="156">
        <f t="shared" si="7066"/>
        <v>17166</v>
      </c>
      <c r="AC416" s="157">
        <f t="shared" si="7067"/>
        <v>18445</v>
      </c>
      <c r="BI416" s="145" t="s">
        <v>20</v>
      </c>
      <c r="BJ416" s="128">
        <f>B416/B436</f>
        <v>5.5607118356805617E-2</v>
      </c>
      <c r="BK416" s="129">
        <f t="shared" ref="BK416" si="7150">C416/C436</f>
        <v>5.4540458854238222E-2</v>
      </c>
      <c r="BL416" s="130">
        <f t="shared" ref="BL416" si="7151">D416/D436</f>
        <v>7.1002062751058512E-2</v>
      </c>
      <c r="BM416" s="131">
        <f t="shared" ref="BM416" si="7152">E416/E436</f>
        <v>6.394416674526078E-2</v>
      </c>
      <c r="BN416" s="128">
        <f t="shared" ref="BN416" si="7153">F416/F436</f>
        <v>8.470741788122689E-2</v>
      </c>
      <c r="BO416" s="129">
        <f t="shared" ref="BO416" si="7154">G416/G436</f>
        <v>5.5958549222797929E-2</v>
      </c>
      <c r="BP416" s="130">
        <f t="shared" ref="BP416" si="7155">H416/H436</f>
        <v>6.0342713923774757E-2</v>
      </c>
      <c r="BQ416" s="131">
        <f t="shared" ref="BQ416" si="7156">I416/I436</f>
        <v>5.8090264091446589E-2</v>
      </c>
      <c r="BR416" s="128">
        <f t="shared" ref="BR416" si="7157">J416/J436</f>
        <v>3.2750203417412534E-2</v>
      </c>
      <c r="BS416" s="129">
        <f t="shared" ref="BS416" si="7158">K416/K436</f>
        <v>0.10545770819743422</v>
      </c>
      <c r="BT416" s="130">
        <f t="shared" ref="BT416" si="7159">L416/L436</f>
        <v>5.0910316925151716E-2</v>
      </c>
      <c r="BU416" s="128">
        <f t="shared" ref="BU416" si="7160">M416/M436</f>
        <v>9.1489739192146188E-2</v>
      </c>
      <c r="BV416" s="132">
        <f t="shared" ref="BV416" si="7161">N416/N436</f>
        <v>5.8916849015317289E-2</v>
      </c>
      <c r="BW416" s="133">
        <f t="shared" ref="BW416" si="7162">O416/O436</f>
        <v>7.2686388458955115E-2</v>
      </c>
      <c r="BX416" s="128">
        <f t="shared" ref="BX416" si="7163">P416/P436</f>
        <v>6.3089683773976155E-2</v>
      </c>
      <c r="BY416" s="129">
        <f t="shared" ref="BY416" si="7164">Q416/Q436</f>
        <v>7.4906367041198504E-2</v>
      </c>
      <c r="BZ416" s="130">
        <f t="shared" ref="BZ416" si="7165">R416/R436</f>
        <v>6.7989528398527899E-2</v>
      </c>
      <c r="CA416" s="131">
        <f t="shared" ref="CA416" si="7166">S416/S436</f>
        <v>6.5392227041138576E-2</v>
      </c>
      <c r="CB416" s="128">
        <f t="shared" ref="CB416" si="7167">T416/T436</f>
        <v>6.615384615384616E-2</v>
      </c>
      <c r="CC416" s="129">
        <f t="shared" ref="CC416" si="7168">U416/U436</f>
        <v>0.125</v>
      </c>
      <c r="CD416" s="130">
        <f t="shared" ref="CD416" si="7169">V416/V436</f>
        <v>4.8728915373155844E-2</v>
      </c>
      <c r="CE416" s="131">
        <f t="shared" ref="CE416" si="7170">W416/W436</f>
        <v>6.7292712480526221E-2</v>
      </c>
      <c r="CF416" s="128">
        <f t="shared" ref="CF416" si="7171">X416/X436</f>
        <v>6.9232616788759457E-2</v>
      </c>
      <c r="CG416" s="129">
        <f t="shared" ref="CG416" si="7172">Y416/Y436</f>
        <v>0.10137435380153827</v>
      </c>
      <c r="CH416" s="130">
        <f t="shared" ref="CH416" si="7173">Z416/Z436</f>
        <v>5.9593450329887547E-2</v>
      </c>
      <c r="CI416" s="128">
        <f t="shared" ref="CI416" si="7174">AA416/AA436</f>
        <v>5.4007747318235995E-2</v>
      </c>
      <c r="CJ416" s="134">
        <f t="shared" ref="CJ416" si="7175">AB416/AB436</f>
        <v>6.1592447874619219E-2</v>
      </c>
      <c r="CK416" s="135">
        <f t="shared" ref="CK416" si="7176">AC416/AC436</f>
        <v>6.6486917090507996E-2</v>
      </c>
    </row>
    <row r="417" spans="1:89" ht="13.5" thickBot="1" x14ac:dyDescent="0.25">
      <c r="A417" s="136" t="s">
        <v>21</v>
      </c>
      <c r="B417" s="175">
        <v>1403</v>
      </c>
      <c r="C417" s="176">
        <v>1310</v>
      </c>
      <c r="D417" s="177">
        <v>521</v>
      </c>
      <c r="E417" s="178">
        <v>497</v>
      </c>
      <c r="F417" s="175">
        <v>1689</v>
      </c>
      <c r="G417" s="179">
        <v>977</v>
      </c>
      <c r="H417" s="177">
        <v>2146</v>
      </c>
      <c r="I417" s="178">
        <v>1887</v>
      </c>
      <c r="J417" s="175">
        <v>163</v>
      </c>
      <c r="K417" s="179">
        <v>406</v>
      </c>
      <c r="L417" s="177">
        <v>708</v>
      </c>
      <c r="M417" s="175">
        <v>1280</v>
      </c>
      <c r="N417" s="180">
        <v>1759</v>
      </c>
      <c r="O417" s="181">
        <v>2271</v>
      </c>
      <c r="P417" s="175">
        <v>1063</v>
      </c>
      <c r="Q417" s="179">
        <v>835</v>
      </c>
      <c r="R417" s="177">
        <v>1523</v>
      </c>
      <c r="S417" s="178">
        <v>1190</v>
      </c>
      <c r="T417" s="175">
        <v>293</v>
      </c>
      <c r="U417" s="179">
        <v>382</v>
      </c>
      <c r="V417" s="177">
        <v>733</v>
      </c>
      <c r="W417" s="178">
        <v>1407</v>
      </c>
      <c r="X417" s="175">
        <v>911</v>
      </c>
      <c r="Y417" s="179">
        <v>669</v>
      </c>
      <c r="Z417" s="177">
        <v>2082</v>
      </c>
      <c r="AA417" s="175">
        <v>1849</v>
      </c>
      <c r="AB417" s="156">
        <f t="shared" si="7066"/>
        <v>14994</v>
      </c>
      <c r="AC417" s="157">
        <f t="shared" si="7067"/>
        <v>14960</v>
      </c>
      <c r="AE417" s="232" t="s">
        <v>85</v>
      </c>
      <c r="BI417" s="136" t="s">
        <v>21</v>
      </c>
      <c r="BJ417" s="128">
        <f>B417/B436</f>
        <v>5.6615955772567693E-2</v>
      </c>
      <c r="BK417" s="129">
        <f t="shared" ref="BK417" si="7177">C417/C436</f>
        <v>4.499244401703531E-2</v>
      </c>
      <c r="BL417" s="130">
        <f t="shared" ref="BL417" si="7178">D417/D436</f>
        <v>5.6562805341439586E-2</v>
      </c>
      <c r="BM417" s="131">
        <f t="shared" ref="BM417" si="7179">E417/E436</f>
        <v>4.6873526360464018E-2</v>
      </c>
      <c r="BN417" s="128">
        <f t="shared" ref="BN417" si="7180">F417/F436</f>
        <v>7.3482706112682178E-2</v>
      </c>
      <c r="BO417" s="129">
        <f t="shared" ref="BO417" si="7181">G417/G436</f>
        <v>3.7497601228171175E-2</v>
      </c>
      <c r="BP417" s="130">
        <f t="shared" ref="BP417" si="7182">H417/H436</f>
        <v>5.8462963467458523E-2</v>
      </c>
      <c r="BQ417" s="131">
        <f t="shared" ref="BQ417" si="7183">I417/I436</f>
        <v>4.6486992510839577E-2</v>
      </c>
      <c r="BR417" s="128">
        <f t="shared" ref="BR417" si="7184">J417/J436</f>
        <v>3.3157038242473555E-2</v>
      </c>
      <c r="BS417" s="129">
        <f t="shared" ref="BS417" si="7185">K417/K436</f>
        <v>8.8280060882800604E-2</v>
      </c>
      <c r="BT417" s="130">
        <f t="shared" ref="BT417" si="7186">L417/L436</f>
        <v>3.9784221173297371E-2</v>
      </c>
      <c r="BU417" s="128">
        <f t="shared" ref="BU417" si="7187">M417/M436</f>
        <v>7.5699331716837182E-2</v>
      </c>
      <c r="BV417" s="132">
        <f t="shared" ref="BV417" si="7188">N417/N436</f>
        <v>4.811269146608315E-2</v>
      </c>
      <c r="BW417" s="133">
        <f t="shared" ref="BW417" si="7189">O417/O436</f>
        <v>6.6320123820926905E-2</v>
      </c>
      <c r="BX417" s="128">
        <f t="shared" ref="BX417" si="7190">P417/P436</f>
        <v>5.5106272680145153E-2</v>
      </c>
      <c r="BY417" s="129">
        <f t="shared" ref="BY417" si="7191">Q417/Q436</f>
        <v>5.391966937879375E-2</v>
      </c>
      <c r="BZ417" s="130">
        <f t="shared" ref="BZ417" si="7192">R417/R436</f>
        <v>5.7783511021739953E-2</v>
      </c>
      <c r="CA417" s="131">
        <f t="shared" ref="CA417" si="7193">S417/S436</f>
        <v>5.0107372942018613E-2</v>
      </c>
      <c r="CB417" s="128">
        <f t="shared" ref="CB417" si="7194">T417/T436</f>
        <v>5.6346153846153844E-2</v>
      </c>
      <c r="CC417" s="129">
        <f t="shared" ref="CC417" si="7195">U417/U436</f>
        <v>8.0252100840336141E-2</v>
      </c>
      <c r="CD417" s="130">
        <f t="shared" ref="CD417" si="7196">V417/V436</f>
        <v>3.5225142966985437E-2</v>
      </c>
      <c r="CE417" s="131">
        <f t="shared" ref="CE417" si="7197">W417/W436</f>
        <v>6.0888004154405401E-2</v>
      </c>
      <c r="CF417" s="128">
        <f t="shared" ref="CF417" si="7198">X417/X436</f>
        <v>5.4701573195628676E-2</v>
      </c>
      <c r="CG417" s="129">
        <f t="shared" ref="CG417" si="7199">Y417/Y436</f>
        <v>8.4352540663220274E-2</v>
      </c>
      <c r="CH417" s="130">
        <f t="shared" ref="CH417" si="7200">Z417/Z436</f>
        <v>5.5613430563346423E-2</v>
      </c>
      <c r="CI417" s="128">
        <f t="shared" ref="CI417" si="7201">AA417/AA436</f>
        <v>4.591279300754867E-2</v>
      </c>
      <c r="CJ417" s="134">
        <f t="shared" ref="CJ417" si="7202">AB417/AB436</f>
        <v>5.379920560596764E-2</v>
      </c>
      <c r="CK417" s="135">
        <f t="shared" ref="CK417" si="7203">AC417/AC436</f>
        <v>5.3924872847600953E-2</v>
      </c>
    </row>
    <row r="418" spans="1:89" ht="14.25" thickTop="1" thickBot="1" x14ac:dyDescent="0.25">
      <c r="A418" s="145" t="s">
        <v>22</v>
      </c>
      <c r="B418" s="182">
        <v>1583</v>
      </c>
      <c r="C418" s="183">
        <v>1486</v>
      </c>
      <c r="D418" s="184">
        <v>567</v>
      </c>
      <c r="E418" s="185">
        <v>489</v>
      </c>
      <c r="F418" s="182">
        <v>1678</v>
      </c>
      <c r="G418" s="186">
        <v>728</v>
      </c>
      <c r="H418" s="184">
        <v>2237</v>
      </c>
      <c r="I418" s="185">
        <v>1877</v>
      </c>
      <c r="J418" s="182">
        <v>204</v>
      </c>
      <c r="K418" s="186">
        <v>568</v>
      </c>
      <c r="L418" s="184">
        <v>613</v>
      </c>
      <c r="M418" s="182">
        <v>1483</v>
      </c>
      <c r="N418" s="187">
        <v>1579</v>
      </c>
      <c r="O418" s="188">
        <v>2370</v>
      </c>
      <c r="P418" s="182">
        <v>1037</v>
      </c>
      <c r="Q418" s="186">
        <v>665</v>
      </c>
      <c r="R418" s="184">
        <v>1623</v>
      </c>
      <c r="S418" s="185">
        <v>1089</v>
      </c>
      <c r="T418" s="182">
        <v>206</v>
      </c>
      <c r="U418" s="186">
        <v>250</v>
      </c>
      <c r="V418" s="184">
        <v>697</v>
      </c>
      <c r="W418" s="185">
        <v>1695</v>
      </c>
      <c r="X418" s="182">
        <v>786</v>
      </c>
      <c r="Y418" s="186">
        <v>453</v>
      </c>
      <c r="Z418" s="184">
        <v>2078</v>
      </c>
      <c r="AA418" s="182">
        <v>1926</v>
      </c>
      <c r="AB418" s="156">
        <f t="shared" si="7066"/>
        <v>14888</v>
      </c>
      <c r="AC418" s="157">
        <f t="shared" si="7067"/>
        <v>15079</v>
      </c>
      <c r="AE418" s="300" t="s">
        <v>0</v>
      </c>
      <c r="AF418" s="302" t="s">
        <v>1</v>
      </c>
      <c r="AG418" s="303"/>
      <c r="AH418" s="302" t="s">
        <v>2</v>
      </c>
      <c r="AI418" s="303"/>
      <c r="AJ418" s="302" t="s">
        <v>3</v>
      </c>
      <c r="AK418" s="303"/>
      <c r="AL418" s="302" t="s">
        <v>4</v>
      </c>
      <c r="AM418" s="303"/>
      <c r="AN418" s="302" t="s">
        <v>5</v>
      </c>
      <c r="AO418" s="303"/>
      <c r="AP418" s="302" t="s">
        <v>6</v>
      </c>
      <c r="AQ418" s="303"/>
      <c r="AR418" s="302" t="s">
        <v>7</v>
      </c>
      <c r="AS418" s="303"/>
      <c r="AT418" s="302" t="s">
        <v>8</v>
      </c>
      <c r="AU418" s="303"/>
      <c r="AV418" s="302" t="s">
        <v>9</v>
      </c>
      <c r="AW418" s="303"/>
      <c r="AX418" s="302" t="s">
        <v>10</v>
      </c>
      <c r="AY418" s="303"/>
      <c r="AZ418" s="302" t="s">
        <v>11</v>
      </c>
      <c r="BA418" s="303"/>
      <c r="BB418" s="302" t="s">
        <v>12</v>
      </c>
      <c r="BC418" s="303"/>
      <c r="BD418" s="305" t="s">
        <v>40</v>
      </c>
      <c r="BE418" s="306"/>
      <c r="BF418" s="307" t="s">
        <v>41</v>
      </c>
      <c r="BG418" s="308"/>
      <c r="BI418" s="145" t="s">
        <v>22</v>
      </c>
      <c r="BJ418" s="128">
        <f>B418/B436</f>
        <v>6.3879585166054645E-2</v>
      </c>
      <c r="BK418" s="129">
        <f t="shared" ref="BK418" si="7204">C418/C436</f>
        <v>5.103723038878967E-2</v>
      </c>
      <c r="BL418" s="130">
        <f t="shared" ref="BL418" si="7205">D418/D436</f>
        <v>6.15568342199544E-2</v>
      </c>
      <c r="BM418" s="131">
        <f t="shared" ref="BM418" si="7206">E418/E436</f>
        <v>4.6119022918042062E-2</v>
      </c>
      <c r="BN418" s="128">
        <f t="shared" ref="BN418" si="7207">F418/F436</f>
        <v>7.3004133130302365E-2</v>
      </c>
      <c r="BO418" s="129">
        <f t="shared" ref="BO418" si="7208">G418/G436</f>
        <v>2.7940894262137785E-2</v>
      </c>
      <c r="BP418" s="130">
        <f t="shared" ref="BP418" si="7209">H418/H436</f>
        <v>6.0942054648977034E-2</v>
      </c>
      <c r="BQ418" s="131">
        <f t="shared" ref="BQ418" si="7210">I418/I436</f>
        <v>4.6240638549467875E-2</v>
      </c>
      <c r="BR418" s="128">
        <f t="shared" ref="BR418" si="7211">J418/J436</f>
        <v>4.149715215622457E-2</v>
      </c>
      <c r="BS418" s="129">
        <f t="shared" ref="BS418" si="7212">K418/K436</f>
        <v>0.12350510980647966</v>
      </c>
      <c r="BT418" s="130">
        <f t="shared" ref="BT418" si="7213">L418/L436</f>
        <v>3.4445942908518767E-2</v>
      </c>
      <c r="BU418" s="128">
        <f t="shared" ref="BU418" si="7214">M418/M436</f>
        <v>8.770477260630434E-2</v>
      </c>
      <c r="BV418" s="132">
        <f t="shared" ref="BV418" si="7215">N418/N436</f>
        <v>4.3189277899343542E-2</v>
      </c>
      <c r="BW418" s="133">
        <f t="shared" ref="BW418" si="7216">O418/O436</f>
        <v>6.9211225651958058E-2</v>
      </c>
      <c r="BX418" s="128">
        <f t="shared" ref="BX418" si="7217">P418/P436</f>
        <v>5.3758424053913942E-2</v>
      </c>
      <c r="BY418" s="129">
        <f t="shared" ref="BY418" si="7218">Q418/Q436</f>
        <v>4.2942012139997418E-2</v>
      </c>
      <c r="BZ418" s="130">
        <f t="shared" ref="BZ418" si="7219">R418/R436</f>
        <v>6.1577569526122096E-2</v>
      </c>
      <c r="CA418" s="131">
        <f t="shared" ref="CA418" si="7220">S418/S436</f>
        <v>4.5854562297359888E-2</v>
      </c>
      <c r="CB418" s="128">
        <f t="shared" ref="CB418" si="7221">T418/T436</f>
        <v>3.9615384615384615E-2</v>
      </c>
      <c r="CC418" s="129">
        <f t="shared" ref="CC418" si="7222">U418/U436</f>
        <v>5.2521008403361345E-2</v>
      </c>
      <c r="CD418" s="130">
        <f t="shared" ref="CD418" si="7223">V418/V436</f>
        <v>3.3495122302849727E-2</v>
      </c>
      <c r="CE418" s="131">
        <f t="shared" ref="CE418" si="7224">W418/W436</f>
        <v>7.3351220356586463E-2</v>
      </c>
      <c r="CF418" s="128">
        <f t="shared" ref="CF418" si="7225">X418/X436</f>
        <v>4.7195868860333855E-2</v>
      </c>
      <c r="CG418" s="129">
        <f t="shared" ref="CG418" si="7226">Y418/Y436</f>
        <v>5.7117639641911487E-2</v>
      </c>
      <c r="CH418" s="130">
        <f t="shared" ref="CH418" si="7227">Z418/Z436</f>
        <v>5.5506584395117131E-2</v>
      </c>
      <c r="CI418" s="128">
        <f t="shared" ref="CI418" si="7228">AA418/AA436</f>
        <v>4.7824791418355182E-2</v>
      </c>
      <c r="CJ418" s="134">
        <f t="shared" ref="CJ418" si="7229">AB418/AB436</f>
        <v>5.3418872419744315E-2</v>
      </c>
      <c r="CK418" s="135">
        <f t="shared" ref="CK418" si="7230">AC418/AC436</f>
        <v>5.4353820699797779E-2</v>
      </c>
    </row>
    <row r="419" spans="1:89" ht="15" thickTop="1" thickBot="1" x14ac:dyDescent="0.3">
      <c r="A419" s="136" t="s">
        <v>23</v>
      </c>
      <c r="B419" s="175">
        <v>1348</v>
      </c>
      <c r="C419" s="176">
        <v>1460</v>
      </c>
      <c r="D419" s="177">
        <v>482</v>
      </c>
      <c r="E419" s="178">
        <v>432</v>
      </c>
      <c r="F419" s="175">
        <v>1350</v>
      </c>
      <c r="G419" s="179">
        <v>664</v>
      </c>
      <c r="H419" s="177">
        <v>2042</v>
      </c>
      <c r="I419" s="178">
        <v>1640</v>
      </c>
      <c r="J419" s="175">
        <v>195</v>
      </c>
      <c r="K419" s="179">
        <v>350</v>
      </c>
      <c r="L419" s="177">
        <v>446</v>
      </c>
      <c r="M419" s="175">
        <v>1257</v>
      </c>
      <c r="N419" s="180">
        <v>1475</v>
      </c>
      <c r="O419" s="181">
        <v>1999</v>
      </c>
      <c r="P419" s="175">
        <v>1061</v>
      </c>
      <c r="Q419" s="179">
        <v>550</v>
      </c>
      <c r="R419" s="177">
        <v>1467</v>
      </c>
      <c r="S419" s="178">
        <v>884</v>
      </c>
      <c r="T419" s="175">
        <v>247</v>
      </c>
      <c r="U419" s="179">
        <v>230</v>
      </c>
      <c r="V419" s="177">
        <v>629</v>
      </c>
      <c r="W419" s="178">
        <v>1565</v>
      </c>
      <c r="X419" s="175">
        <v>676</v>
      </c>
      <c r="Y419" s="179">
        <v>371</v>
      </c>
      <c r="Z419" s="177">
        <v>1980</v>
      </c>
      <c r="AA419" s="175">
        <v>2006</v>
      </c>
      <c r="AB419" s="156">
        <f t="shared" si="7066"/>
        <v>13398</v>
      </c>
      <c r="AC419" s="157">
        <f t="shared" si="7067"/>
        <v>13408</v>
      </c>
      <c r="AE419" s="301"/>
      <c r="AF419" s="115" t="s">
        <v>14</v>
      </c>
      <c r="AG419" s="116" t="s">
        <v>15</v>
      </c>
      <c r="AH419" s="117" t="s">
        <v>14</v>
      </c>
      <c r="AI419" s="118" t="s">
        <v>15</v>
      </c>
      <c r="AJ419" s="115" t="s">
        <v>14</v>
      </c>
      <c r="AK419" s="116" t="s">
        <v>15</v>
      </c>
      <c r="AL419" s="117" t="s">
        <v>14</v>
      </c>
      <c r="AM419" s="118" t="s">
        <v>15</v>
      </c>
      <c r="AN419" s="115" t="s">
        <v>14</v>
      </c>
      <c r="AO419" s="116" t="s">
        <v>15</v>
      </c>
      <c r="AP419" s="117" t="s">
        <v>14</v>
      </c>
      <c r="AQ419" s="115" t="s">
        <v>15</v>
      </c>
      <c r="AR419" s="119" t="s">
        <v>14</v>
      </c>
      <c r="AS419" s="120" t="s">
        <v>15</v>
      </c>
      <c r="AT419" s="115" t="s">
        <v>14</v>
      </c>
      <c r="AU419" s="116" t="s">
        <v>15</v>
      </c>
      <c r="AV419" s="117" t="s">
        <v>14</v>
      </c>
      <c r="AW419" s="118" t="s">
        <v>15</v>
      </c>
      <c r="AX419" s="115" t="s">
        <v>14</v>
      </c>
      <c r="AY419" s="116" t="s">
        <v>15</v>
      </c>
      <c r="AZ419" s="117" t="s">
        <v>14</v>
      </c>
      <c r="BA419" s="118" t="s">
        <v>15</v>
      </c>
      <c r="BB419" s="115" t="s">
        <v>14</v>
      </c>
      <c r="BC419" s="116" t="s">
        <v>15</v>
      </c>
      <c r="BD419" s="28" t="s">
        <v>14</v>
      </c>
      <c r="BE419" s="121" t="s">
        <v>15</v>
      </c>
      <c r="BF419" s="162" t="s">
        <v>14</v>
      </c>
      <c r="BG419" s="163" t="s">
        <v>15</v>
      </c>
      <c r="BI419" s="136" t="s">
        <v>23</v>
      </c>
      <c r="BJ419" s="128">
        <f>B419/B436</f>
        <v>5.4396513457891128E-2</v>
      </c>
      <c r="BK419" s="129">
        <f t="shared" ref="BK419" si="7231">C419/C436</f>
        <v>5.0144250583871411E-2</v>
      </c>
      <c r="BL419" s="130">
        <f t="shared" ref="BL419" si="7232">D419/D436</f>
        <v>5.2328737379220495E-2</v>
      </c>
      <c r="BM419" s="131">
        <f t="shared" ref="BM419" si="7233">E419/E436</f>
        <v>4.0743185890785627E-2</v>
      </c>
      <c r="BN419" s="128">
        <f t="shared" ref="BN419" si="7234">F419/F436</f>
        <v>5.8733956928431585E-2</v>
      </c>
      <c r="BO419" s="129">
        <f t="shared" ref="BO419" si="7235">G419/G436</f>
        <v>2.5484551909422375E-2</v>
      </c>
      <c r="BP419" s="130">
        <f t="shared" ref="BP419" si="7236">H419/H436</f>
        <v>5.5629716402865938E-2</v>
      </c>
      <c r="BQ419" s="131">
        <f t="shared" ref="BQ419" si="7237">I419/I436</f>
        <v>4.0402049664958611E-2</v>
      </c>
      <c r="BR419" s="128">
        <f t="shared" ref="BR419" si="7238">J419/J436</f>
        <v>3.9666395443449957E-2</v>
      </c>
      <c r="BS419" s="129">
        <f t="shared" ref="BS419" si="7239">K419/K436</f>
        <v>7.6103500761035003E-2</v>
      </c>
      <c r="BT419" s="130">
        <f t="shared" ref="BT419" si="7240">L419/L436</f>
        <v>2.5061811643065857E-2</v>
      </c>
      <c r="BU419" s="128">
        <f t="shared" ref="BU419" si="7241">M419/M436</f>
        <v>7.4339109350050267E-2</v>
      </c>
      <c r="BV419" s="132">
        <f t="shared" ref="BV419" si="7242">N419/N436</f>
        <v>4.0344638949671774E-2</v>
      </c>
      <c r="BW419" s="133">
        <f t="shared" ref="BW419" si="7243">O419/O436</f>
        <v>5.8376894547790791E-2</v>
      </c>
      <c r="BX419" s="128">
        <f t="shared" ref="BX419" si="7244">P419/P436</f>
        <v>5.5002592016588907E-2</v>
      </c>
      <c r="BY419" s="129">
        <f t="shared" ref="BY419" si="7245">Q419/Q436</f>
        <v>3.5515949890223428E-2</v>
      </c>
      <c r="BZ419" s="130">
        <f t="shared" ref="BZ419" si="7246">R419/R436</f>
        <v>5.5658838259285956E-2</v>
      </c>
      <c r="CA419" s="131">
        <f t="shared" ref="CA419" si="7247">S419/S436</f>
        <v>3.7222619899785252E-2</v>
      </c>
      <c r="CB419" s="128">
        <f t="shared" ref="CB419" si="7248">T419/T436</f>
        <v>4.7500000000000001E-2</v>
      </c>
      <c r="CC419" s="129">
        <f t="shared" ref="CC419" si="7249">U419/U436</f>
        <v>4.8319327731092439E-2</v>
      </c>
      <c r="CD419" s="130">
        <f t="shared" ref="CD419" si="7250">V419/V436</f>
        <v>3.0227305492815607E-2</v>
      </c>
      <c r="CE419" s="131">
        <f t="shared" ref="CE419" si="7251">W419/W436</f>
        <v>6.7725463043101952E-2</v>
      </c>
      <c r="CF419" s="128">
        <f t="shared" ref="CF419" si="7252">X419/X436</f>
        <v>4.0590849045274408E-2</v>
      </c>
      <c r="CG419" s="129">
        <f t="shared" ref="CG419" si="7253">Y419/Y436</f>
        <v>4.6778464254192409E-2</v>
      </c>
      <c r="CH419" s="130">
        <f t="shared" ref="CH419" si="7254">Z419/Z436</f>
        <v>5.288885327349948E-2</v>
      </c>
      <c r="CI419" s="128">
        <f t="shared" ref="CI419" si="7255">AA419/AA436</f>
        <v>4.9811283273738578E-2</v>
      </c>
      <c r="CJ419" s="134">
        <f t="shared" ref="CJ419" si="7256">AB419/AB436</f>
        <v>4.8072679519057922E-2</v>
      </c>
      <c r="CK419" s="135">
        <f t="shared" ref="CK419" si="7257">AC419/AC436</f>
        <v>4.8330527750042353E-2</v>
      </c>
    </row>
    <row r="420" spans="1:89" ht="13.5" thickTop="1" x14ac:dyDescent="0.2">
      <c r="A420" s="145" t="s">
        <v>24</v>
      </c>
      <c r="B420" s="189">
        <v>1433</v>
      </c>
      <c r="C420" s="183">
        <v>1729</v>
      </c>
      <c r="D420" s="184">
        <v>463</v>
      </c>
      <c r="E420" s="185">
        <v>430</v>
      </c>
      <c r="F420" s="182">
        <v>1399</v>
      </c>
      <c r="G420" s="186">
        <v>656</v>
      </c>
      <c r="H420" s="184">
        <v>2099</v>
      </c>
      <c r="I420" s="185">
        <v>1702</v>
      </c>
      <c r="J420" s="182">
        <v>207</v>
      </c>
      <c r="K420" s="186">
        <v>255</v>
      </c>
      <c r="L420" s="184">
        <v>504</v>
      </c>
      <c r="M420" s="182">
        <v>1191</v>
      </c>
      <c r="N420" s="187">
        <v>1447</v>
      </c>
      <c r="O420" s="190">
        <v>1987</v>
      </c>
      <c r="P420" s="182">
        <v>1065</v>
      </c>
      <c r="Q420" s="186">
        <v>561</v>
      </c>
      <c r="R420" s="184">
        <v>1557</v>
      </c>
      <c r="S420" s="185">
        <v>954</v>
      </c>
      <c r="T420" s="182">
        <v>201</v>
      </c>
      <c r="U420" s="186">
        <v>207</v>
      </c>
      <c r="V420" s="184">
        <v>717</v>
      </c>
      <c r="W420" s="191">
        <v>1558</v>
      </c>
      <c r="X420" s="182">
        <v>727</v>
      </c>
      <c r="Y420" s="186">
        <v>287</v>
      </c>
      <c r="Z420" s="184">
        <v>2096</v>
      </c>
      <c r="AA420" s="182">
        <v>2045</v>
      </c>
      <c r="AB420" s="156">
        <f t="shared" si="7066"/>
        <v>13915</v>
      </c>
      <c r="AC420" s="157">
        <f t="shared" si="7067"/>
        <v>13562</v>
      </c>
      <c r="AE420" s="235" t="str">
        <f>$AE$17</f>
        <v>17:00 - 17:59</v>
      </c>
      <c r="AF420" s="125">
        <f t="shared" ref="AF420:AU421" si="7258">SUMIF($A$9:$A$32,$AE420,B$412:B$435)</f>
        <v>1880</v>
      </c>
      <c r="AG420" s="172">
        <f t="shared" si="7258"/>
        <v>2624</v>
      </c>
      <c r="AH420" s="126">
        <f t="shared" si="7258"/>
        <v>698</v>
      </c>
      <c r="AI420" s="166">
        <f t="shared" si="7258"/>
        <v>959</v>
      </c>
      <c r="AJ420" s="125">
        <f t="shared" si="7258"/>
        <v>1323</v>
      </c>
      <c r="AK420" s="127">
        <f t="shared" si="7258"/>
        <v>2366</v>
      </c>
      <c r="AL420" s="126">
        <f t="shared" si="7258"/>
        <v>2939</v>
      </c>
      <c r="AM420" s="166">
        <f t="shared" si="7258"/>
        <v>3977</v>
      </c>
      <c r="AN420" s="125">
        <f t="shared" si="7258"/>
        <v>715</v>
      </c>
      <c r="AO420" s="127">
        <f t="shared" si="7258"/>
        <v>222</v>
      </c>
      <c r="AP420" s="126">
        <f t="shared" si="7258"/>
        <v>1739</v>
      </c>
      <c r="AQ420" s="125">
        <f t="shared" si="7258"/>
        <v>1031</v>
      </c>
      <c r="AR420" s="165">
        <f t="shared" si="7258"/>
        <v>3595</v>
      </c>
      <c r="AS420" s="167">
        <f t="shared" si="7258"/>
        <v>2550</v>
      </c>
      <c r="AT420" s="125">
        <f t="shared" si="7258"/>
        <v>1895</v>
      </c>
      <c r="AU420" s="127">
        <f t="shared" si="7258"/>
        <v>1258</v>
      </c>
      <c r="AV420" s="126">
        <f t="shared" ref="AP420:BE421" si="7259">SUMIF($A$9:$A$32,$AE420,R$412:R$435)</f>
        <v>2208</v>
      </c>
      <c r="AW420" s="166">
        <f t="shared" si="7259"/>
        <v>2088</v>
      </c>
      <c r="AX420" s="125">
        <f t="shared" si="7259"/>
        <v>580</v>
      </c>
      <c r="AY420" s="127">
        <f t="shared" si="7259"/>
        <v>227</v>
      </c>
      <c r="AZ420" s="126">
        <f t="shared" si="7259"/>
        <v>1977</v>
      </c>
      <c r="BA420" s="166">
        <f t="shared" si="7259"/>
        <v>1512</v>
      </c>
      <c r="BB420" s="125">
        <f t="shared" si="7259"/>
        <v>1899</v>
      </c>
      <c r="BC420" s="127">
        <f t="shared" si="7259"/>
        <v>638</v>
      </c>
      <c r="BD420" s="170">
        <f t="shared" si="7259"/>
        <v>3052</v>
      </c>
      <c r="BE420" s="171">
        <f t="shared" si="7259"/>
        <v>4067</v>
      </c>
      <c r="BF420" s="156">
        <f>AF420+AH420+AJ420+AL420+AN420+AP420+AR420+AT420+AV420+AX420+AZ420+BB420+BD420</f>
        <v>24500</v>
      </c>
      <c r="BG420" s="157">
        <f>AG420+AI420+AK420+AM420+AO420+AQ420+AS420+AU420+AW420+AY420+BA420+BC420+BE420</f>
        <v>23519</v>
      </c>
      <c r="BI420" s="145" t="s">
        <v>24</v>
      </c>
      <c r="BJ420" s="128">
        <f>B420/B436</f>
        <v>5.7826560671482181E-2</v>
      </c>
      <c r="BK420" s="129">
        <f t="shared" ref="BK420" si="7260">C420/C436</f>
        <v>5.9383157027064155E-2</v>
      </c>
      <c r="BL420" s="130">
        <f t="shared" ref="BL420" si="7261">D420/D436</f>
        <v>5.0265986320703504E-2</v>
      </c>
      <c r="BM420" s="131">
        <f t="shared" ref="BM420" si="7262">E420/E436</f>
        <v>4.055456003018014E-2</v>
      </c>
      <c r="BN420" s="128">
        <f t="shared" ref="BN420" si="7263">F420/F436</f>
        <v>6.0865782031759845E-2</v>
      </c>
      <c r="BO420" s="129">
        <f t="shared" ref="BO420" si="7264">G420/G436</f>
        <v>2.5177509115332949E-2</v>
      </c>
      <c r="BP420" s="130">
        <f t="shared" ref="BP420" si="7265">H420/H436</f>
        <v>5.7182553736344566E-2</v>
      </c>
      <c r="BQ420" s="131">
        <f t="shared" ref="BQ420" si="7266">I420/I436</f>
        <v>4.1929444225463144E-2</v>
      </c>
      <c r="BR420" s="128">
        <f t="shared" ref="BR420" si="7267">J420/J436</f>
        <v>4.2107404393816113E-2</v>
      </c>
      <c r="BS420" s="129">
        <f t="shared" ref="BS420" si="7268">K420/K436</f>
        <v>5.5446836268754074E-2</v>
      </c>
      <c r="BT420" s="130">
        <f t="shared" ref="BT420" si="7269">L420/L436</f>
        <v>2.8320971004720162E-2</v>
      </c>
      <c r="BU420" s="128">
        <f t="shared" ref="BU420" si="7270">M420/M436</f>
        <v>7.0435862558400855E-2</v>
      </c>
      <c r="BV420" s="132">
        <f t="shared" ref="BV420" si="7271">N420/N436</f>
        <v>3.9578774617067831E-2</v>
      </c>
      <c r="BW420" s="133">
        <f t="shared" ref="BW420" si="7272">O420/O436</f>
        <v>5.8026457962211252E-2</v>
      </c>
      <c r="BX420" s="128">
        <f t="shared" ref="BX420" si="7273">P420/P436</f>
        <v>5.52099533437014E-2</v>
      </c>
      <c r="BY420" s="129">
        <f t="shared" ref="BY420" si="7274">Q420/Q436</f>
        <v>3.6226268888027893E-2</v>
      </c>
      <c r="BZ420" s="130">
        <f t="shared" ref="BZ420" si="7275">R420/R436</f>
        <v>5.907349091322988E-2</v>
      </c>
      <c r="CA420" s="131">
        <f t="shared" ref="CA420" si="7276">S420/S436</f>
        <v>4.0170112425786351E-2</v>
      </c>
      <c r="CB420" s="128">
        <f t="shared" ref="CB420" si="7277">T420/T436</f>
        <v>3.8653846153846157E-2</v>
      </c>
      <c r="CC420" s="129">
        <f t="shared" ref="CC420" si="7278">U420/U436</f>
        <v>4.3487394957983191E-2</v>
      </c>
      <c r="CD420" s="130">
        <f t="shared" ref="CD420" si="7279">V420/V436</f>
        <v>3.4456244894036231E-2</v>
      </c>
      <c r="CE420" s="131">
        <f t="shared" ref="CE420" si="7280">W420/W436</f>
        <v>6.7422537649298939E-2</v>
      </c>
      <c r="CF420" s="128">
        <f t="shared" ref="CF420" si="7281">X420/X436</f>
        <v>4.36531764140747E-2</v>
      </c>
      <c r="CG420" s="129">
        <f t="shared" ref="CG420" si="7282">Y420/Y436</f>
        <v>3.618711385701677E-2</v>
      </c>
      <c r="CH420" s="130">
        <f t="shared" ref="CH420" si="7283">Z420/Z436</f>
        <v>5.5987392152148943E-2</v>
      </c>
      <c r="CI420" s="128">
        <f t="shared" ref="CI420" si="7284">AA420/AA436</f>
        <v>5.0779698053237982E-2</v>
      </c>
      <c r="CJ420" s="134">
        <f t="shared" ref="CJ420" si="7285">AB420/AB436</f>
        <v>4.9927700814128305E-2</v>
      </c>
      <c r="CK420" s="135">
        <f t="shared" ref="CK420" si="7286">AC420/AC436</f>
        <v>4.8885636735238248E-2</v>
      </c>
    </row>
    <row r="421" spans="1:89" x14ac:dyDescent="0.2">
      <c r="A421" s="136" t="s">
        <v>25</v>
      </c>
      <c r="B421" s="192">
        <v>1504</v>
      </c>
      <c r="C421" s="176">
        <v>1756</v>
      </c>
      <c r="D421" s="177">
        <v>544</v>
      </c>
      <c r="E421" s="178">
        <v>482</v>
      </c>
      <c r="F421" s="175">
        <v>1301</v>
      </c>
      <c r="G421" s="179">
        <v>1046</v>
      </c>
      <c r="H421" s="177">
        <v>2267</v>
      </c>
      <c r="I421" s="178">
        <v>2086</v>
      </c>
      <c r="J421" s="175">
        <v>220</v>
      </c>
      <c r="K421" s="176">
        <v>205</v>
      </c>
      <c r="L421" s="177">
        <v>694</v>
      </c>
      <c r="M421" s="175">
        <v>1272</v>
      </c>
      <c r="N421" s="180">
        <v>1671</v>
      </c>
      <c r="O421" s="193">
        <v>1886</v>
      </c>
      <c r="P421" s="175">
        <v>1108</v>
      </c>
      <c r="Q421" s="176">
        <v>656</v>
      </c>
      <c r="R421" s="177">
        <v>1564</v>
      </c>
      <c r="S421" s="178">
        <v>1096</v>
      </c>
      <c r="T421" s="184">
        <v>189</v>
      </c>
      <c r="U421" s="175">
        <v>203</v>
      </c>
      <c r="V421" s="177">
        <v>926</v>
      </c>
      <c r="W421" s="194">
        <v>1743</v>
      </c>
      <c r="X421" s="175">
        <v>822</v>
      </c>
      <c r="Y421" s="179">
        <v>328</v>
      </c>
      <c r="Z421" s="177">
        <v>2265</v>
      </c>
      <c r="AA421" s="175">
        <v>2377</v>
      </c>
      <c r="AB421" s="156">
        <f t="shared" si="7066"/>
        <v>15075</v>
      </c>
      <c r="AC421" s="157">
        <f t="shared" si="7067"/>
        <v>15136</v>
      </c>
      <c r="AE421" s="237" t="str">
        <f>$AE$18</f>
        <v>18:00 - 18:59</v>
      </c>
      <c r="AF421" s="125">
        <f t="shared" si="7258"/>
        <v>1721</v>
      </c>
      <c r="AG421" s="176">
        <f t="shared" si="7258"/>
        <v>2544</v>
      </c>
      <c r="AH421" s="177">
        <f t="shared" si="7258"/>
        <v>529</v>
      </c>
      <c r="AI421" s="178">
        <f t="shared" si="7258"/>
        <v>932</v>
      </c>
      <c r="AJ421" s="238">
        <f t="shared" si="7258"/>
        <v>952</v>
      </c>
      <c r="AK421" s="179">
        <f t="shared" si="7258"/>
        <v>3518</v>
      </c>
      <c r="AL421" s="177">
        <f t="shared" si="7258"/>
        <v>2576</v>
      </c>
      <c r="AM421" s="178">
        <f t="shared" si="7258"/>
        <v>3297</v>
      </c>
      <c r="AN421" s="238">
        <f t="shared" si="7258"/>
        <v>476</v>
      </c>
      <c r="AO421" s="179">
        <f t="shared" si="7258"/>
        <v>198</v>
      </c>
      <c r="AP421" s="177">
        <f t="shared" si="7259"/>
        <v>1671</v>
      </c>
      <c r="AQ421" s="238">
        <f t="shared" si="7259"/>
        <v>730</v>
      </c>
      <c r="AR421" s="180">
        <f t="shared" si="7259"/>
        <v>2959</v>
      </c>
      <c r="AS421" s="181">
        <f t="shared" si="7259"/>
        <v>2190</v>
      </c>
      <c r="AT421" s="238">
        <f t="shared" si="7259"/>
        <v>1108</v>
      </c>
      <c r="AU421" s="179">
        <f t="shared" si="7259"/>
        <v>1237</v>
      </c>
      <c r="AV421" s="177">
        <f t="shared" si="7259"/>
        <v>1832</v>
      </c>
      <c r="AW421" s="178">
        <f t="shared" si="7259"/>
        <v>2066</v>
      </c>
      <c r="AX421" s="238">
        <f t="shared" si="7259"/>
        <v>424</v>
      </c>
      <c r="AY421" s="179">
        <f t="shared" si="7259"/>
        <v>182</v>
      </c>
      <c r="AZ421" s="177">
        <f t="shared" si="7259"/>
        <v>1794</v>
      </c>
      <c r="BA421" s="178">
        <f t="shared" si="7259"/>
        <v>1452</v>
      </c>
      <c r="BB421" s="238">
        <f t="shared" si="7259"/>
        <v>1435</v>
      </c>
      <c r="BC421" s="179">
        <f t="shared" si="7259"/>
        <v>476</v>
      </c>
      <c r="BD421" s="177">
        <f t="shared" si="7259"/>
        <v>2630</v>
      </c>
      <c r="BE421" s="238">
        <f t="shared" si="7259"/>
        <v>3354</v>
      </c>
      <c r="BF421" s="158">
        <f>SUM(AF421,AH421,AJ421,AL421,AN421,AP421,AR421,AT421,AV421,AX421,AZ421,BB421,BD421)</f>
        <v>20107</v>
      </c>
      <c r="BG421" s="159">
        <f>SUM(AG421,AI421,AK421,AM421,AO421,AQ421,AS421,AU421,AW421,AY421,BA421,BC421,BE421)</f>
        <v>22176</v>
      </c>
      <c r="BI421" s="136" t="s">
        <v>25</v>
      </c>
      <c r="BJ421" s="128">
        <f>B421/B436</f>
        <v>6.0691658932246477E-2</v>
      </c>
      <c r="BK421" s="129">
        <f t="shared" ref="BK421" si="7287">C421/C436</f>
        <v>6.0310482209094657E-2</v>
      </c>
      <c r="BL421" s="130">
        <f t="shared" ref="BL421" si="7288">D421/D436</f>
        <v>5.9059819780696993E-2</v>
      </c>
      <c r="BM421" s="131">
        <f t="shared" ref="BM421" si="7289">E421/E436</f>
        <v>4.5458832405922855E-2</v>
      </c>
      <c r="BN421" s="128">
        <f t="shared" ref="BN421" si="7290">F421/F436</f>
        <v>5.6602131825103326E-2</v>
      </c>
      <c r="BO421" s="129">
        <f t="shared" ref="BO421" si="7291">G421/G436</f>
        <v>4.0145845327192481E-2</v>
      </c>
      <c r="BP421" s="130">
        <f t="shared" ref="BP421" si="7292">H421/H436</f>
        <v>6.1759337456071046E-2</v>
      </c>
      <c r="BQ421" s="131">
        <f t="shared" ref="BQ421" si="7293">I421/I436</f>
        <v>5.1389436342136378E-2</v>
      </c>
      <c r="BR421" s="128">
        <f t="shared" ref="BR421" si="7294">J421/J436</f>
        <v>4.4751830756712775E-2</v>
      </c>
      <c r="BS421" s="129">
        <f t="shared" ref="BS421" si="7295">K421/K436</f>
        <v>4.4574907588606216E-2</v>
      </c>
      <c r="BT421" s="130">
        <f t="shared" ref="BT421" si="7296">L421/L436</f>
        <v>3.8997527534277363E-2</v>
      </c>
      <c r="BU421" s="128">
        <f t="shared" ref="BU421" si="7297">M421/M436</f>
        <v>7.5226210893606954E-2</v>
      </c>
      <c r="BV421" s="132">
        <f t="shared" ref="BV421" si="7298">N421/N436</f>
        <v>4.5705689277899343E-2</v>
      </c>
      <c r="BW421" s="133">
        <f t="shared" ref="BW421" si="7299">O421/O436</f>
        <v>5.5076950033583504E-2</v>
      </c>
      <c r="BX421" s="128">
        <f t="shared" ref="BX421" si="7300">P421/P436</f>
        <v>5.7439087610160706E-2</v>
      </c>
      <c r="BY421" s="129">
        <f t="shared" ref="BY421" si="7301">Q421/Q436</f>
        <v>4.2360842050884667E-2</v>
      </c>
      <c r="BZ421" s="130">
        <f t="shared" ref="BZ421" si="7302">R421/R436</f>
        <v>5.9339075008536635E-2</v>
      </c>
      <c r="CA421" s="131">
        <f t="shared" ref="CA421" si="7303">S421/S436</f>
        <v>4.614931154996E-2</v>
      </c>
      <c r="CB421" s="128">
        <f t="shared" ref="CB421" si="7304">T421/T436</f>
        <v>3.6346153846153847E-2</v>
      </c>
      <c r="CC421" s="129">
        <f t="shared" ref="CC421" si="7305">U421/U436</f>
        <v>4.2647058823529413E-2</v>
      </c>
      <c r="CD421" s="130">
        <f t="shared" ref="CD421" si="7306">V421/V436</f>
        <v>4.4499975971935217E-2</v>
      </c>
      <c r="CE421" s="131">
        <f t="shared" ref="CE421" si="7307">W421/W436</f>
        <v>7.5428423056949981E-2</v>
      </c>
      <c r="CF421" s="128">
        <f t="shared" ref="CF421" si="7308">X421/X436</f>
        <v>4.9357511708898766E-2</v>
      </c>
      <c r="CG421" s="129">
        <f t="shared" ref="CG421" si="7309">Y421/Y436</f>
        <v>4.1356701550876306E-2</v>
      </c>
      <c r="CH421" s="130">
        <f t="shared" ref="CH421" si="7310">Z421/Z436</f>
        <v>6.0501642759836528E-2</v>
      </c>
      <c r="CI421" s="128">
        <f t="shared" ref="CI421" si="7311">AA421/AA436</f>
        <v>5.902363925307906E-2</v>
      </c>
      <c r="CJ421" s="134">
        <f t="shared" ref="CJ421" si="7312">AB421/AB436</f>
        <v>5.4089837569025093E-2</v>
      </c>
      <c r="CK421" s="135">
        <f t="shared" ref="CK421" si="7313">AC421/AC436</f>
        <v>5.4559283116396261E-2</v>
      </c>
    </row>
    <row r="422" spans="1:89" ht="13.5" thickBot="1" x14ac:dyDescent="0.25">
      <c r="A422" s="145" t="s">
        <v>26</v>
      </c>
      <c r="B422" s="189">
        <v>1448</v>
      </c>
      <c r="C422" s="183">
        <v>1662</v>
      </c>
      <c r="D422" s="184">
        <v>466</v>
      </c>
      <c r="E422" s="185">
        <v>477</v>
      </c>
      <c r="F422" s="182">
        <v>1139</v>
      </c>
      <c r="G422" s="186">
        <v>962</v>
      </c>
      <c r="H422" s="184">
        <v>2091</v>
      </c>
      <c r="I422" s="185">
        <v>2097</v>
      </c>
      <c r="J422" s="182">
        <v>249</v>
      </c>
      <c r="K422" s="183">
        <v>198</v>
      </c>
      <c r="L422" s="184">
        <v>691</v>
      </c>
      <c r="M422" s="182">
        <v>1081</v>
      </c>
      <c r="N422" s="187">
        <v>1705</v>
      </c>
      <c r="O422" s="190">
        <v>1717</v>
      </c>
      <c r="P422" s="182">
        <v>1008</v>
      </c>
      <c r="Q422" s="183">
        <v>610</v>
      </c>
      <c r="R422" s="184">
        <v>1234</v>
      </c>
      <c r="S422" s="185">
        <v>1036</v>
      </c>
      <c r="T422" s="182">
        <v>182</v>
      </c>
      <c r="U422" s="186">
        <v>230</v>
      </c>
      <c r="V422" s="184">
        <v>856</v>
      </c>
      <c r="W422" s="191">
        <v>1364</v>
      </c>
      <c r="X422" s="182">
        <v>807</v>
      </c>
      <c r="Y422" s="186">
        <v>389</v>
      </c>
      <c r="Z422" s="184">
        <v>2109</v>
      </c>
      <c r="AA422" s="182">
        <v>2314</v>
      </c>
      <c r="AB422" s="156">
        <f t="shared" si="7066"/>
        <v>13985</v>
      </c>
      <c r="AC422" s="157">
        <f t="shared" si="7067"/>
        <v>14137</v>
      </c>
      <c r="AE422" s="235"/>
      <c r="AF422" s="125"/>
      <c r="AG422" s="183"/>
      <c r="AH422" s="184"/>
      <c r="AI422" s="185"/>
      <c r="AJ422" s="182"/>
      <c r="AK422" s="186"/>
      <c r="AL422" s="184"/>
      <c r="AM422" s="185"/>
      <c r="AN422" s="182"/>
      <c r="AO422" s="186"/>
      <c r="AP422" s="184"/>
      <c r="AQ422" s="182"/>
      <c r="AR422" s="187"/>
      <c r="AS422" s="188"/>
      <c r="AT422" s="182"/>
      <c r="AU422" s="186"/>
      <c r="AV422" s="184"/>
      <c r="AW422" s="185"/>
      <c r="AX422" s="182"/>
      <c r="AY422" s="186"/>
      <c r="AZ422" s="184"/>
      <c r="BA422" s="185"/>
      <c r="BB422" s="182"/>
      <c r="BC422" s="186"/>
      <c r="BD422" s="184"/>
      <c r="BE422" s="182"/>
      <c r="BF422" s="158"/>
      <c r="BG422" s="159"/>
      <c r="BI422" s="145" t="s">
        <v>26</v>
      </c>
      <c r="BJ422" s="128">
        <f>B422/B436</f>
        <v>5.8431863120939433E-2</v>
      </c>
      <c r="BK422" s="129">
        <f t="shared" ref="BK422" si="7314">C422/C436</f>
        <v>5.708201676054403E-2</v>
      </c>
      <c r="BL422" s="130">
        <f t="shared" ref="BL422" si="7315">D422/D436</f>
        <v>5.0591683856258819E-2</v>
      </c>
      <c r="BM422" s="131">
        <f t="shared" ref="BM422" si="7316">E422/E436</f>
        <v>4.498726775440913E-2</v>
      </c>
      <c r="BN422" s="128">
        <f t="shared" ref="BN422" si="7317">F422/F436</f>
        <v>4.9554056993691538E-2</v>
      </c>
      <c r="BO422" s="129">
        <f t="shared" ref="BO422" si="7318">G422/G436</f>
        <v>3.6921895989253502E-2</v>
      </c>
      <c r="BP422" s="130">
        <f t="shared" ref="BP422" si="7319">H422/H436</f>
        <v>5.6964611654452831E-2</v>
      </c>
      <c r="BQ422" s="131">
        <f t="shared" ref="BQ422" si="7320">I422/I436</f>
        <v>5.1660425699645247E-2</v>
      </c>
      <c r="BR422" s="128">
        <f t="shared" ref="BR422" si="7321">J422/J436</f>
        <v>5.0650935720097642E-2</v>
      </c>
      <c r="BS422" s="129">
        <f t="shared" ref="BS422" si="7322">K422/K436</f>
        <v>4.3052837573385516E-2</v>
      </c>
      <c r="BT422" s="130">
        <f t="shared" ref="BT422" si="7323">L422/L436</f>
        <v>3.8828950325915934E-2</v>
      </c>
      <c r="BU422" s="128">
        <f t="shared" ref="BU422" si="7324">M422/M436</f>
        <v>6.393045123898515E-2</v>
      </c>
      <c r="BV422" s="132">
        <f t="shared" ref="BV422" si="7325">N422/N436</f>
        <v>4.6635667396061266E-2</v>
      </c>
      <c r="BW422" s="133">
        <f t="shared" ref="BW422" si="7326">O422/O436</f>
        <v>5.0141634786671725E-2</v>
      </c>
      <c r="BX422" s="128">
        <f t="shared" ref="BX422" si="7327">P422/P436</f>
        <v>5.2255054432348368E-2</v>
      </c>
      <c r="BY422" s="129">
        <f t="shared" ref="BY422" si="7328">Q422/Q436</f>
        <v>3.9390417150975077E-2</v>
      </c>
      <c r="BZ422" s="130">
        <f t="shared" ref="BZ422" si="7329">R422/R436</f>
        <v>4.6818681944075576E-2</v>
      </c>
      <c r="CA422" s="131">
        <f t="shared" ref="CA422" si="7330">S422/S436</f>
        <v>4.3622889384816205E-2</v>
      </c>
      <c r="CB422" s="128">
        <f t="shared" ref="CB422" si="7331">T422/T436</f>
        <v>3.5000000000000003E-2</v>
      </c>
      <c r="CC422" s="129">
        <f t="shared" ref="CC422" si="7332">U422/U436</f>
        <v>4.8319327731092439E-2</v>
      </c>
      <c r="CD422" s="130">
        <f t="shared" ref="CD422" si="7333">V422/V436</f>
        <v>4.1136046902782449E-2</v>
      </c>
      <c r="CE422" s="131">
        <f t="shared" ref="CE422" si="7334">W422/W436</f>
        <v>5.9027176735329756E-2</v>
      </c>
      <c r="CF422" s="128">
        <f t="shared" ref="CF422" si="7335">X422/X436</f>
        <v>4.8456827188663384E-2</v>
      </c>
      <c r="CG422" s="129">
        <f t="shared" ref="CG422" si="7336">Y422/Y436</f>
        <v>4.9048039339301477E-2</v>
      </c>
      <c r="CH422" s="130">
        <f t="shared" ref="CH422" si="7337">Z422/Z436</f>
        <v>5.6334642198894141E-2</v>
      </c>
      <c r="CI422" s="128">
        <f t="shared" ref="CI422" si="7338">AA422/AA436</f>
        <v>5.745927691696464E-2</v>
      </c>
      <c r="CJ422" s="134">
        <f t="shared" ref="CJ422" si="7339">AB422/AB436</f>
        <v>5.017886423899276E-2</v>
      </c>
      <c r="CK422" s="135">
        <f t="shared" ref="CK422" si="7340">AC422/AC436</f>
        <v>5.0958283920222912E-2</v>
      </c>
    </row>
    <row r="423" spans="1:89" ht="14.25" thickTop="1" thickBot="1" x14ac:dyDescent="0.25">
      <c r="A423" s="136" t="s">
        <v>27</v>
      </c>
      <c r="B423" s="192">
        <v>1379</v>
      </c>
      <c r="C423" s="176">
        <v>1753</v>
      </c>
      <c r="D423" s="177">
        <v>498</v>
      </c>
      <c r="E423" s="178">
        <v>605</v>
      </c>
      <c r="F423" s="175">
        <v>1018</v>
      </c>
      <c r="G423" s="179">
        <v>1216</v>
      </c>
      <c r="H423" s="177">
        <v>2157</v>
      </c>
      <c r="I423" s="178">
        <v>2192</v>
      </c>
      <c r="J423" s="175">
        <v>240</v>
      </c>
      <c r="K423" s="176">
        <v>235</v>
      </c>
      <c r="L423" s="177">
        <v>837</v>
      </c>
      <c r="M423" s="175">
        <v>883</v>
      </c>
      <c r="N423" s="180">
        <v>1741</v>
      </c>
      <c r="O423" s="193">
        <v>1707</v>
      </c>
      <c r="P423" s="175">
        <v>1211</v>
      </c>
      <c r="Q423" s="176">
        <v>677</v>
      </c>
      <c r="R423" s="177">
        <v>1405</v>
      </c>
      <c r="S423" s="178">
        <v>1125</v>
      </c>
      <c r="T423" s="175">
        <v>319</v>
      </c>
      <c r="U423" s="179">
        <v>168</v>
      </c>
      <c r="V423" s="177">
        <v>1218</v>
      </c>
      <c r="W423" s="194">
        <v>1291</v>
      </c>
      <c r="X423" s="175">
        <v>852</v>
      </c>
      <c r="Y423" s="179">
        <v>321</v>
      </c>
      <c r="Z423" s="177">
        <v>2243</v>
      </c>
      <c r="AA423" s="175">
        <v>2236</v>
      </c>
      <c r="AB423" s="156">
        <f t="shared" si="7066"/>
        <v>15118</v>
      </c>
      <c r="AC423" s="157">
        <f t="shared" si="7067"/>
        <v>14409</v>
      </c>
      <c r="AE423" s="229" t="s">
        <v>13</v>
      </c>
      <c r="AF423" s="20">
        <f t="shared" ref="AF423:BG423" si="7341">SUM(AF420:AF422)</f>
        <v>3601</v>
      </c>
      <c r="AG423" s="21">
        <f t="shared" si="7341"/>
        <v>5168</v>
      </c>
      <c r="AH423" s="20">
        <f t="shared" si="7341"/>
        <v>1227</v>
      </c>
      <c r="AI423" s="21">
        <f t="shared" si="7341"/>
        <v>1891</v>
      </c>
      <c r="AJ423" s="20">
        <f t="shared" si="7341"/>
        <v>2275</v>
      </c>
      <c r="AK423" s="21">
        <f t="shared" si="7341"/>
        <v>5884</v>
      </c>
      <c r="AL423" s="20">
        <f t="shared" si="7341"/>
        <v>5515</v>
      </c>
      <c r="AM423" s="21">
        <f t="shared" si="7341"/>
        <v>7274</v>
      </c>
      <c r="AN423" s="20">
        <f t="shared" si="7341"/>
        <v>1191</v>
      </c>
      <c r="AO423" s="21">
        <f t="shared" si="7341"/>
        <v>420</v>
      </c>
      <c r="AP423" s="20">
        <f t="shared" si="7341"/>
        <v>3410</v>
      </c>
      <c r="AQ423" s="21">
        <f t="shared" si="7341"/>
        <v>1761</v>
      </c>
      <c r="AR423" s="20">
        <f t="shared" si="7341"/>
        <v>6554</v>
      </c>
      <c r="AS423" s="21">
        <f t="shared" si="7341"/>
        <v>4740</v>
      </c>
      <c r="AT423" s="20">
        <f t="shared" si="7341"/>
        <v>3003</v>
      </c>
      <c r="AU423" s="21">
        <f t="shared" si="7341"/>
        <v>2495</v>
      </c>
      <c r="AV423" s="20">
        <f t="shared" si="7341"/>
        <v>4040</v>
      </c>
      <c r="AW423" s="21">
        <f t="shared" si="7341"/>
        <v>4154</v>
      </c>
      <c r="AX423" s="20">
        <f t="shared" si="7341"/>
        <v>1004</v>
      </c>
      <c r="AY423" s="21">
        <f t="shared" si="7341"/>
        <v>409</v>
      </c>
      <c r="AZ423" s="20">
        <f t="shared" si="7341"/>
        <v>3771</v>
      </c>
      <c r="BA423" s="21">
        <f t="shared" si="7341"/>
        <v>2964</v>
      </c>
      <c r="BB423" s="20">
        <f t="shared" si="7341"/>
        <v>3334</v>
      </c>
      <c r="BC423" s="21">
        <f t="shared" si="7341"/>
        <v>1114</v>
      </c>
      <c r="BD423" s="20">
        <f t="shared" si="7341"/>
        <v>5682</v>
      </c>
      <c r="BE423" s="21">
        <f t="shared" si="7341"/>
        <v>7421</v>
      </c>
      <c r="BF423" s="160">
        <f t="shared" si="7341"/>
        <v>44607</v>
      </c>
      <c r="BG423" s="161">
        <f t="shared" si="7341"/>
        <v>45695</v>
      </c>
      <c r="BI423" s="136" t="s">
        <v>27</v>
      </c>
      <c r="BJ423" s="128">
        <f>B423/B436</f>
        <v>5.5647471853436103E-2</v>
      </c>
      <c r="BK423" s="129">
        <f t="shared" ref="BK423" si="7342">C423/C436</f>
        <v>6.0207446077757937E-2</v>
      </c>
      <c r="BL423" s="130">
        <f t="shared" ref="BL423" si="7343">D423/D436</f>
        <v>5.4065790902182172E-2</v>
      </c>
      <c r="BM423" s="131">
        <f t="shared" ref="BM423" si="7344">E423/E436</f>
        <v>5.7059322833160425E-2</v>
      </c>
      <c r="BN423" s="128">
        <f t="shared" ref="BN423" si="7345">F423/F436</f>
        <v>4.4289754187513596E-2</v>
      </c>
      <c r="BO423" s="129">
        <f t="shared" ref="BO423" si="7346">G423/G436</f>
        <v>4.6670504701592785E-2</v>
      </c>
      <c r="BP423" s="130">
        <f t="shared" ref="BP423" si="7347">H423/H436</f>
        <v>5.8762633830059662E-2</v>
      </c>
      <c r="BQ423" s="131">
        <f t="shared" ref="BQ423" si="7348">I423/I436</f>
        <v>5.4000788332676387E-2</v>
      </c>
      <c r="BR423" s="128">
        <f t="shared" ref="BR423" si="7349">J423/J436</f>
        <v>4.8820179007323029E-2</v>
      </c>
      <c r="BS423" s="129">
        <f t="shared" ref="BS423" si="7350">K423/K436</f>
        <v>5.1098064796694931E-2</v>
      </c>
      <c r="BT423" s="130">
        <f t="shared" ref="BT423" si="7351">L423/L436</f>
        <v>4.7033041132838842E-2</v>
      </c>
      <c r="BU423" s="128">
        <f t="shared" ref="BU423" si="7352">M423/M436</f>
        <v>5.2220710864036901E-2</v>
      </c>
      <c r="BV423" s="132">
        <f t="shared" ref="BV423" si="7353">N423/N436</f>
        <v>4.7620350109409189E-2</v>
      </c>
      <c r="BW423" s="133">
        <f t="shared" ref="BW423" si="7354">O423/O436</f>
        <v>4.9849604298688781E-2</v>
      </c>
      <c r="BX423" s="128">
        <f t="shared" ref="BX423" si="7355">P423/P436</f>
        <v>6.2778641783307415E-2</v>
      </c>
      <c r="BY423" s="129">
        <f t="shared" ref="BY423" si="7356">Q423/Q436</f>
        <v>4.3716905592147748E-2</v>
      </c>
      <c r="BZ423" s="130">
        <f t="shared" ref="BZ423" si="7357">R423/R436</f>
        <v>5.330652198656903E-2</v>
      </c>
      <c r="CA423" s="131">
        <f t="shared" ref="CA423" si="7358">S423/S436</f>
        <v>4.7370415596446169E-2</v>
      </c>
      <c r="CB423" s="128">
        <f t="shared" ref="CB423" si="7359">T423/T436</f>
        <v>6.1346153846153849E-2</v>
      </c>
      <c r="CC423" s="129">
        <f t="shared" ref="CC423" si="7360">U423/U436</f>
        <v>3.5294117647058823E-2</v>
      </c>
      <c r="CD423" s="130">
        <f t="shared" ref="CD423" si="7361">V423/V436</f>
        <v>5.8532365803258206E-2</v>
      </c>
      <c r="CE423" s="131">
        <f t="shared" ref="CE423" si="7362">W423/W436</f>
        <v>5.5868097628526917E-2</v>
      </c>
      <c r="CF423" s="128">
        <f t="shared" ref="CF423" si="7363">X423/X436</f>
        <v>5.1158880749369522E-2</v>
      </c>
      <c r="CG423" s="129">
        <f t="shared" ref="CG423" si="7364">Y423/Y436</f>
        <v>4.0474089017778339E-2</v>
      </c>
      <c r="CH423" s="130">
        <f t="shared" ref="CH423" si="7365">Z423/Z436</f>
        <v>5.9913988834575417E-2</v>
      </c>
      <c r="CI423" s="128">
        <f t="shared" ref="CI423" si="7366">AA423/AA436</f>
        <v>5.5522447357965833E-2</v>
      </c>
      <c r="CJ423" s="134">
        <f t="shared" ref="CJ423" si="7367">AB423/AB436</f>
        <v>5.4244123672870403E-2</v>
      </c>
      <c r="CK423" s="135">
        <f t="shared" ref="CK423" si="7368">AC423/AC436</f>
        <v>5.1938736153815654E-2</v>
      </c>
    </row>
    <row r="424" spans="1:89" ht="13.5" thickTop="1" x14ac:dyDescent="0.2">
      <c r="A424" s="145" t="s">
        <v>28</v>
      </c>
      <c r="B424" s="189">
        <v>1456</v>
      </c>
      <c r="C424" s="183">
        <v>1997</v>
      </c>
      <c r="D424" s="184">
        <v>625</v>
      </c>
      <c r="E424" s="185">
        <v>602</v>
      </c>
      <c r="F424" s="182">
        <v>959</v>
      </c>
      <c r="G424" s="186">
        <v>1611</v>
      </c>
      <c r="H424" s="184">
        <v>2293</v>
      </c>
      <c r="I424" s="185">
        <v>2722</v>
      </c>
      <c r="J424" s="182">
        <v>305</v>
      </c>
      <c r="K424" s="183">
        <v>212</v>
      </c>
      <c r="L424" s="184">
        <v>1348</v>
      </c>
      <c r="M424" s="182">
        <v>862</v>
      </c>
      <c r="N424" s="187">
        <v>2426</v>
      </c>
      <c r="O424" s="190">
        <v>1751</v>
      </c>
      <c r="P424" s="182">
        <v>1359</v>
      </c>
      <c r="Q424" s="183">
        <v>789</v>
      </c>
      <c r="R424" s="184">
        <v>1714</v>
      </c>
      <c r="S424" s="185">
        <v>1427</v>
      </c>
      <c r="T424" s="182">
        <v>393</v>
      </c>
      <c r="U424" s="186">
        <v>129</v>
      </c>
      <c r="V424" s="184">
        <v>1425</v>
      </c>
      <c r="W424" s="191">
        <v>1146</v>
      </c>
      <c r="X424" s="182">
        <v>1069</v>
      </c>
      <c r="Y424" s="186">
        <v>340</v>
      </c>
      <c r="Z424" s="184">
        <v>2404</v>
      </c>
      <c r="AA424" s="182">
        <v>2601</v>
      </c>
      <c r="AB424" s="156">
        <f t="shared" si="7066"/>
        <v>17776</v>
      </c>
      <c r="AC424" s="157">
        <f t="shared" si="7067"/>
        <v>16189</v>
      </c>
      <c r="BI424" s="145" t="s">
        <v>28</v>
      </c>
      <c r="BJ424" s="128">
        <f>B424/B436</f>
        <v>5.8754691093983291E-2</v>
      </c>
      <c r="BK424" s="129">
        <f t="shared" ref="BK424" si="7369">C424/C436</f>
        <v>6.8587718093144664E-2</v>
      </c>
      <c r="BL424" s="130">
        <f t="shared" ref="BL424" si="7370">D424/D436</f>
        <v>6.7853653240690481E-2</v>
      </c>
      <c r="BM424" s="131">
        <f t="shared" ref="BM424" si="7371">E424/E436</f>
        <v>5.6776384042252194E-2</v>
      </c>
      <c r="BN424" s="128">
        <f t="shared" ref="BN424" si="7372">F424/F436</f>
        <v>4.1722862736567327E-2</v>
      </c>
      <c r="BO424" s="129">
        <f t="shared" ref="BO424" si="7373">G424/G436</f>
        <v>6.18307426597582E-2</v>
      </c>
      <c r="BP424" s="130">
        <f t="shared" ref="BP424" si="7374">H424/H436</f>
        <v>6.2467649222219195E-2</v>
      </c>
      <c r="BQ424" s="131">
        <f t="shared" ref="BQ424" si="7375">I424/I436</f>
        <v>6.7057548285376425E-2</v>
      </c>
      <c r="BR424" s="128">
        <f t="shared" ref="BR424" si="7376">J424/J436</f>
        <v>6.2042310821806348E-2</v>
      </c>
      <c r="BS424" s="129">
        <f t="shared" ref="BS424" si="7377">K424/K436</f>
        <v>4.6096977603826916E-2</v>
      </c>
      <c r="BT424" s="130">
        <f t="shared" ref="BT424" si="7378">L424/L436</f>
        <v>7.5747358957069008E-2</v>
      </c>
      <c r="BU424" s="128">
        <f t="shared" ref="BU424" si="7379">M424/M436</f>
        <v>5.0978768703057543E-2</v>
      </c>
      <c r="BV424" s="132">
        <f t="shared" ref="BV424" si="7380">N424/N436</f>
        <v>6.6356673960612692E-2</v>
      </c>
      <c r="BW424" s="133">
        <f t="shared" ref="BW424" si="7381">O424/O436</f>
        <v>5.113453844581374E-2</v>
      </c>
      <c r="BX424" s="128">
        <f t="shared" ref="BX424" si="7382">P424/P436</f>
        <v>7.045101088646967E-2</v>
      </c>
      <c r="BY424" s="129">
        <f t="shared" ref="BY424" si="7383">Q424/Q436</f>
        <v>5.0949244478884152E-2</v>
      </c>
      <c r="BZ424" s="130">
        <f t="shared" ref="BZ424" si="7384">R424/R436</f>
        <v>6.5030162765109839E-2</v>
      </c>
      <c r="CA424" s="131">
        <f t="shared" ref="CA424" si="7385">S424/S436</f>
        <v>6.0086740494336606E-2</v>
      </c>
      <c r="CB424" s="128">
        <f t="shared" ref="CB424" si="7386">T424/T436</f>
        <v>7.5576923076923083E-2</v>
      </c>
      <c r="CC424" s="129">
        <f t="shared" ref="CC424" si="7387">U424/U436</f>
        <v>2.7100840336134455E-2</v>
      </c>
      <c r="CD424" s="130">
        <f t="shared" ref="CD424" si="7388">V424/V436</f>
        <v>6.8479984622038539E-2</v>
      </c>
      <c r="CE424" s="131">
        <f t="shared" ref="CE424" si="7389">W424/W436</f>
        <v>4.9593214471178815E-2</v>
      </c>
      <c r="CF424" s="128">
        <f t="shared" ref="CF424" si="7390">X424/X436</f>
        <v>6.4188783475441338E-2</v>
      </c>
      <c r="CG424" s="129">
        <f t="shared" ref="CG424" si="7391">Y424/Y436</f>
        <v>4.2869751607615685E-2</v>
      </c>
      <c r="CH424" s="130">
        <f t="shared" ref="CH424" si="7392">Z424/Z436</f>
        <v>6.4214547105804418E-2</v>
      </c>
      <c r="CI424" s="128">
        <f t="shared" ref="CI424" si="7393">AA424/AA436</f>
        <v>6.4585816448152561E-2</v>
      </c>
      <c r="CJ424" s="134">
        <f t="shared" ref="CJ424" si="7394">AB424/AB436</f>
        <v>6.3781157719866671E-2</v>
      </c>
      <c r="CK424" s="135">
        <f t="shared" ref="CK424" si="7395">AC424/AC436</f>
        <v>5.8354930917768173E-2</v>
      </c>
    </row>
    <row r="425" spans="1:89" x14ac:dyDescent="0.2">
      <c r="A425" s="136" t="s">
        <v>29</v>
      </c>
      <c r="B425" s="192">
        <v>1841</v>
      </c>
      <c r="C425" s="176">
        <v>2374</v>
      </c>
      <c r="D425" s="177">
        <v>799</v>
      </c>
      <c r="E425" s="178">
        <v>800</v>
      </c>
      <c r="F425" s="175">
        <v>1265</v>
      </c>
      <c r="G425" s="179">
        <v>2630</v>
      </c>
      <c r="H425" s="177">
        <v>2555</v>
      </c>
      <c r="I425" s="178">
        <v>3559</v>
      </c>
      <c r="J425" s="175">
        <v>575</v>
      </c>
      <c r="K425" s="176">
        <v>223</v>
      </c>
      <c r="L425" s="177">
        <v>1805</v>
      </c>
      <c r="M425" s="175">
        <v>938</v>
      </c>
      <c r="N425" s="180">
        <v>3094</v>
      </c>
      <c r="O425" s="193">
        <v>2269</v>
      </c>
      <c r="P425" s="175">
        <v>2046</v>
      </c>
      <c r="Q425" s="176">
        <v>992</v>
      </c>
      <c r="R425" s="177">
        <v>2156</v>
      </c>
      <c r="S425" s="178">
        <v>1948</v>
      </c>
      <c r="T425" s="175">
        <v>788</v>
      </c>
      <c r="U425" s="179">
        <v>174</v>
      </c>
      <c r="V425" s="177">
        <v>2316</v>
      </c>
      <c r="W425" s="194">
        <v>1540</v>
      </c>
      <c r="X425" s="175">
        <v>1564</v>
      </c>
      <c r="Y425" s="179">
        <v>507</v>
      </c>
      <c r="Z425" s="177">
        <v>2830</v>
      </c>
      <c r="AA425" s="175">
        <v>3278</v>
      </c>
      <c r="AB425" s="156">
        <f t="shared" si="7066"/>
        <v>23634</v>
      </c>
      <c r="AC425" s="157">
        <f t="shared" si="7067"/>
        <v>21232</v>
      </c>
      <c r="BI425" s="136" t="s">
        <v>29</v>
      </c>
      <c r="BJ425" s="128">
        <f>B425/B436</f>
        <v>7.4290787296719257E-2</v>
      </c>
      <c r="BK425" s="129">
        <f t="shared" ref="BK425" si="7396">C425/C436</f>
        <v>8.1535925264459408E-2</v>
      </c>
      <c r="BL425" s="130">
        <f t="shared" ref="BL425" si="7397">D425/D436</f>
        <v>8.6744110302898705E-2</v>
      </c>
      <c r="BM425" s="131">
        <f t="shared" ref="BM425" si="7398">E425/E436</f>
        <v>7.5450344242195599E-2</v>
      </c>
      <c r="BN425" s="128">
        <f t="shared" ref="BN425" si="7399">F425/F436</f>
        <v>5.5035892973678488E-2</v>
      </c>
      <c r="BO425" s="129">
        <f t="shared" ref="BO425" si="7400">G425/G436</f>
        <v>0.10094031855689886</v>
      </c>
      <c r="BP425" s="130">
        <f t="shared" ref="BP425" si="7401">H425/H436</f>
        <v>6.960525240417359E-2</v>
      </c>
      <c r="BQ425" s="131">
        <f t="shared" ref="BQ425" si="7402">I425/I436</f>
        <v>8.7677374852187628E-2</v>
      </c>
      <c r="BR425" s="128">
        <f t="shared" ref="BR425" si="7403">J425/J436</f>
        <v>0.11696501220504475</v>
      </c>
      <c r="BS425" s="129">
        <f t="shared" ref="BS425" si="7404">K425/K436</f>
        <v>4.8488801913459445E-2</v>
      </c>
      <c r="BT425" s="130">
        <f t="shared" ref="BT425" si="7405">L425/L436</f>
        <v>0.10142728703079344</v>
      </c>
      <c r="BU425" s="128">
        <f t="shared" ref="BU425" si="7406">M425/M436</f>
        <v>5.5473416523744754E-2</v>
      </c>
      <c r="BV425" s="132">
        <f t="shared" ref="BV425" si="7407">N425/N436</f>
        <v>8.4628008752735226E-2</v>
      </c>
      <c r="BW425" s="133">
        <f t="shared" ref="BW425" si="7408">O425/O436</f>
        <v>6.626171772333031E-2</v>
      </c>
      <c r="BX425" s="128">
        <f t="shared" ref="BX425" si="7409">P425/P436</f>
        <v>0.10606531881804043</v>
      </c>
      <c r="BY425" s="129">
        <f t="shared" ref="BY425" si="7410">Q425/Q436</f>
        <v>6.4057858711093887E-2</v>
      </c>
      <c r="BZ425" s="130">
        <f t="shared" ref="BZ425" si="7411">R425/R436</f>
        <v>8.1799901354478885E-2</v>
      </c>
      <c r="CA425" s="131">
        <f t="shared" ref="CA425" si="7412">S425/S436</f>
        <v>8.2024506295001895E-2</v>
      </c>
      <c r="CB425" s="128">
        <f t="shared" ref="CB425" si="7413">T425/T436</f>
        <v>0.15153846153846154</v>
      </c>
      <c r="CC425" s="129">
        <f t="shared" ref="CC425" si="7414">U425/U436</f>
        <v>3.6554621848739498E-2</v>
      </c>
      <c r="CD425" s="130">
        <f t="shared" ref="CD425" si="7415">V425/V436</f>
        <v>0.11129799605939737</v>
      </c>
      <c r="CE425" s="131">
        <f t="shared" ref="CE425" si="7416">W425/W436</f>
        <v>6.664358663666263E-2</v>
      </c>
      <c r="CF425" s="128">
        <f t="shared" ref="CF425" si="7417">X425/X436</f>
        <v>9.391137264320884E-2</v>
      </c>
      <c r="CG425" s="129">
        <f t="shared" ref="CG425" si="7418">Y425/Y436</f>
        <v>6.3926364897238686E-2</v>
      </c>
      <c r="CH425" s="130">
        <f t="shared" ref="CH425" si="7419">Z425/Z436</f>
        <v>7.5593664022224005E-2</v>
      </c>
      <c r="CI425" s="128">
        <f t="shared" ref="CI425" si="7420">AA425/AA436</f>
        <v>8.1396503774334522E-2</v>
      </c>
      <c r="CJ425" s="134">
        <f t="shared" ref="CJ425" si="7421">AB425/AB436</f>
        <v>8.4799948332095462E-2</v>
      </c>
      <c r="CK425" s="135">
        <f t="shared" ref="CK425" si="7422">AC425/AC436</f>
        <v>7.6532947881033653E-2</v>
      </c>
    </row>
    <row r="426" spans="1:89" x14ac:dyDescent="0.2">
      <c r="A426" s="145" t="s">
        <v>30</v>
      </c>
      <c r="B426" s="189">
        <v>1880</v>
      </c>
      <c r="C426" s="183">
        <v>2624</v>
      </c>
      <c r="D426" s="184">
        <v>698</v>
      </c>
      <c r="E426" s="185">
        <v>959</v>
      </c>
      <c r="F426" s="182">
        <v>1323</v>
      </c>
      <c r="G426" s="186">
        <v>2366</v>
      </c>
      <c r="H426" s="184">
        <v>2939</v>
      </c>
      <c r="I426" s="185">
        <v>3977</v>
      </c>
      <c r="J426" s="182">
        <v>715</v>
      </c>
      <c r="K426" s="183">
        <v>222</v>
      </c>
      <c r="L426" s="184">
        <v>1739</v>
      </c>
      <c r="M426" s="182">
        <v>1031</v>
      </c>
      <c r="N426" s="187">
        <v>3595</v>
      </c>
      <c r="O426" s="190">
        <v>2550</v>
      </c>
      <c r="P426" s="182">
        <v>1895</v>
      </c>
      <c r="Q426" s="183">
        <v>1258</v>
      </c>
      <c r="R426" s="184">
        <v>2208</v>
      </c>
      <c r="S426" s="185">
        <v>2088</v>
      </c>
      <c r="T426" s="182">
        <v>580</v>
      </c>
      <c r="U426" s="186">
        <v>227</v>
      </c>
      <c r="V426" s="184">
        <v>1977</v>
      </c>
      <c r="W426" s="191">
        <v>1512</v>
      </c>
      <c r="X426" s="182">
        <v>1899</v>
      </c>
      <c r="Y426" s="186">
        <v>638</v>
      </c>
      <c r="Z426" s="184">
        <v>3052</v>
      </c>
      <c r="AA426" s="182">
        <v>4067</v>
      </c>
      <c r="AB426" s="156">
        <f t="shared" si="7066"/>
        <v>24500</v>
      </c>
      <c r="AC426" s="157">
        <f t="shared" si="7067"/>
        <v>23519</v>
      </c>
      <c r="BI426" s="145" t="s">
        <v>30</v>
      </c>
      <c r="BJ426" s="128">
        <f>B426/B436</f>
        <v>7.5864573665308105E-2</v>
      </c>
      <c r="BK426" s="129">
        <f t="shared" ref="BK426" si="7423">C426/C436</f>
        <v>9.0122269542519576E-2</v>
      </c>
      <c r="BL426" s="130">
        <f t="shared" ref="BL426" si="7424">D426/D436</f>
        <v>7.5778959939203125E-2</v>
      </c>
      <c r="BM426" s="131">
        <f t="shared" ref="BM426" si="7425">E426/E436</f>
        <v>9.0446100160331985E-2</v>
      </c>
      <c r="BN426" s="128">
        <f t="shared" ref="BN426" si="7426">F426/F436</f>
        <v>5.7559277789862952E-2</v>
      </c>
      <c r="BO426" s="129">
        <f t="shared" ref="BO426" si="7427">G426/G436</f>
        <v>9.0807906351947798E-2</v>
      </c>
      <c r="BP426" s="130">
        <f t="shared" ref="BP426" si="7428">H426/H436</f>
        <v>8.0066472334976976E-2</v>
      </c>
      <c r="BQ426" s="131">
        <f t="shared" ref="BQ426" si="7429">I426/I436</f>
        <v>9.7974970437524636E-2</v>
      </c>
      <c r="BR426" s="128">
        <f t="shared" ref="BR426" si="7430">J426/J436</f>
        <v>0.14544344995931652</v>
      </c>
      <c r="BS426" s="129">
        <f t="shared" ref="BS426" si="7431">K426/K436</f>
        <v>4.8271363339856488E-2</v>
      </c>
      <c r="BT426" s="130">
        <f t="shared" ref="BT426" si="7432">L426/L436</f>
        <v>9.7718588446841989E-2</v>
      </c>
      <c r="BU426" s="128">
        <f t="shared" ref="BU426" si="7433">M426/M436</f>
        <v>6.0973446093796201E-2</v>
      </c>
      <c r="BV426" s="132">
        <f t="shared" ref="BV426" si="7434">N426/N436</f>
        <v>9.8331509846827134E-2</v>
      </c>
      <c r="BW426" s="133">
        <f t="shared" ref="BW426" si="7435">O426/O436</f>
        <v>7.4467774435651085E-2</v>
      </c>
      <c r="BX426" s="128">
        <f t="shared" ref="BX426" si="7436">P426/P436</f>
        <v>9.8237428719543801E-2</v>
      </c>
      <c r="BY426" s="129">
        <f t="shared" ref="BY426" si="7437">Q426/Q436</f>
        <v>8.1234663567092857E-2</v>
      </c>
      <c r="BZ426" s="130">
        <f t="shared" ref="BZ426" si="7438">R426/R436</f>
        <v>8.3772811776757591E-2</v>
      </c>
      <c r="CA426" s="131">
        <f t="shared" ref="CA426" si="7439">S426/S436</f>
        <v>8.7919491347004081E-2</v>
      </c>
      <c r="CB426" s="128">
        <f t="shared" ref="CB426" si="7440">T426/T436</f>
        <v>0.11153846153846154</v>
      </c>
      <c r="CC426" s="129">
        <f t="shared" ref="CC426" si="7441">U426/U436</f>
        <v>4.7689075630252098E-2</v>
      </c>
      <c r="CD426" s="130">
        <f t="shared" ref="CD426" si="7442">V426/V436</f>
        <v>9.5006968138786105E-2</v>
      </c>
      <c r="CE426" s="131">
        <f t="shared" ref="CE426" si="7443">W426/W436</f>
        <v>6.5431885061450576E-2</v>
      </c>
      <c r="CF426" s="128">
        <f t="shared" ref="CF426" si="7444">X426/X436</f>
        <v>0.11402666026179897</v>
      </c>
      <c r="CG426" s="129">
        <f t="shared" ref="CG426" si="7445">Y426/Y436</f>
        <v>8.0443828016643557E-2</v>
      </c>
      <c r="CH426" s="130">
        <f t="shared" ref="CH426" si="7446">Z426/Z436</f>
        <v>8.1523626358949705E-2</v>
      </c>
      <c r="CI426" s="128">
        <f t="shared" ref="CI426" si="7447">AA426/AA436</f>
        <v>0.10098827969805324</v>
      </c>
      <c r="CJ426" s="134">
        <f t="shared" ref="CJ426" si="7448">AB426/AB436</f>
        <v>8.7907198702561515E-2</v>
      </c>
      <c r="CK426" s="135">
        <f t="shared" ref="CK426" si="7449">AC426/AC436</f>
        <v>8.4776676771572648E-2</v>
      </c>
    </row>
    <row r="427" spans="1:89" x14ac:dyDescent="0.2">
      <c r="A427" s="136" t="s">
        <v>31</v>
      </c>
      <c r="B427" s="192">
        <v>1721</v>
      </c>
      <c r="C427" s="176">
        <v>2544</v>
      </c>
      <c r="D427" s="177">
        <v>529</v>
      </c>
      <c r="E427" s="178">
        <v>932</v>
      </c>
      <c r="F427" s="175">
        <v>952</v>
      </c>
      <c r="G427" s="179">
        <v>3518</v>
      </c>
      <c r="H427" s="177">
        <v>2576</v>
      </c>
      <c r="I427" s="178">
        <v>3297</v>
      </c>
      <c r="J427" s="175">
        <v>476</v>
      </c>
      <c r="K427" s="176">
        <v>198</v>
      </c>
      <c r="L427" s="177">
        <v>1671</v>
      </c>
      <c r="M427" s="175">
        <v>730</v>
      </c>
      <c r="N427" s="180">
        <v>2959</v>
      </c>
      <c r="O427" s="193">
        <v>2190</v>
      </c>
      <c r="P427" s="175">
        <v>1108</v>
      </c>
      <c r="Q427" s="176">
        <v>1237</v>
      </c>
      <c r="R427" s="177">
        <v>1832</v>
      </c>
      <c r="S427" s="178">
        <v>2066</v>
      </c>
      <c r="T427" s="175">
        <v>424</v>
      </c>
      <c r="U427" s="179">
        <v>182</v>
      </c>
      <c r="V427" s="177">
        <v>1794</v>
      </c>
      <c r="W427" s="194">
        <v>1452</v>
      </c>
      <c r="X427" s="175">
        <v>1435</v>
      </c>
      <c r="Y427" s="179">
        <v>476</v>
      </c>
      <c r="Z427" s="177">
        <v>2630</v>
      </c>
      <c r="AA427" s="175">
        <v>3354</v>
      </c>
      <c r="AB427" s="156">
        <f t="shared" si="7066"/>
        <v>20107</v>
      </c>
      <c r="AC427" s="157">
        <f t="shared" si="7067"/>
        <v>22176</v>
      </c>
      <c r="BI427" s="136" t="s">
        <v>31</v>
      </c>
      <c r="BJ427" s="128">
        <f>B427/B436</f>
        <v>6.9448367701061303E-2</v>
      </c>
      <c r="BK427" s="129">
        <f t="shared" ref="BK427" si="7450">C427/C436</f>
        <v>8.7374639373540328E-2</v>
      </c>
      <c r="BL427" s="130">
        <f t="shared" ref="BL427" si="7451">D427/D436</f>
        <v>5.7431332102920424E-2</v>
      </c>
      <c r="BM427" s="131">
        <f t="shared" ref="BM427" si="7452">E427/E436</f>
        <v>8.7899651042157884E-2</v>
      </c>
      <c r="BN427" s="128">
        <f t="shared" ref="BN427" si="7453">F427/F436</f>
        <v>4.1418316293234718E-2</v>
      </c>
      <c r="BO427" s="129">
        <f t="shared" ref="BO427" si="7454">G427/G436</f>
        <v>0.13502206870082517</v>
      </c>
      <c r="BP427" s="130">
        <f t="shared" ref="BP427" si="7455">H427/H436</f>
        <v>7.0177350369139399E-2</v>
      </c>
      <c r="BQ427" s="131">
        <f t="shared" ref="BQ427" si="7456">I427/I436</f>
        <v>8.122290106424912E-2</v>
      </c>
      <c r="BR427" s="128">
        <f t="shared" ref="BR427" si="7457">J427/J436</f>
        <v>9.6826688364524002E-2</v>
      </c>
      <c r="BS427" s="129">
        <f t="shared" ref="BS427" si="7458">K427/K436</f>
        <v>4.3052837573385516E-2</v>
      </c>
      <c r="BT427" s="130">
        <f t="shared" ref="BT427" si="7459">L427/L436</f>
        <v>9.3897505057316255E-2</v>
      </c>
      <c r="BU427" s="128">
        <f t="shared" ref="BU427" si="7460">M427/M436</f>
        <v>4.3172275119758706E-2</v>
      </c>
      <c r="BV427" s="132">
        <f t="shared" ref="BV427" si="7461">N427/N436</f>
        <v>8.0935448577680522E-2</v>
      </c>
      <c r="BW427" s="133">
        <f t="shared" ref="BW427" si="7462">O427/O436</f>
        <v>6.3954676868265045E-2</v>
      </c>
      <c r="BX427" s="128">
        <f t="shared" ref="BX427" si="7463">P427/P436</f>
        <v>5.7439087610160706E-2</v>
      </c>
      <c r="BY427" s="129">
        <f t="shared" ref="BY427" si="7464">Q427/Q436</f>
        <v>7.9878600025829777E-2</v>
      </c>
      <c r="BZ427" s="130">
        <f t="shared" ref="BZ427" si="7465">R427/R436</f>
        <v>6.9507151800280761E-2</v>
      </c>
      <c r="CA427" s="131">
        <f t="shared" ref="CA427" si="7466">S427/S436</f>
        <v>8.6993136553118022E-2</v>
      </c>
      <c r="CB427" s="128">
        <f t="shared" ref="CB427" si="7467">T427/T436</f>
        <v>8.1538461538461532E-2</v>
      </c>
      <c r="CC427" s="129">
        <f t="shared" ref="CC427" si="7468">U427/U436</f>
        <v>3.8235294117647062E-2</v>
      </c>
      <c r="CD427" s="130">
        <f t="shared" ref="CD427" si="7469">V427/V436</f>
        <v>8.6212696429429581E-2</v>
      </c>
      <c r="CE427" s="131">
        <f t="shared" ref="CE427" si="7470">W427/W436</f>
        <v>6.2835381685996186E-2</v>
      </c>
      <c r="CF427" s="128">
        <f t="shared" ref="CF427" si="7471">X427/X436</f>
        <v>8.6165485769184577E-2</v>
      </c>
      <c r="CG427" s="129">
        <f t="shared" ref="CG427" si="7472">Y427/Y436</f>
        <v>6.0017652250661961E-2</v>
      </c>
      <c r="CH427" s="130">
        <f t="shared" ref="CH427" si="7473">Z427/Z436</f>
        <v>7.0251355610759403E-2</v>
      </c>
      <c r="CI427" s="128">
        <f t="shared" ref="CI427" si="7474">AA427/AA436</f>
        <v>8.3283671036948753E-2</v>
      </c>
      <c r="CJ427" s="134">
        <f t="shared" ref="CJ427" si="7475">AB427/AB436</f>
        <v>7.2144899767853238E-2</v>
      </c>
      <c r="CK427" s="135">
        <f t="shared" ref="CK427" si="7476">AC427/AC436</f>
        <v>7.9935693868208479E-2</v>
      </c>
    </row>
    <row r="428" spans="1:89" x14ac:dyDescent="0.2">
      <c r="A428" s="145" t="s">
        <v>32</v>
      </c>
      <c r="B428" s="189">
        <v>1430</v>
      </c>
      <c r="C428" s="183">
        <v>2073</v>
      </c>
      <c r="D428" s="184">
        <v>354</v>
      </c>
      <c r="E428" s="185">
        <v>853</v>
      </c>
      <c r="F428" s="182">
        <v>837</v>
      </c>
      <c r="G428" s="186">
        <v>2381</v>
      </c>
      <c r="H428" s="184">
        <v>1932</v>
      </c>
      <c r="I428" s="185">
        <v>3159</v>
      </c>
      <c r="J428" s="182">
        <v>390</v>
      </c>
      <c r="K428" s="183">
        <v>125</v>
      </c>
      <c r="L428" s="184">
        <v>1495</v>
      </c>
      <c r="M428" s="182">
        <v>630</v>
      </c>
      <c r="N428" s="187">
        <v>2528</v>
      </c>
      <c r="O428" s="190">
        <v>1911</v>
      </c>
      <c r="P428" s="182">
        <v>960</v>
      </c>
      <c r="Q428" s="183">
        <v>1159</v>
      </c>
      <c r="R428" s="184">
        <v>1462</v>
      </c>
      <c r="S428" s="185">
        <v>1770</v>
      </c>
      <c r="T428" s="182">
        <v>282</v>
      </c>
      <c r="U428" s="186">
        <v>179</v>
      </c>
      <c r="V428" s="184">
        <v>1741</v>
      </c>
      <c r="W428" s="191">
        <v>1086</v>
      </c>
      <c r="X428" s="182">
        <v>907</v>
      </c>
      <c r="Y428" s="186">
        <v>459</v>
      </c>
      <c r="Z428" s="184">
        <v>2378</v>
      </c>
      <c r="AA428" s="182">
        <v>2841</v>
      </c>
      <c r="AB428" s="156">
        <f t="shared" si="7066"/>
        <v>16696</v>
      </c>
      <c r="AC428" s="157">
        <f t="shared" si="7067"/>
        <v>18626</v>
      </c>
      <c r="BI428" s="145" t="s">
        <v>32</v>
      </c>
      <c r="BJ428" s="128">
        <f>B428/B436</f>
        <v>5.7705500181590735E-2</v>
      </c>
      <c r="BK428" s="129">
        <f t="shared" ref="BK428" si="7477">C428/C436</f>
        <v>7.1197966753674957E-2</v>
      </c>
      <c r="BL428" s="130">
        <f t="shared" ref="BL428" si="7478">D428/D436</f>
        <v>3.8432309195527085E-2</v>
      </c>
      <c r="BM428" s="131">
        <f t="shared" ref="BM428" si="7479">E428/E436</f>
        <v>8.0448929548241066E-2</v>
      </c>
      <c r="BN428" s="128">
        <f t="shared" ref="BN428" si="7480">F428/F436</f>
        <v>3.6415053295627581E-2</v>
      </c>
      <c r="BO428" s="129">
        <f t="shared" ref="BO428" si="7481">G428/G436</f>
        <v>9.1383611590865471E-2</v>
      </c>
      <c r="BP428" s="130">
        <f t="shared" ref="BP428" si="7482">H428/H436</f>
        <v>5.2633012776854553E-2</v>
      </c>
      <c r="BQ428" s="131">
        <f t="shared" ref="BQ428" si="7483">I428/I436</f>
        <v>7.7823216397319664E-2</v>
      </c>
      <c r="BR428" s="128">
        <f t="shared" ref="BR428" si="7484">J428/J436</f>
        <v>7.9332790886899915E-2</v>
      </c>
      <c r="BS428" s="129">
        <f t="shared" ref="BS428" si="7485">K428/K436</f>
        <v>2.7179821700369644E-2</v>
      </c>
      <c r="BT428" s="130">
        <f t="shared" ref="BT428" si="7486">L428/L436</f>
        <v>8.4007642166779056E-2</v>
      </c>
      <c r="BU428" s="128">
        <f t="shared" ref="BU428" si="7487">M428/M436</f>
        <v>3.7258264829380806E-2</v>
      </c>
      <c r="BV428" s="132">
        <f t="shared" ref="BV428" si="7488">N428/N436</f>
        <v>6.9146608315098473E-2</v>
      </c>
      <c r="BW428" s="133">
        <f t="shared" ref="BW428" si="7489">O428/O436</f>
        <v>5.5807026253540871E-2</v>
      </c>
      <c r="BX428" s="128">
        <f t="shared" ref="BX428" si="7490">P428/P436</f>
        <v>4.9766718506998445E-2</v>
      </c>
      <c r="BY428" s="129">
        <f t="shared" ref="BY428" si="7491">Q428/Q436</f>
        <v>7.484179258685264E-2</v>
      </c>
      <c r="BZ428" s="130">
        <f t="shared" ref="BZ428" si="7492">R428/R436</f>
        <v>5.5469135334066853E-2</v>
      </c>
      <c r="CA428" s="131">
        <f t="shared" ref="CA428" si="7493">S428/S436</f>
        <v>7.4529453871741966E-2</v>
      </c>
      <c r="CB428" s="128">
        <f t="shared" ref="CB428" si="7494">T428/T436</f>
        <v>5.4230769230769228E-2</v>
      </c>
      <c r="CC428" s="129">
        <f t="shared" ref="CC428" si="7495">U428/U436</f>
        <v>3.7605042016806721E-2</v>
      </c>
      <c r="CD428" s="130">
        <f t="shared" ref="CD428" si="7496">V428/V436</f>
        <v>8.3665721562785331E-2</v>
      </c>
      <c r="CE428" s="131">
        <f t="shared" ref="CE428" si="7497">W428/W436</f>
        <v>4.6996711095724425E-2</v>
      </c>
      <c r="CF428" s="128">
        <f t="shared" ref="CF428" si="7498">X428/X436</f>
        <v>5.4461390656899242E-2</v>
      </c>
      <c r="CG428" s="129">
        <f t="shared" ref="CG428" si="7499">Y428/Y436</f>
        <v>5.7874164670281177E-2</v>
      </c>
      <c r="CH428" s="130">
        <f t="shared" ref="CH428" si="7500">Z428/Z436</f>
        <v>6.3520047012314021E-2</v>
      </c>
      <c r="CI428" s="128">
        <f t="shared" ref="CI428" si="7501">AA428/AA436</f>
        <v>7.0545292014302735E-2</v>
      </c>
      <c r="CJ428" s="134">
        <f t="shared" ref="CJ428" si="7502">AB428/AB436</f>
        <v>5.990606487910069E-2</v>
      </c>
      <c r="CK428" s="135">
        <f t="shared" ref="CK428" si="7503">AC428/AC436</f>
        <v>6.7139350378303167E-2</v>
      </c>
    </row>
    <row r="429" spans="1:89" x14ac:dyDescent="0.2">
      <c r="A429" s="136" t="s">
        <v>33</v>
      </c>
      <c r="B429" s="192">
        <v>1646</v>
      </c>
      <c r="C429" s="176">
        <v>1653</v>
      </c>
      <c r="D429" s="177">
        <v>406</v>
      </c>
      <c r="E429" s="178">
        <v>684</v>
      </c>
      <c r="F429" s="175">
        <v>817</v>
      </c>
      <c r="G429" s="179">
        <v>1845</v>
      </c>
      <c r="H429" s="177">
        <v>1567</v>
      </c>
      <c r="I429" s="178">
        <v>2557</v>
      </c>
      <c r="J429" s="175">
        <v>250</v>
      </c>
      <c r="K429" s="176">
        <v>131</v>
      </c>
      <c r="L429" s="177">
        <v>1233</v>
      </c>
      <c r="M429" s="175">
        <v>544</v>
      </c>
      <c r="N429" s="180">
        <v>2129</v>
      </c>
      <c r="O429" s="193">
        <v>1678</v>
      </c>
      <c r="P429" s="175">
        <v>622</v>
      </c>
      <c r="Q429" s="176">
        <v>1038</v>
      </c>
      <c r="R429" s="177">
        <v>1087</v>
      </c>
      <c r="S429" s="178">
        <v>1392</v>
      </c>
      <c r="T429" s="175">
        <v>165</v>
      </c>
      <c r="U429" s="179">
        <v>269</v>
      </c>
      <c r="V429" s="177">
        <v>1344</v>
      </c>
      <c r="W429" s="194">
        <v>886</v>
      </c>
      <c r="X429" s="175">
        <v>589</v>
      </c>
      <c r="Y429" s="179">
        <v>394</v>
      </c>
      <c r="Z429" s="177">
        <v>1974</v>
      </c>
      <c r="AA429" s="175">
        <v>2289</v>
      </c>
      <c r="AB429" s="156">
        <f t="shared" si="7066"/>
        <v>13829</v>
      </c>
      <c r="AC429" s="157">
        <f t="shared" si="7067"/>
        <v>15360</v>
      </c>
      <c r="BI429" s="136" t="s">
        <v>33</v>
      </c>
      <c r="BJ429" s="128">
        <f>B429/B436</f>
        <v>6.6421855453775075E-2</v>
      </c>
      <c r="BK429" s="129">
        <f t="shared" ref="BK429" si="7504">C429/C436</f>
        <v>5.6772908366533863E-2</v>
      </c>
      <c r="BL429" s="130">
        <f t="shared" ref="BL429" si="7505">D429/D436</f>
        <v>4.4077733145152537E-2</v>
      </c>
      <c r="BM429" s="131">
        <f t="shared" ref="BM429" si="7506">E429/E436</f>
        <v>6.4510044327077243E-2</v>
      </c>
      <c r="BN429" s="128">
        <f t="shared" ref="BN429" si="7507">F429/F436</f>
        <v>3.5544920600391557E-2</v>
      </c>
      <c r="BO429" s="129">
        <f t="shared" ref="BO429" si="7508">G429/G436</f>
        <v>7.0811744386873918E-2</v>
      </c>
      <c r="BP429" s="130">
        <f t="shared" ref="BP429" si="7509">H429/H436</f>
        <v>4.268940529054404E-2</v>
      </c>
      <c r="BQ429" s="131">
        <f t="shared" ref="BQ429" si="7510">I429/I436</f>
        <v>6.2992707922743404E-2</v>
      </c>
      <c r="BR429" s="128">
        <f t="shared" ref="BR429" si="7511">J429/J436</f>
        <v>5.0854353132628156E-2</v>
      </c>
      <c r="BS429" s="129">
        <f t="shared" ref="BS429" si="7512">K429/K436</f>
        <v>2.8484453141987387E-2</v>
      </c>
      <c r="BT429" s="130">
        <f t="shared" ref="BT429" si="7513">L429/L436</f>
        <v>6.9285232636547539E-2</v>
      </c>
      <c r="BU429" s="128">
        <f t="shared" ref="BU429" si="7514">M429/M436</f>
        <v>3.2172215979655805E-2</v>
      </c>
      <c r="BV429" s="132">
        <f t="shared" ref="BV429" si="7515">N429/N436</f>
        <v>5.8233041575492341E-2</v>
      </c>
      <c r="BW429" s="133">
        <f t="shared" ref="BW429" si="7516">O429/O436</f>
        <v>4.9002715883538245E-2</v>
      </c>
      <c r="BX429" s="128">
        <f t="shared" ref="BX429" si="7517">P429/P436</f>
        <v>3.2244686365992745E-2</v>
      </c>
      <c r="BY429" s="129">
        <f t="shared" ref="BY429" si="7518">Q429/Q436</f>
        <v>6.7028283611003492E-2</v>
      </c>
      <c r="BZ429" s="130">
        <f t="shared" ref="BZ429" si="7519">R429/R436</f>
        <v>4.1241415942633836E-2</v>
      </c>
      <c r="CA429" s="131">
        <f t="shared" ref="CA429" si="7520">S429/S436</f>
        <v>5.8612994231336056E-2</v>
      </c>
      <c r="CB429" s="128">
        <f t="shared" ref="CB429" si="7521">T429/T436</f>
        <v>3.1730769230769229E-2</v>
      </c>
      <c r="CC429" s="129">
        <f t="shared" ref="CC429" si="7522">U429/U436</f>
        <v>5.6512605042016807E-2</v>
      </c>
      <c r="CD429" s="130">
        <f t="shared" ref="CD429" si="7523">V429/V436</f>
        <v>6.4587438127733196E-2</v>
      </c>
      <c r="CE429" s="131">
        <f t="shared" ref="CE429" si="7524">W429/W436</f>
        <v>3.8341699844209799E-2</v>
      </c>
      <c r="CF429" s="128">
        <f t="shared" ref="CF429" si="7525">X429/X436</f>
        <v>3.5366878827909211E-2</v>
      </c>
      <c r="CG429" s="129">
        <f t="shared" ref="CG429" si="7526">Y429/Y436</f>
        <v>4.9678476862942883E-2</v>
      </c>
      <c r="CH429" s="130">
        <f t="shared" ref="CH429" si="7527">Z429/Z436</f>
        <v>5.2728584021155545E-2</v>
      </c>
      <c r="CI429" s="128">
        <f t="shared" ref="CI429" si="7528">AA429/AA436</f>
        <v>5.6838498212157328E-2</v>
      </c>
      <c r="CJ429" s="134">
        <f t="shared" ref="CJ429" si="7529">AB429/AB436</f>
        <v>4.9619128606437676E-2</v>
      </c>
      <c r="CK429" s="135">
        <f t="shared" ref="CK429" si="7530">AC429/AC436</f>
        <v>5.5366714367590289E-2</v>
      </c>
    </row>
    <row r="430" spans="1:89" x14ac:dyDescent="0.2">
      <c r="A430" s="145" t="s">
        <v>34</v>
      </c>
      <c r="B430" s="189">
        <v>651</v>
      </c>
      <c r="C430" s="183">
        <v>1149</v>
      </c>
      <c r="D430" s="184">
        <v>186</v>
      </c>
      <c r="E430" s="185">
        <v>571</v>
      </c>
      <c r="F430" s="182">
        <v>328</v>
      </c>
      <c r="G430" s="186">
        <v>1491</v>
      </c>
      <c r="H430" s="184">
        <v>931</v>
      </c>
      <c r="I430" s="185">
        <v>2152</v>
      </c>
      <c r="J430" s="182">
        <v>276</v>
      </c>
      <c r="K430" s="183">
        <v>104</v>
      </c>
      <c r="L430" s="184">
        <v>996</v>
      </c>
      <c r="M430" s="182">
        <v>354</v>
      </c>
      <c r="N430" s="187">
        <v>1946</v>
      </c>
      <c r="O430" s="190">
        <v>1308</v>
      </c>
      <c r="P430" s="182">
        <v>462</v>
      </c>
      <c r="Q430" s="183">
        <v>903</v>
      </c>
      <c r="R430" s="184">
        <v>868</v>
      </c>
      <c r="S430" s="185">
        <v>1377</v>
      </c>
      <c r="T430" s="182">
        <v>145</v>
      </c>
      <c r="U430" s="186">
        <v>176</v>
      </c>
      <c r="V430" s="184">
        <v>1377</v>
      </c>
      <c r="W430" s="191">
        <v>692</v>
      </c>
      <c r="X430" s="182">
        <v>365</v>
      </c>
      <c r="Y430" s="186">
        <v>305</v>
      </c>
      <c r="Z430" s="184">
        <v>1481</v>
      </c>
      <c r="AA430" s="182">
        <v>1582</v>
      </c>
      <c r="AB430" s="156">
        <f t="shared" si="7066"/>
        <v>10012</v>
      </c>
      <c r="AC430" s="157">
        <f t="shared" si="7067"/>
        <v>12164</v>
      </c>
      <c r="BI430" s="145" t="s">
        <v>34</v>
      </c>
      <c r="BJ430" s="128">
        <f>B430/B436</f>
        <v>2.6270126306444454E-2</v>
      </c>
      <c r="BK430" s="129">
        <f t="shared" ref="BK430" si="7531">C430/C436</f>
        <v>3.9462838301964558E-2</v>
      </c>
      <c r="BL430" s="130">
        <f t="shared" ref="BL430" si="7532">D430/D436</f>
        <v>2.0193247204429488E-2</v>
      </c>
      <c r="BM430" s="131">
        <f t="shared" ref="BM430" si="7533">E430/E436</f>
        <v>5.385268320286711E-2</v>
      </c>
      <c r="BN430" s="128">
        <f t="shared" ref="BN430" si="7534">F430/F436</f>
        <v>1.4270176201870785E-2</v>
      </c>
      <c r="BO430" s="129">
        <f t="shared" ref="BO430" si="7535">G430/G436</f>
        <v>5.7225100748416809E-2</v>
      </c>
      <c r="BP430" s="130">
        <f t="shared" ref="BP430" si="7536">H430/H436</f>
        <v>2.5363009780150925E-2</v>
      </c>
      <c r="BQ430" s="131">
        <f t="shared" ref="BQ430" si="7537">I430/I436</f>
        <v>5.3015372487189592E-2</v>
      </c>
      <c r="BR430" s="128">
        <f t="shared" ref="BR430" si="7538">J430/J436</f>
        <v>5.6143205858421481E-2</v>
      </c>
      <c r="BS430" s="129">
        <f t="shared" ref="BS430" si="7539">K430/K436</f>
        <v>2.2613611654707544E-2</v>
      </c>
      <c r="BT430" s="130">
        <f t="shared" ref="BT430" si="7540">L430/L436</f>
        <v>5.5967633175994604E-2</v>
      </c>
      <c r="BU430" s="128">
        <f t="shared" ref="BU430" si="7541">M430/M436</f>
        <v>2.0935596427937783E-2</v>
      </c>
      <c r="BV430" s="132">
        <f t="shared" ref="BV430" si="7542">N430/N436</f>
        <v>5.3227571115973739E-2</v>
      </c>
      <c r="BW430" s="133">
        <f t="shared" ref="BW430" si="7543">O430/O436</f>
        <v>3.819758782816926E-2</v>
      </c>
      <c r="BX430" s="128">
        <f t="shared" ref="BX430" si="7544">P430/P436</f>
        <v>2.3950233281493E-2</v>
      </c>
      <c r="BY430" s="129">
        <f t="shared" ref="BY430" si="7545">Q430/Q436</f>
        <v>5.8310732274312285E-2</v>
      </c>
      <c r="BZ430" s="130">
        <f t="shared" ref="BZ430" si="7546">R430/R436</f>
        <v>3.2932427818036951E-2</v>
      </c>
      <c r="CA430" s="131">
        <f t="shared" ref="CA430" si="7547">S430/S436</f>
        <v>5.7981388690050109E-2</v>
      </c>
      <c r="CB430" s="128">
        <f t="shared" ref="CB430" si="7548">T430/T436</f>
        <v>2.7884615384615386E-2</v>
      </c>
      <c r="CC430" s="129">
        <f t="shared" ref="CC430" si="7549">U430/U436</f>
        <v>3.6974789915966387E-2</v>
      </c>
      <c r="CD430" s="130">
        <f t="shared" ref="CD430" si="7550">V430/V436</f>
        <v>6.6173290403190921E-2</v>
      </c>
      <c r="CE430" s="131">
        <f t="shared" ref="CE430" si="7551">W430/W436</f>
        <v>2.994633893024061E-2</v>
      </c>
      <c r="CF430" s="128">
        <f t="shared" ref="CF430" si="7552">X430/X436</f>
        <v>2.1916656659060885E-2</v>
      </c>
      <c r="CG430" s="129">
        <f t="shared" ref="CG430" si="7553">Y430/Y436</f>
        <v>3.8456688942125838E-2</v>
      </c>
      <c r="CH430" s="130">
        <f t="shared" ref="CH430" si="7554">Z430/Z436</f>
        <v>3.9559793786895316E-2</v>
      </c>
      <c r="CI430" s="128">
        <f t="shared" ref="CI430" si="7555">AA430/AA436</f>
        <v>3.9282876440206595E-2</v>
      </c>
      <c r="CJ430" s="134">
        <f t="shared" ref="CJ430" si="7556">AB430/AB436</f>
        <v>3.592354585347126E-2</v>
      </c>
      <c r="CK430" s="135">
        <f t="shared" ref="CK430" si="7557">AC430/AC436</f>
        <v>4.3846400622875537E-2</v>
      </c>
    </row>
    <row r="431" spans="1:89" x14ac:dyDescent="0.2">
      <c r="A431" s="136" t="s">
        <v>35</v>
      </c>
      <c r="B431" s="192">
        <v>0</v>
      </c>
      <c r="C431" s="176">
        <v>698</v>
      </c>
      <c r="D431" s="177">
        <v>10</v>
      </c>
      <c r="E431" s="178">
        <v>415</v>
      </c>
      <c r="F431" s="175">
        <v>18</v>
      </c>
      <c r="G431" s="179">
        <v>976</v>
      </c>
      <c r="H431" s="177">
        <v>177</v>
      </c>
      <c r="I431" s="178">
        <v>942</v>
      </c>
      <c r="J431" s="175">
        <v>69</v>
      </c>
      <c r="K431" s="176">
        <v>67</v>
      </c>
      <c r="L431" s="177">
        <v>649</v>
      </c>
      <c r="M431" s="175">
        <v>130</v>
      </c>
      <c r="N431" s="180">
        <v>533</v>
      </c>
      <c r="O431" s="193">
        <v>267</v>
      </c>
      <c r="P431" s="175">
        <v>79</v>
      </c>
      <c r="Q431" s="176">
        <v>234</v>
      </c>
      <c r="R431" s="177">
        <v>240</v>
      </c>
      <c r="S431" s="178">
        <v>190</v>
      </c>
      <c r="T431" s="175">
        <v>24</v>
      </c>
      <c r="U431" s="179">
        <v>8</v>
      </c>
      <c r="V431" s="177">
        <v>444</v>
      </c>
      <c r="W431" s="194">
        <v>28</v>
      </c>
      <c r="X431" s="175">
        <v>54</v>
      </c>
      <c r="Y431" s="179">
        <v>18</v>
      </c>
      <c r="Z431" s="177">
        <v>136</v>
      </c>
      <c r="AA431" s="175">
        <v>170</v>
      </c>
      <c r="AB431" s="156">
        <f t="shared" si="7066"/>
        <v>2433</v>
      </c>
      <c r="AC431" s="157">
        <f t="shared" si="7067"/>
        <v>4143</v>
      </c>
      <c r="BI431" s="136" t="s">
        <v>35</v>
      </c>
      <c r="BJ431" s="128">
        <f>B431/B436</f>
        <v>0</v>
      </c>
      <c r="BK431" s="129">
        <f t="shared" ref="BK431" si="7558">C431/C436</f>
        <v>2.3973073224344003E-2</v>
      </c>
      <c r="BL431" s="130">
        <f t="shared" ref="BL431" si="7559">D431/D436</f>
        <v>1.0856584518510477E-3</v>
      </c>
      <c r="BM431" s="131">
        <f t="shared" ref="BM431" si="7560">E431/E436</f>
        <v>3.913986607563897E-2</v>
      </c>
      <c r="BN431" s="128">
        <f t="shared" ref="BN431" si="7561">F431/F436</f>
        <v>7.8311942571242113E-4</v>
      </c>
      <c r="BO431" s="129">
        <f t="shared" ref="BO431" si="7562">G431/G436</f>
        <v>3.7459220878909995E-2</v>
      </c>
      <c r="BP431" s="130">
        <f t="shared" ref="BP431" si="7563">H431/H436</f>
        <v>4.8219685618546872E-3</v>
      </c>
      <c r="BQ431" s="131">
        <f t="shared" ref="BQ431" si="7564">I431/I436</f>
        <v>2.3206543161214031E-2</v>
      </c>
      <c r="BR431" s="128">
        <f t="shared" ref="BR431" si="7565">J431/J436</f>
        <v>1.403580146460537E-2</v>
      </c>
      <c r="BS431" s="129">
        <f t="shared" ref="BS431" si="7566">K431/K436</f>
        <v>1.4568384431398129E-2</v>
      </c>
      <c r="BT431" s="130">
        <f t="shared" ref="BT431" si="7567">L431/L436</f>
        <v>3.6468869408855922E-2</v>
      </c>
      <c r="BU431" s="128">
        <f t="shared" ref="BU431" si="7568">M431/M436</f>
        <v>7.6882133774912771E-3</v>
      </c>
      <c r="BV431" s="132">
        <f t="shared" ref="BV431" si="7569">N431/N436</f>
        <v>1.4578774617067834E-2</v>
      </c>
      <c r="BW431" s="133">
        <f t="shared" ref="BW431" si="7570">O431/O436</f>
        <v>7.7972140291446427E-3</v>
      </c>
      <c r="BX431" s="128">
        <f t="shared" ref="BX431" si="7571">P431/P436</f>
        <v>4.0953862104717471E-3</v>
      </c>
      <c r="BY431" s="129">
        <f t="shared" ref="BY431" si="7572">Q431/Q436</f>
        <v>1.5110422316931422E-2</v>
      </c>
      <c r="BZ431" s="130">
        <f t="shared" ref="BZ431" si="7573">R431/R436</f>
        <v>9.10574041051713E-3</v>
      </c>
      <c r="CA431" s="131">
        <f t="shared" ref="CA431" si="7574">S431/S436</f>
        <v>8.000336856288686E-3</v>
      </c>
      <c r="CB431" s="128">
        <f t="shared" ref="CB431" si="7575">T431/T436</f>
        <v>4.6153846153846158E-3</v>
      </c>
      <c r="CC431" s="129">
        <f t="shared" ref="CC431" si="7576">U431/U436</f>
        <v>1.6806722689075631E-3</v>
      </c>
      <c r="CD431" s="130">
        <f t="shared" ref="CD431" si="7577">V431/V436</f>
        <v>2.133692152434043E-2</v>
      </c>
      <c r="CE431" s="131">
        <f t="shared" ref="CE431" si="7578">W431/W436</f>
        <v>1.2117015752120478E-3</v>
      </c>
      <c r="CF431" s="128">
        <f t="shared" ref="CF431" si="7579">X431/X436</f>
        <v>3.2424642728473641E-3</v>
      </c>
      <c r="CG431" s="129">
        <f t="shared" ref="CG431" si="7580">Y431/Y436</f>
        <v>2.2695750851090659E-3</v>
      </c>
      <c r="CH431" s="130">
        <f t="shared" ref="CH431" si="7581">Z431/Z436</f>
        <v>3.6327697197959239E-3</v>
      </c>
      <c r="CI431" s="128">
        <f t="shared" ref="CI431" si="7582">AA431/AA436</f>
        <v>4.2212951926897096E-3</v>
      </c>
      <c r="CJ431" s="134">
        <f t="shared" ref="CJ431" si="7583">AB431/AB436</f>
        <v>8.7297230385033533E-3</v>
      </c>
      <c r="CK431" s="135">
        <f t="shared" ref="CK431" si="7584">AC431/AC436</f>
        <v>1.493387354328949E-2</v>
      </c>
    </row>
    <row r="432" spans="1:89" x14ac:dyDescent="0.2">
      <c r="A432" s="145" t="s">
        <v>36</v>
      </c>
      <c r="B432" s="189">
        <v>0</v>
      </c>
      <c r="C432" s="183">
        <v>0</v>
      </c>
      <c r="D432" s="184">
        <v>0</v>
      </c>
      <c r="E432" s="185">
        <v>0</v>
      </c>
      <c r="F432" s="182">
        <v>0</v>
      </c>
      <c r="G432" s="186">
        <v>0</v>
      </c>
      <c r="H432" s="184">
        <v>0</v>
      </c>
      <c r="I432" s="185">
        <v>0</v>
      </c>
      <c r="J432" s="182">
        <v>0</v>
      </c>
      <c r="K432" s="186">
        <v>0</v>
      </c>
      <c r="L432" s="184">
        <v>0</v>
      </c>
      <c r="M432" s="182">
        <v>0</v>
      </c>
      <c r="N432" s="187">
        <v>0</v>
      </c>
      <c r="O432" s="190">
        <v>0</v>
      </c>
      <c r="P432" s="182">
        <v>0</v>
      </c>
      <c r="Q432" s="186">
        <v>0</v>
      </c>
      <c r="R432" s="184">
        <v>0</v>
      </c>
      <c r="S432" s="185">
        <v>0</v>
      </c>
      <c r="T432" s="182">
        <v>1</v>
      </c>
      <c r="U432" s="186">
        <v>1</v>
      </c>
      <c r="V432" s="184">
        <v>0</v>
      </c>
      <c r="W432" s="185">
        <v>0</v>
      </c>
      <c r="X432" s="182">
        <v>0</v>
      </c>
      <c r="Y432" s="186">
        <v>0</v>
      </c>
      <c r="Z432" s="184">
        <v>0</v>
      </c>
      <c r="AA432" s="182">
        <v>0</v>
      </c>
      <c r="AB432" s="156">
        <f t="shared" si="7066"/>
        <v>1</v>
      </c>
      <c r="AC432" s="157">
        <f t="shared" si="7067"/>
        <v>1</v>
      </c>
      <c r="BI432" s="145" t="s">
        <v>36</v>
      </c>
      <c r="BJ432" s="128">
        <f>B432/B436</f>
        <v>0</v>
      </c>
      <c r="BK432" s="129">
        <f t="shared" ref="BK432" si="7585">C432/C436</f>
        <v>0</v>
      </c>
      <c r="BL432" s="130">
        <f t="shared" ref="BL432" si="7586">D432/D436</f>
        <v>0</v>
      </c>
      <c r="BM432" s="131">
        <f t="shared" ref="BM432" si="7587">E432/E436</f>
        <v>0</v>
      </c>
      <c r="BN432" s="128">
        <f t="shared" ref="BN432" si="7588">F432/F436</f>
        <v>0</v>
      </c>
      <c r="BO432" s="129">
        <f t="shared" ref="BO432" si="7589">G432/G436</f>
        <v>0</v>
      </c>
      <c r="BP432" s="130">
        <f t="shared" ref="BP432" si="7590">H432/H436</f>
        <v>0</v>
      </c>
      <c r="BQ432" s="131">
        <f t="shared" ref="BQ432" si="7591">I432/I436</f>
        <v>0</v>
      </c>
      <c r="BR432" s="128">
        <f t="shared" ref="BR432" si="7592">J432/J436</f>
        <v>0</v>
      </c>
      <c r="BS432" s="129">
        <f t="shared" ref="BS432" si="7593">K432/K436</f>
        <v>0</v>
      </c>
      <c r="BT432" s="130">
        <f t="shared" ref="BT432" si="7594">L432/L436</f>
        <v>0</v>
      </c>
      <c r="BU432" s="128">
        <f t="shared" ref="BU432" si="7595">M432/M436</f>
        <v>0</v>
      </c>
      <c r="BV432" s="132">
        <f t="shared" ref="BV432" si="7596">N432/N436</f>
        <v>0</v>
      </c>
      <c r="BW432" s="133">
        <f t="shared" ref="BW432" si="7597">O432/O436</f>
        <v>0</v>
      </c>
      <c r="BX432" s="128">
        <f t="shared" ref="BX432" si="7598">P432/P436</f>
        <v>0</v>
      </c>
      <c r="BY432" s="129">
        <f t="shared" ref="BY432" si="7599">Q432/Q436</f>
        <v>0</v>
      </c>
      <c r="BZ432" s="130">
        <f t="shared" ref="BZ432" si="7600">R432/R436</f>
        <v>0</v>
      </c>
      <c r="CA432" s="131">
        <f t="shared" ref="CA432" si="7601">S432/S436</f>
        <v>0</v>
      </c>
      <c r="CB432" s="128">
        <f t="shared" ref="CB432" si="7602">T432/T436</f>
        <v>1.9230769230769231E-4</v>
      </c>
      <c r="CC432" s="129">
        <f t="shared" ref="CC432" si="7603">U432/U436</f>
        <v>2.1008403361344539E-4</v>
      </c>
      <c r="CD432" s="130">
        <f t="shared" ref="CD432" si="7604">V432/V436</f>
        <v>0</v>
      </c>
      <c r="CE432" s="131">
        <f t="shared" ref="CE432" si="7605">W432/W436</f>
        <v>0</v>
      </c>
      <c r="CF432" s="128">
        <f t="shared" ref="CF432" si="7606">X432/X436</f>
        <v>0</v>
      </c>
      <c r="CG432" s="129">
        <f t="shared" ref="CG432" si="7607">Y432/Y436</f>
        <v>0</v>
      </c>
      <c r="CH432" s="130">
        <f t="shared" ref="CH432" si="7608">Z432/Z436</f>
        <v>0</v>
      </c>
      <c r="CI432" s="128">
        <f t="shared" ref="CI432" si="7609">AA432/AA436</f>
        <v>0</v>
      </c>
      <c r="CJ432" s="134">
        <f t="shared" ref="CJ432" si="7610">AB432/AB436</f>
        <v>3.5880489266351638E-6</v>
      </c>
      <c r="CK432" s="135">
        <f t="shared" ref="CK432" si="7611">AC432/AC436</f>
        <v>3.6046037999733261E-6</v>
      </c>
    </row>
    <row r="433" spans="1:89" x14ac:dyDescent="0.2">
      <c r="A433" s="136" t="s">
        <v>37</v>
      </c>
      <c r="B433" s="58">
        <v>0</v>
      </c>
      <c r="C433" s="59">
        <v>0</v>
      </c>
      <c r="D433" s="138">
        <v>0</v>
      </c>
      <c r="E433" s="139">
        <v>0</v>
      </c>
      <c r="F433" s="137">
        <v>0</v>
      </c>
      <c r="G433" s="140">
        <v>0</v>
      </c>
      <c r="H433" s="138">
        <v>0</v>
      </c>
      <c r="I433" s="139">
        <v>0</v>
      </c>
      <c r="J433" s="137">
        <v>0</v>
      </c>
      <c r="K433" s="140">
        <v>0</v>
      </c>
      <c r="L433" s="138"/>
      <c r="M433" s="137">
        <v>0</v>
      </c>
      <c r="N433" s="141">
        <v>0</v>
      </c>
      <c r="O433" s="142">
        <v>0</v>
      </c>
      <c r="P433" s="137">
        <v>0</v>
      </c>
      <c r="Q433" s="140">
        <v>0</v>
      </c>
      <c r="R433" s="138"/>
      <c r="S433" s="139">
        <v>0</v>
      </c>
      <c r="T433" s="137">
        <v>0</v>
      </c>
      <c r="U433" s="140">
        <v>0</v>
      </c>
      <c r="V433" s="138">
        <v>0</v>
      </c>
      <c r="W433" s="139">
        <v>0</v>
      </c>
      <c r="X433" s="137">
        <v>0</v>
      </c>
      <c r="Y433" s="140">
        <v>0</v>
      </c>
      <c r="Z433" s="143">
        <v>0</v>
      </c>
      <c r="AA433" s="144">
        <v>0</v>
      </c>
      <c r="AB433" s="158">
        <f t="shared" ref="AB433:AB435" si="7612">SUM(B433,D433,F433,H433,J433,L433,N433,P433,R433,T433,V433,X433,Z433)</f>
        <v>0</v>
      </c>
      <c r="AC433" s="159">
        <f t="shared" ref="AC433:AC435" si="7613">SUM(C433,E433,G433,I433,K433,M433,O433,Q433,S433,U433,W433,Y433,AA433)</f>
        <v>0</v>
      </c>
      <c r="BI433" s="136" t="s">
        <v>37</v>
      </c>
      <c r="BJ433" s="128">
        <f>B433/B436</f>
        <v>0</v>
      </c>
      <c r="BK433" s="129">
        <f t="shared" ref="BK433" si="7614">C433/C436</f>
        <v>0</v>
      </c>
      <c r="BL433" s="130">
        <f t="shared" ref="BL433" si="7615">D433/D436</f>
        <v>0</v>
      </c>
      <c r="BM433" s="131">
        <f t="shared" ref="BM433" si="7616">E433/E436</f>
        <v>0</v>
      </c>
      <c r="BN433" s="128">
        <f t="shared" ref="BN433" si="7617">F433/F436</f>
        <v>0</v>
      </c>
      <c r="BO433" s="129">
        <f t="shared" ref="BO433" si="7618">G433/G436</f>
        <v>0</v>
      </c>
      <c r="BP433" s="130">
        <f t="shared" ref="BP433" si="7619">H433/H436</f>
        <v>0</v>
      </c>
      <c r="BQ433" s="131">
        <f t="shared" ref="BQ433" si="7620">I433/I436</f>
        <v>0</v>
      </c>
      <c r="BR433" s="128">
        <f t="shared" ref="BR433" si="7621">J433/J436</f>
        <v>0</v>
      </c>
      <c r="BS433" s="129">
        <f t="shared" ref="BS433" si="7622">K433/K436</f>
        <v>0</v>
      </c>
      <c r="BT433" s="130">
        <f t="shared" ref="BT433" si="7623">L433/L436</f>
        <v>0</v>
      </c>
      <c r="BU433" s="128">
        <f t="shared" ref="BU433" si="7624">M433/M436</f>
        <v>0</v>
      </c>
      <c r="BV433" s="132">
        <f t="shared" ref="BV433" si="7625">N433/N436</f>
        <v>0</v>
      </c>
      <c r="BW433" s="133">
        <f t="shared" ref="BW433" si="7626">O433/O436</f>
        <v>0</v>
      </c>
      <c r="BX433" s="128">
        <f t="shared" ref="BX433" si="7627">P433/P436</f>
        <v>0</v>
      </c>
      <c r="BY433" s="129">
        <f t="shared" ref="BY433" si="7628">Q433/Q436</f>
        <v>0</v>
      </c>
      <c r="BZ433" s="130">
        <f t="shared" ref="BZ433" si="7629">R433/R436</f>
        <v>0</v>
      </c>
      <c r="CA433" s="131">
        <f t="shared" ref="CA433" si="7630">S433/S436</f>
        <v>0</v>
      </c>
      <c r="CB433" s="128">
        <f t="shared" ref="CB433" si="7631">T433/T436</f>
        <v>0</v>
      </c>
      <c r="CC433" s="129">
        <f t="shared" ref="CC433" si="7632">U433/U436</f>
        <v>0</v>
      </c>
      <c r="CD433" s="130">
        <f t="shared" ref="CD433" si="7633">V433/V436</f>
        <v>0</v>
      </c>
      <c r="CE433" s="131">
        <f t="shared" ref="CE433" si="7634">W433/W436</f>
        <v>0</v>
      </c>
      <c r="CF433" s="128">
        <f t="shared" ref="CF433" si="7635">X433/X436</f>
        <v>0</v>
      </c>
      <c r="CG433" s="129">
        <f t="shared" ref="CG433" si="7636">Y433/Y436</f>
        <v>0</v>
      </c>
      <c r="CH433" s="130">
        <f t="shared" ref="CH433" si="7637">Z433/Z436</f>
        <v>0</v>
      </c>
      <c r="CI433" s="128">
        <f t="shared" ref="CI433" si="7638">AA433/AA436</f>
        <v>0</v>
      </c>
      <c r="CJ433" s="134">
        <f t="shared" ref="CJ433" si="7639">AB433/AB436</f>
        <v>0</v>
      </c>
      <c r="CK433" s="135">
        <f t="shared" ref="CK433" si="7640">AC433/AC436</f>
        <v>0</v>
      </c>
    </row>
    <row r="434" spans="1:89" x14ac:dyDescent="0.2">
      <c r="A434" s="145" t="s">
        <v>38</v>
      </c>
      <c r="B434" s="56"/>
      <c r="C434" s="57"/>
      <c r="D434" s="151"/>
      <c r="E434" s="148"/>
      <c r="F434" s="149"/>
      <c r="G434" s="150"/>
      <c r="H434" s="151"/>
      <c r="I434" s="148"/>
      <c r="J434" s="149"/>
      <c r="K434" s="150"/>
      <c r="L434" s="151"/>
      <c r="M434" s="149"/>
      <c r="N434" s="153"/>
      <c r="O434" s="152"/>
      <c r="P434" s="149"/>
      <c r="Q434" s="150"/>
      <c r="R434" s="151"/>
      <c r="S434" s="148"/>
      <c r="T434" s="149"/>
      <c r="U434" s="150"/>
      <c r="V434" s="151"/>
      <c r="W434" s="148"/>
      <c r="X434" s="149"/>
      <c r="Y434" s="150"/>
      <c r="Z434" s="147"/>
      <c r="AA434" s="146"/>
      <c r="AB434" s="158">
        <f t="shared" si="7612"/>
        <v>0</v>
      </c>
      <c r="AC434" s="159">
        <f t="shared" si="7613"/>
        <v>0</v>
      </c>
      <c r="BI434" s="145" t="s">
        <v>38</v>
      </c>
      <c r="BJ434" s="128">
        <f>B434/B436</f>
        <v>0</v>
      </c>
      <c r="BK434" s="129">
        <f t="shared" ref="BK434" si="7641">C434/C436</f>
        <v>0</v>
      </c>
      <c r="BL434" s="130">
        <f t="shared" ref="BL434" si="7642">D434/D436</f>
        <v>0</v>
      </c>
      <c r="BM434" s="131">
        <f t="shared" ref="BM434" si="7643">E434/E436</f>
        <v>0</v>
      </c>
      <c r="BN434" s="128">
        <f t="shared" ref="BN434" si="7644">F434/F436</f>
        <v>0</v>
      </c>
      <c r="BO434" s="129">
        <f t="shared" ref="BO434" si="7645">G434/G436</f>
        <v>0</v>
      </c>
      <c r="BP434" s="130">
        <f t="shared" ref="BP434" si="7646">H434/H436</f>
        <v>0</v>
      </c>
      <c r="BQ434" s="131">
        <f t="shared" ref="BQ434" si="7647">I434/I436</f>
        <v>0</v>
      </c>
      <c r="BR434" s="128">
        <f t="shared" ref="BR434" si="7648">J434/J436</f>
        <v>0</v>
      </c>
      <c r="BS434" s="129">
        <f t="shared" ref="BS434" si="7649">K434/K436</f>
        <v>0</v>
      </c>
      <c r="BT434" s="130">
        <f t="shared" ref="BT434" si="7650">L434/L436</f>
        <v>0</v>
      </c>
      <c r="BU434" s="128">
        <f t="shared" ref="BU434" si="7651">M434/M436</f>
        <v>0</v>
      </c>
      <c r="BV434" s="132">
        <f t="shared" ref="BV434" si="7652">N434/N436</f>
        <v>0</v>
      </c>
      <c r="BW434" s="133">
        <f t="shared" ref="BW434" si="7653">O434/O436</f>
        <v>0</v>
      </c>
      <c r="BX434" s="128">
        <f t="shared" ref="BX434" si="7654">P434/P436</f>
        <v>0</v>
      </c>
      <c r="BY434" s="129">
        <f t="shared" ref="BY434" si="7655">Q434/Q436</f>
        <v>0</v>
      </c>
      <c r="BZ434" s="130">
        <f t="shared" ref="BZ434" si="7656">R434/R436</f>
        <v>0</v>
      </c>
      <c r="CA434" s="131">
        <f t="shared" ref="CA434" si="7657">S434/S436</f>
        <v>0</v>
      </c>
      <c r="CB434" s="128">
        <f t="shared" ref="CB434" si="7658">T434/T436</f>
        <v>0</v>
      </c>
      <c r="CC434" s="129">
        <f t="shared" ref="CC434" si="7659">U434/U436</f>
        <v>0</v>
      </c>
      <c r="CD434" s="130">
        <f t="shared" ref="CD434" si="7660">V434/V436</f>
        <v>0</v>
      </c>
      <c r="CE434" s="131">
        <f t="shared" ref="CE434" si="7661">W434/W436</f>
        <v>0</v>
      </c>
      <c r="CF434" s="128">
        <f t="shared" ref="CF434" si="7662">X434/X436</f>
        <v>0</v>
      </c>
      <c r="CG434" s="129">
        <f t="shared" ref="CG434" si="7663">Y434/Y436</f>
        <v>0</v>
      </c>
      <c r="CH434" s="130">
        <f t="shared" ref="CH434" si="7664">Z434/Z436</f>
        <v>0</v>
      </c>
      <c r="CI434" s="128">
        <f t="shared" ref="CI434" si="7665">AA434/AA436</f>
        <v>0</v>
      </c>
      <c r="CJ434" s="134">
        <f t="shared" ref="CJ434" si="7666">AB434/AB436</f>
        <v>0</v>
      </c>
      <c r="CK434" s="135">
        <f t="shared" ref="CK434" si="7667">AC434/AC436</f>
        <v>0</v>
      </c>
    </row>
    <row r="435" spans="1:89" ht="13.5" thickBot="1" x14ac:dyDescent="0.25">
      <c r="A435" s="136" t="s">
        <v>39</v>
      </c>
      <c r="B435" s="58"/>
      <c r="C435" s="59"/>
      <c r="D435" s="138"/>
      <c r="E435" s="139"/>
      <c r="F435" s="137"/>
      <c r="G435" s="140"/>
      <c r="H435" s="138"/>
      <c r="I435" s="139"/>
      <c r="J435" s="137"/>
      <c r="K435" s="140"/>
      <c r="L435" s="138"/>
      <c r="M435" s="137"/>
      <c r="N435" s="141"/>
      <c r="O435" s="142"/>
      <c r="P435" s="137"/>
      <c r="Q435" s="140"/>
      <c r="R435" s="138"/>
      <c r="S435" s="139"/>
      <c r="T435" s="137"/>
      <c r="U435" s="140"/>
      <c r="V435" s="138"/>
      <c r="W435" s="139"/>
      <c r="X435" s="137"/>
      <c r="Y435" s="140"/>
      <c r="Z435" s="143"/>
      <c r="AA435" s="144"/>
      <c r="AB435" s="158">
        <f t="shared" si="7612"/>
        <v>0</v>
      </c>
      <c r="AC435" s="159">
        <f t="shared" si="7613"/>
        <v>0</v>
      </c>
      <c r="BI435" s="136" t="s">
        <v>39</v>
      </c>
      <c r="BJ435" s="128">
        <f>B435/B436</f>
        <v>0</v>
      </c>
      <c r="BK435" s="129">
        <f t="shared" ref="BK435" si="7668">C435/C436</f>
        <v>0</v>
      </c>
      <c r="BL435" s="130">
        <f t="shared" ref="BL435" si="7669">D435/D436</f>
        <v>0</v>
      </c>
      <c r="BM435" s="131">
        <f t="shared" ref="BM435" si="7670">E435/E436</f>
        <v>0</v>
      </c>
      <c r="BN435" s="128">
        <f t="shared" ref="BN435" si="7671">F435/F436</f>
        <v>0</v>
      </c>
      <c r="BO435" s="129">
        <f t="shared" ref="BO435" si="7672">G435/G436</f>
        <v>0</v>
      </c>
      <c r="BP435" s="130">
        <f t="shared" ref="BP435" si="7673">H435/H436</f>
        <v>0</v>
      </c>
      <c r="BQ435" s="131">
        <f t="shared" ref="BQ435" si="7674">I435/I436</f>
        <v>0</v>
      </c>
      <c r="BR435" s="128">
        <f t="shared" ref="BR435" si="7675">J435/J436</f>
        <v>0</v>
      </c>
      <c r="BS435" s="129">
        <f t="shared" ref="BS435" si="7676">K435/K436</f>
        <v>0</v>
      </c>
      <c r="BT435" s="130">
        <f t="shared" ref="BT435" si="7677">L435/L436</f>
        <v>0</v>
      </c>
      <c r="BU435" s="128">
        <f t="shared" ref="BU435" si="7678">M435/M436</f>
        <v>0</v>
      </c>
      <c r="BV435" s="132">
        <f t="shared" ref="BV435" si="7679">N435/N436</f>
        <v>0</v>
      </c>
      <c r="BW435" s="133">
        <f t="shared" ref="BW435" si="7680">O435/O436</f>
        <v>0</v>
      </c>
      <c r="BX435" s="128">
        <f t="shared" ref="BX435" si="7681">P435/P436</f>
        <v>0</v>
      </c>
      <c r="BY435" s="129">
        <f t="shared" ref="BY435" si="7682">Q435/Q436</f>
        <v>0</v>
      </c>
      <c r="BZ435" s="130">
        <f t="shared" ref="BZ435" si="7683">R435/R436</f>
        <v>0</v>
      </c>
      <c r="CA435" s="131">
        <f t="shared" ref="CA435" si="7684">S435/S436</f>
        <v>0</v>
      </c>
      <c r="CB435" s="128">
        <f t="shared" ref="CB435" si="7685">T435/T436</f>
        <v>0</v>
      </c>
      <c r="CC435" s="129">
        <f t="shared" ref="CC435" si="7686">U435/U436</f>
        <v>0</v>
      </c>
      <c r="CD435" s="130">
        <f t="shared" ref="CD435" si="7687">V435/V436</f>
        <v>0</v>
      </c>
      <c r="CE435" s="131">
        <f t="shared" ref="CE435" si="7688">W435/W436</f>
        <v>0</v>
      </c>
      <c r="CF435" s="128">
        <f t="shared" ref="CF435" si="7689">X435/X436</f>
        <v>0</v>
      </c>
      <c r="CG435" s="129">
        <f t="shared" ref="CG435" si="7690">Y435/Y436</f>
        <v>0</v>
      </c>
      <c r="CH435" s="130">
        <f t="shared" ref="CH435" si="7691">Z435/Z436</f>
        <v>0</v>
      </c>
      <c r="CI435" s="128">
        <f t="shared" ref="CI435" si="7692">AA435/AA436</f>
        <v>0</v>
      </c>
      <c r="CJ435" s="134">
        <f t="shared" ref="CJ435" si="7693">AB435/AB436</f>
        <v>0</v>
      </c>
      <c r="CK435" s="135">
        <f t="shared" ref="CK435" si="7694">AC435/AC436</f>
        <v>0</v>
      </c>
    </row>
    <row r="436" spans="1:89" ht="14.25" thickTop="1" thickBot="1" x14ac:dyDescent="0.25">
      <c r="A436" s="229" t="s">
        <v>13</v>
      </c>
      <c r="B436" s="20">
        <f t="shared" ref="B436" si="7695">SUM(B413:B435)</f>
        <v>24781</v>
      </c>
      <c r="C436" s="21">
        <f t="shared" ref="C436" si="7696">SUM(C413:C435)</f>
        <v>29116</v>
      </c>
      <c r="D436" s="20">
        <f t="shared" ref="D436" si="7697">SUM(D413:D435)</f>
        <v>9211</v>
      </c>
      <c r="E436" s="21">
        <f t="shared" ref="E436" si="7698">SUM(E413:E435)</f>
        <v>10603</v>
      </c>
      <c r="F436" s="20">
        <f t="shared" ref="F436" si="7699">SUM(F413:F435)</f>
        <v>22985</v>
      </c>
      <c r="G436" s="21">
        <f t="shared" ref="G436" si="7700">SUM(G413:G435)</f>
        <v>26055</v>
      </c>
      <c r="H436" s="20">
        <f t="shared" ref="H436" si="7701">SUM(H413:H435)</f>
        <v>36707</v>
      </c>
      <c r="I436" s="21">
        <f t="shared" ref="I436" si="7702">SUM(I413:I435)</f>
        <v>40592</v>
      </c>
      <c r="J436" s="20">
        <f t="shared" ref="J436" si="7703">SUM(J413:J435)</f>
        <v>4916</v>
      </c>
      <c r="K436" s="21">
        <f t="shared" ref="K436" si="7704">SUM(K413:K435)</f>
        <v>4599</v>
      </c>
      <c r="L436" s="20">
        <f t="shared" ref="L436" si="7705">SUM(L413:L435)</f>
        <v>17796</v>
      </c>
      <c r="M436" s="21">
        <f t="shared" ref="M436" si="7706">SUM(M413:M435)</f>
        <v>16909</v>
      </c>
      <c r="N436" s="20">
        <f t="shared" ref="N436" si="7707">SUM(N413:N435)</f>
        <v>36560</v>
      </c>
      <c r="O436" s="21">
        <f t="shared" ref="O436" si="7708">SUM(O413:O435)</f>
        <v>34243</v>
      </c>
      <c r="P436" s="20">
        <f t="shared" ref="P436" si="7709">SUM(P413:P435)</f>
        <v>19290</v>
      </c>
      <c r="Q436" s="21">
        <f t="shared" ref="Q436" si="7710">SUM(Q413:Q435)</f>
        <v>15486</v>
      </c>
      <c r="R436" s="20">
        <f t="shared" ref="R436" si="7711">SUM(R413:R435)</f>
        <v>26357</v>
      </c>
      <c r="S436" s="21">
        <f t="shared" ref="S436" si="7712">SUM(S413:S435)</f>
        <v>23749</v>
      </c>
      <c r="T436" s="20">
        <f t="shared" ref="T436" si="7713">SUM(T413:T435)</f>
        <v>5200</v>
      </c>
      <c r="U436" s="21">
        <f t="shared" ref="U436" si="7714">SUM(U413:U435)</f>
        <v>4760</v>
      </c>
      <c r="V436" s="20">
        <f t="shared" ref="V436" si="7715">SUM(V413:V435)</f>
        <v>20809</v>
      </c>
      <c r="W436" s="21">
        <f t="shared" ref="W436" si="7716">SUM(W413:W435)</f>
        <v>23108</v>
      </c>
      <c r="X436" s="20">
        <f t="shared" ref="X436" si="7717">SUM(X413:X435)</f>
        <v>16654</v>
      </c>
      <c r="Y436" s="21">
        <f t="shared" ref="Y436" si="7718">SUM(Y413:Y435)</f>
        <v>7931</v>
      </c>
      <c r="Z436" s="20">
        <f t="shared" ref="Z436" si="7719">SUM(Z413:Z435)</f>
        <v>37437</v>
      </c>
      <c r="AA436" s="21">
        <f t="shared" ref="AA436" si="7720">SUM(AA413:AA435)</f>
        <v>40272</v>
      </c>
      <c r="AB436" s="160">
        <f t="shared" ref="AB436:AC436" si="7721">SUM(AB412:AB435)</f>
        <v>278703</v>
      </c>
      <c r="AC436" s="161">
        <f t="shared" si="7721"/>
        <v>277423</v>
      </c>
      <c r="BI436" s="229" t="s">
        <v>13</v>
      </c>
      <c r="BJ436" s="154">
        <f>SUM(BJ412:BJ435)</f>
        <v>1</v>
      </c>
      <c r="BK436" s="155">
        <f t="shared" ref="BK436:CK436" si="7722">SUM(BK412:BK435)</f>
        <v>0.99999999999999989</v>
      </c>
      <c r="BL436" s="154">
        <f t="shared" si="7722"/>
        <v>1</v>
      </c>
      <c r="BM436" s="155">
        <f t="shared" si="7722"/>
        <v>0.99999999999999989</v>
      </c>
      <c r="BN436" s="154">
        <f t="shared" si="7722"/>
        <v>0.99999999999999989</v>
      </c>
      <c r="BO436" s="155">
        <f t="shared" si="7722"/>
        <v>1</v>
      </c>
      <c r="BP436" s="154">
        <f t="shared" si="7722"/>
        <v>0.99999999999999989</v>
      </c>
      <c r="BQ436" s="155">
        <f t="shared" si="7722"/>
        <v>1</v>
      </c>
      <c r="BR436" s="154">
        <f t="shared" si="7722"/>
        <v>1.0000000000000002</v>
      </c>
      <c r="BS436" s="155">
        <f t="shared" si="7722"/>
        <v>1</v>
      </c>
      <c r="BT436" s="154">
        <f t="shared" si="7722"/>
        <v>1</v>
      </c>
      <c r="BU436" s="155">
        <f t="shared" si="7722"/>
        <v>0.99999999999999978</v>
      </c>
      <c r="BV436" s="154">
        <f t="shared" si="7722"/>
        <v>1.0000000000000002</v>
      </c>
      <c r="BW436" s="155">
        <f t="shared" si="7722"/>
        <v>1</v>
      </c>
      <c r="BX436" s="154">
        <f t="shared" si="7722"/>
        <v>0.99999999999999989</v>
      </c>
      <c r="BY436" s="155">
        <f t="shared" si="7722"/>
        <v>1.0000000000000002</v>
      </c>
      <c r="BZ436" s="154">
        <f t="shared" si="7722"/>
        <v>1</v>
      </c>
      <c r="CA436" s="155">
        <f t="shared" si="7722"/>
        <v>0.99999999999999989</v>
      </c>
      <c r="CB436" s="154">
        <f t="shared" si="7722"/>
        <v>1</v>
      </c>
      <c r="CC436" s="155">
        <f t="shared" si="7722"/>
        <v>0.99999999999999989</v>
      </c>
      <c r="CD436" s="154">
        <f t="shared" si="7722"/>
        <v>1</v>
      </c>
      <c r="CE436" s="155">
        <f t="shared" si="7722"/>
        <v>1</v>
      </c>
      <c r="CF436" s="154">
        <f t="shared" si="7722"/>
        <v>0.99999999999999989</v>
      </c>
      <c r="CG436" s="155">
        <f t="shared" si="7722"/>
        <v>0.99999999999999989</v>
      </c>
      <c r="CH436" s="154">
        <f t="shared" si="7722"/>
        <v>1</v>
      </c>
      <c r="CI436" s="155">
        <f t="shared" si="7722"/>
        <v>0.99999999999999989</v>
      </c>
      <c r="CJ436" s="154">
        <f t="shared" si="7722"/>
        <v>1</v>
      </c>
      <c r="CK436" s="155">
        <f t="shared" si="7722"/>
        <v>1</v>
      </c>
    </row>
    <row r="437" spans="1:89" ht="13.5" thickTop="1" x14ac:dyDescent="0.2">
      <c r="A437" s="173"/>
    </row>
    <row r="439" spans="1:89" x14ac:dyDescent="0.2">
      <c r="A439" s="304">
        <f>+A408+1</f>
        <v>44696</v>
      </c>
      <c r="B439" s="304"/>
      <c r="C439" s="304"/>
      <c r="D439" s="304"/>
      <c r="BI439" s="309">
        <f>+BI408+1</f>
        <v>44696</v>
      </c>
      <c r="BJ439" s="309"/>
      <c r="BK439" s="309"/>
      <c r="BL439" s="309"/>
    </row>
    <row r="440" spans="1:89" ht="13.5" customHeight="1" thickBot="1" x14ac:dyDescent="0.25">
      <c r="AE440" s="232" t="s">
        <v>84</v>
      </c>
    </row>
    <row r="441" spans="1:89" ht="14.25" thickTop="1" thickBot="1" x14ac:dyDescent="0.25">
      <c r="A441" s="300" t="s">
        <v>0</v>
      </c>
      <c r="B441" s="302" t="s">
        <v>1</v>
      </c>
      <c r="C441" s="303"/>
      <c r="D441" s="302" t="s">
        <v>2</v>
      </c>
      <c r="E441" s="303"/>
      <c r="F441" s="302" t="s">
        <v>3</v>
      </c>
      <c r="G441" s="303"/>
      <c r="H441" s="302" t="s">
        <v>4</v>
      </c>
      <c r="I441" s="303"/>
      <c r="J441" s="302" t="s">
        <v>5</v>
      </c>
      <c r="K441" s="303"/>
      <c r="L441" s="302" t="s">
        <v>6</v>
      </c>
      <c r="M441" s="303"/>
      <c r="N441" s="302" t="s">
        <v>7</v>
      </c>
      <c r="O441" s="303"/>
      <c r="P441" s="302" t="s">
        <v>8</v>
      </c>
      <c r="Q441" s="303"/>
      <c r="R441" s="302" t="s">
        <v>9</v>
      </c>
      <c r="S441" s="303"/>
      <c r="T441" s="302" t="s">
        <v>10</v>
      </c>
      <c r="U441" s="303"/>
      <c r="V441" s="302" t="s">
        <v>11</v>
      </c>
      <c r="W441" s="303"/>
      <c r="X441" s="302" t="s">
        <v>12</v>
      </c>
      <c r="Y441" s="303"/>
      <c r="Z441" s="305" t="s">
        <v>40</v>
      </c>
      <c r="AA441" s="306"/>
      <c r="AB441" s="307" t="s">
        <v>41</v>
      </c>
      <c r="AC441" s="308"/>
      <c r="AE441" s="300" t="s">
        <v>0</v>
      </c>
      <c r="AF441" s="302" t="s">
        <v>1</v>
      </c>
      <c r="AG441" s="303"/>
      <c r="AH441" s="302" t="s">
        <v>2</v>
      </c>
      <c r="AI441" s="303"/>
      <c r="AJ441" s="302" t="s">
        <v>3</v>
      </c>
      <c r="AK441" s="303"/>
      <c r="AL441" s="302" t="s">
        <v>4</v>
      </c>
      <c r="AM441" s="303"/>
      <c r="AN441" s="302" t="s">
        <v>5</v>
      </c>
      <c r="AO441" s="303"/>
      <c r="AP441" s="302" t="s">
        <v>6</v>
      </c>
      <c r="AQ441" s="303"/>
      <c r="AR441" s="302" t="s">
        <v>7</v>
      </c>
      <c r="AS441" s="303"/>
      <c r="AT441" s="302" t="s">
        <v>8</v>
      </c>
      <c r="AU441" s="303"/>
      <c r="AV441" s="302" t="s">
        <v>9</v>
      </c>
      <c r="AW441" s="303"/>
      <c r="AX441" s="302" t="s">
        <v>10</v>
      </c>
      <c r="AY441" s="303"/>
      <c r="AZ441" s="302" t="s">
        <v>11</v>
      </c>
      <c r="BA441" s="303"/>
      <c r="BB441" s="302" t="s">
        <v>12</v>
      </c>
      <c r="BC441" s="303"/>
      <c r="BD441" s="305" t="s">
        <v>40</v>
      </c>
      <c r="BE441" s="306"/>
      <c r="BF441" s="307" t="s">
        <v>41</v>
      </c>
      <c r="BG441" s="308"/>
      <c r="BI441" s="300" t="s">
        <v>0</v>
      </c>
      <c r="BJ441" s="302" t="s">
        <v>1</v>
      </c>
      <c r="BK441" s="303"/>
      <c r="BL441" s="302" t="s">
        <v>2</v>
      </c>
      <c r="BM441" s="303"/>
      <c r="BN441" s="302" t="s">
        <v>3</v>
      </c>
      <c r="BO441" s="303"/>
      <c r="BP441" s="302" t="s">
        <v>4</v>
      </c>
      <c r="BQ441" s="303"/>
      <c r="BR441" s="302" t="s">
        <v>5</v>
      </c>
      <c r="BS441" s="303"/>
      <c r="BT441" s="302" t="s">
        <v>6</v>
      </c>
      <c r="BU441" s="303"/>
      <c r="BV441" s="302" t="s">
        <v>7</v>
      </c>
      <c r="BW441" s="303"/>
      <c r="BX441" s="302" t="s">
        <v>8</v>
      </c>
      <c r="BY441" s="303"/>
      <c r="BZ441" s="302" t="s">
        <v>9</v>
      </c>
      <c r="CA441" s="303"/>
      <c r="CB441" s="302" t="s">
        <v>10</v>
      </c>
      <c r="CC441" s="303"/>
      <c r="CD441" s="302" t="s">
        <v>11</v>
      </c>
      <c r="CE441" s="303"/>
      <c r="CF441" s="302" t="s">
        <v>12</v>
      </c>
      <c r="CG441" s="303"/>
      <c r="CH441" s="305" t="s">
        <v>40</v>
      </c>
      <c r="CI441" s="306"/>
      <c r="CJ441" s="302" t="s">
        <v>41</v>
      </c>
      <c r="CK441" s="303"/>
    </row>
    <row r="442" spans="1:89" ht="15" thickTop="1" thickBot="1" x14ac:dyDescent="0.3">
      <c r="A442" s="301"/>
      <c r="B442" s="115" t="s">
        <v>14</v>
      </c>
      <c r="C442" s="116" t="s">
        <v>15</v>
      </c>
      <c r="D442" s="117" t="s">
        <v>14</v>
      </c>
      <c r="E442" s="118" t="s">
        <v>15</v>
      </c>
      <c r="F442" s="115" t="s">
        <v>14</v>
      </c>
      <c r="G442" s="116" t="s">
        <v>15</v>
      </c>
      <c r="H442" s="117" t="s">
        <v>14</v>
      </c>
      <c r="I442" s="118" t="s">
        <v>15</v>
      </c>
      <c r="J442" s="115" t="s">
        <v>14</v>
      </c>
      <c r="K442" s="116" t="s">
        <v>15</v>
      </c>
      <c r="L442" s="117" t="s">
        <v>14</v>
      </c>
      <c r="M442" s="115" t="s">
        <v>15</v>
      </c>
      <c r="N442" s="119" t="s">
        <v>14</v>
      </c>
      <c r="O442" s="120" t="s">
        <v>15</v>
      </c>
      <c r="P442" s="115" t="s">
        <v>14</v>
      </c>
      <c r="Q442" s="116" t="s">
        <v>15</v>
      </c>
      <c r="R442" s="117" t="s">
        <v>14</v>
      </c>
      <c r="S442" s="118" t="s">
        <v>15</v>
      </c>
      <c r="T442" s="115" t="s">
        <v>14</v>
      </c>
      <c r="U442" s="116" t="s">
        <v>15</v>
      </c>
      <c r="V442" s="117" t="s">
        <v>14</v>
      </c>
      <c r="W442" s="118" t="s">
        <v>15</v>
      </c>
      <c r="X442" s="115" t="s">
        <v>14</v>
      </c>
      <c r="Y442" s="116" t="s">
        <v>15</v>
      </c>
      <c r="Z442" s="28" t="s">
        <v>14</v>
      </c>
      <c r="AA442" s="121" t="s">
        <v>15</v>
      </c>
      <c r="AB442" s="162" t="s">
        <v>14</v>
      </c>
      <c r="AC442" s="163" t="s">
        <v>15</v>
      </c>
      <c r="AE442" s="301"/>
      <c r="AF442" s="115" t="s">
        <v>14</v>
      </c>
      <c r="AG442" s="116" t="s">
        <v>15</v>
      </c>
      <c r="AH442" s="117" t="s">
        <v>14</v>
      </c>
      <c r="AI442" s="118" t="s">
        <v>15</v>
      </c>
      <c r="AJ442" s="115" t="s">
        <v>14</v>
      </c>
      <c r="AK442" s="116" t="s">
        <v>15</v>
      </c>
      <c r="AL442" s="117" t="s">
        <v>14</v>
      </c>
      <c r="AM442" s="118" t="s">
        <v>15</v>
      </c>
      <c r="AN442" s="115" t="s">
        <v>14</v>
      </c>
      <c r="AO442" s="116" t="s">
        <v>15</v>
      </c>
      <c r="AP442" s="117" t="s">
        <v>14</v>
      </c>
      <c r="AQ442" s="115" t="s">
        <v>15</v>
      </c>
      <c r="AR442" s="119" t="s">
        <v>14</v>
      </c>
      <c r="AS442" s="120" t="s">
        <v>15</v>
      </c>
      <c r="AT442" s="115" t="s">
        <v>14</v>
      </c>
      <c r="AU442" s="116" t="s">
        <v>15</v>
      </c>
      <c r="AV442" s="117" t="s">
        <v>14</v>
      </c>
      <c r="AW442" s="118" t="s">
        <v>15</v>
      </c>
      <c r="AX442" s="115" t="s">
        <v>14</v>
      </c>
      <c r="AY442" s="116" t="s">
        <v>15</v>
      </c>
      <c r="AZ442" s="117" t="s">
        <v>14</v>
      </c>
      <c r="BA442" s="118" t="s">
        <v>15</v>
      </c>
      <c r="BB442" s="115" t="s">
        <v>14</v>
      </c>
      <c r="BC442" s="116" t="s">
        <v>15</v>
      </c>
      <c r="BD442" s="28" t="s">
        <v>14</v>
      </c>
      <c r="BE442" s="121" t="s">
        <v>15</v>
      </c>
      <c r="BF442" s="162" t="s">
        <v>14</v>
      </c>
      <c r="BG442" s="163" t="s">
        <v>15</v>
      </c>
      <c r="BI442" s="301"/>
      <c r="BJ442" s="115" t="s">
        <v>14</v>
      </c>
      <c r="BK442" s="116" t="s">
        <v>15</v>
      </c>
      <c r="BL442" s="117" t="s">
        <v>14</v>
      </c>
      <c r="BM442" s="118" t="s">
        <v>15</v>
      </c>
      <c r="BN442" s="115" t="s">
        <v>14</v>
      </c>
      <c r="BO442" s="116" t="s">
        <v>15</v>
      </c>
      <c r="BP442" s="117" t="s">
        <v>14</v>
      </c>
      <c r="BQ442" s="118" t="s">
        <v>15</v>
      </c>
      <c r="BR442" s="115" t="s">
        <v>14</v>
      </c>
      <c r="BS442" s="116" t="s">
        <v>15</v>
      </c>
      <c r="BT442" s="117" t="s">
        <v>14</v>
      </c>
      <c r="BU442" s="115" t="s">
        <v>15</v>
      </c>
      <c r="BV442" s="119" t="s">
        <v>14</v>
      </c>
      <c r="BW442" s="120" t="s">
        <v>15</v>
      </c>
      <c r="BX442" s="115" t="s">
        <v>14</v>
      </c>
      <c r="BY442" s="116" t="s">
        <v>15</v>
      </c>
      <c r="BZ442" s="117" t="s">
        <v>14</v>
      </c>
      <c r="CA442" s="118" t="s">
        <v>15</v>
      </c>
      <c r="CB442" s="115" t="s">
        <v>14</v>
      </c>
      <c r="CC442" s="116" t="s">
        <v>15</v>
      </c>
      <c r="CD442" s="117" t="s">
        <v>14</v>
      </c>
      <c r="CE442" s="118" t="s">
        <v>15</v>
      </c>
      <c r="CF442" s="115" t="s">
        <v>14</v>
      </c>
      <c r="CG442" s="116" t="s">
        <v>15</v>
      </c>
      <c r="CH442" s="28" t="s">
        <v>14</v>
      </c>
      <c r="CI442" s="121" t="s">
        <v>15</v>
      </c>
      <c r="CJ442" s="119" t="s">
        <v>14</v>
      </c>
      <c r="CK442" s="120" t="s">
        <v>15</v>
      </c>
    </row>
    <row r="443" spans="1:89" ht="13.5" thickTop="1" x14ac:dyDescent="0.2">
      <c r="A443" s="124" t="s">
        <v>16</v>
      </c>
      <c r="B443" s="125"/>
      <c r="C443" s="172"/>
      <c r="D443" s="126"/>
      <c r="E443" s="166"/>
      <c r="F443" s="125"/>
      <c r="G443" s="127"/>
      <c r="H443" s="126"/>
      <c r="I443" s="166"/>
      <c r="J443" s="125"/>
      <c r="K443" s="127"/>
      <c r="L443" s="126"/>
      <c r="M443" s="125"/>
      <c r="N443" s="165"/>
      <c r="O443" s="167"/>
      <c r="P443" s="125"/>
      <c r="Q443" s="127"/>
      <c r="R443" s="126"/>
      <c r="S443" s="166"/>
      <c r="T443" s="125"/>
      <c r="U443" s="127"/>
      <c r="V443" s="126"/>
      <c r="W443" s="166"/>
      <c r="X443" s="125"/>
      <c r="Y443" s="127"/>
      <c r="Z443" s="170"/>
      <c r="AA443" s="171"/>
      <c r="AB443" s="156">
        <f>B443+D443+F443+H443+J443+L443+N443+P443+R443+T443+V443+X443+Z443</f>
        <v>0</v>
      </c>
      <c r="AC443" s="157">
        <f>C443+E443+G443+I443+K443+M443+O443+Q443+S443+U443+W443+Y443+AA443</f>
        <v>0</v>
      </c>
      <c r="AE443" s="235" t="str">
        <f>$AE$9</f>
        <v>07:00 - 07:59</v>
      </c>
      <c r="AF443" s="125">
        <f>SUMIF($A$9:$A$32,$AE443,B$443:B$466)</f>
        <v>784</v>
      </c>
      <c r="AG443" s="172">
        <f t="shared" ref="AG443:AV444" si="7723">SUMIF($A$9:$A$32,$AE443,C$443:C$466)</f>
        <v>852</v>
      </c>
      <c r="AH443" s="126">
        <f t="shared" si="7723"/>
        <v>307</v>
      </c>
      <c r="AI443" s="166">
        <f t="shared" si="7723"/>
        <v>371</v>
      </c>
      <c r="AJ443" s="125">
        <f t="shared" si="7723"/>
        <v>1067</v>
      </c>
      <c r="AK443" s="127">
        <f t="shared" si="7723"/>
        <v>1017</v>
      </c>
      <c r="AL443" s="126">
        <f t="shared" si="7723"/>
        <v>1373</v>
      </c>
      <c r="AM443" s="166">
        <f t="shared" si="7723"/>
        <v>1409</v>
      </c>
      <c r="AN443" s="125">
        <f t="shared" si="7723"/>
        <v>132</v>
      </c>
      <c r="AO443" s="127">
        <f t="shared" si="7723"/>
        <v>145</v>
      </c>
      <c r="AP443" s="126">
        <f t="shared" si="7723"/>
        <v>435</v>
      </c>
      <c r="AQ443" s="125">
        <f t="shared" si="7723"/>
        <v>654</v>
      </c>
      <c r="AR443" s="165">
        <f t="shared" si="7723"/>
        <v>1347</v>
      </c>
      <c r="AS443" s="167">
        <f t="shared" si="7723"/>
        <v>1193</v>
      </c>
      <c r="AT443" s="125">
        <f t="shared" si="7723"/>
        <v>673</v>
      </c>
      <c r="AU443" s="127">
        <f t="shared" si="7723"/>
        <v>536</v>
      </c>
      <c r="AV443" s="126">
        <f t="shared" si="7723"/>
        <v>1121</v>
      </c>
      <c r="AW443" s="166">
        <f t="shared" ref="AW443:BE444" si="7724">SUMIF($A$9:$A$32,$AE443,S$443:S$466)</f>
        <v>914</v>
      </c>
      <c r="AX443" s="125">
        <f t="shared" si="7724"/>
        <v>248</v>
      </c>
      <c r="AY443" s="127">
        <f t="shared" si="7724"/>
        <v>199</v>
      </c>
      <c r="AZ443" s="126">
        <f t="shared" si="7724"/>
        <v>622</v>
      </c>
      <c r="BA443" s="166">
        <f t="shared" si="7724"/>
        <v>855</v>
      </c>
      <c r="BB443" s="125">
        <f t="shared" si="7724"/>
        <v>615</v>
      </c>
      <c r="BC443" s="127">
        <f t="shared" si="7724"/>
        <v>317</v>
      </c>
      <c r="BD443" s="170">
        <f t="shared" si="7724"/>
        <v>1499</v>
      </c>
      <c r="BE443" s="171">
        <f t="shared" si="7724"/>
        <v>1655</v>
      </c>
      <c r="BF443" s="156">
        <f>AF443+AH443+AJ443+AL443+AN443+AP443+AR443+AT443+AV443+AX443+AZ443+BB443+BD443</f>
        <v>10223</v>
      </c>
      <c r="BG443" s="157">
        <f>AG443+AI443+AK443+AM443+AO443+AQ443+AS443+AU443+AW443+AY443+BA443+BC443+BE443</f>
        <v>10117</v>
      </c>
      <c r="BI443" s="124" t="s">
        <v>16</v>
      </c>
      <c r="BJ443" s="128">
        <f>B443/B467</f>
        <v>0</v>
      </c>
      <c r="BK443" s="129">
        <f t="shared" ref="BK443" si="7725">C443/C467</f>
        <v>0</v>
      </c>
      <c r="BL443" s="130">
        <f t="shared" ref="BL443" si="7726">D443/D467</f>
        <v>0</v>
      </c>
      <c r="BM443" s="131">
        <f t="shared" ref="BM443" si="7727">E443/E467</f>
        <v>0</v>
      </c>
      <c r="BN443" s="128">
        <f t="shared" ref="BN443" si="7728">F443/F467</f>
        <v>0</v>
      </c>
      <c r="BO443" s="129">
        <f t="shared" ref="BO443" si="7729">G443/G467</f>
        <v>0</v>
      </c>
      <c r="BP443" s="130">
        <f t="shared" ref="BP443" si="7730">H443/H467</f>
        <v>0</v>
      </c>
      <c r="BQ443" s="131">
        <f t="shared" ref="BQ443" si="7731">I443/I467</f>
        <v>0</v>
      </c>
      <c r="BR443" s="128">
        <f t="shared" ref="BR443" si="7732">J443/J467</f>
        <v>0</v>
      </c>
      <c r="BS443" s="129">
        <f t="shared" ref="BS443" si="7733">K443/K467</f>
        <v>0</v>
      </c>
      <c r="BT443" s="130">
        <f t="shared" ref="BT443" si="7734">L443/L467</f>
        <v>0</v>
      </c>
      <c r="BU443" s="128">
        <f t="shared" ref="BU443" si="7735">M443/M467</f>
        <v>0</v>
      </c>
      <c r="BV443" s="132">
        <f t="shared" ref="BV443" si="7736">N443/N467</f>
        <v>0</v>
      </c>
      <c r="BW443" s="133">
        <f t="shared" ref="BW443" si="7737">O443/O467</f>
        <v>0</v>
      </c>
      <c r="BX443" s="128">
        <f t="shared" ref="BX443" si="7738">P443/P467</f>
        <v>0</v>
      </c>
      <c r="BY443" s="129">
        <f t="shared" ref="BY443" si="7739">Q443/Q467</f>
        <v>0</v>
      </c>
      <c r="BZ443" s="130">
        <f t="shared" ref="BZ443" si="7740">R443/R467</f>
        <v>0</v>
      </c>
      <c r="CA443" s="131">
        <f t="shared" ref="CA443" si="7741">S443/S467</f>
        <v>0</v>
      </c>
      <c r="CB443" s="128">
        <f t="shared" ref="CB443" si="7742">T443/T467</f>
        <v>0</v>
      </c>
      <c r="CC443" s="129">
        <f t="shared" ref="CC443" si="7743">U443/U467</f>
        <v>0</v>
      </c>
      <c r="CD443" s="130">
        <f t="shared" ref="CD443" si="7744">V443/V467</f>
        <v>0</v>
      </c>
      <c r="CE443" s="131">
        <f t="shared" ref="CE443" si="7745">W443/W467</f>
        <v>0</v>
      </c>
      <c r="CF443" s="128">
        <f t="shared" ref="CF443" si="7746">X443/X467</f>
        <v>0</v>
      </c>
      <c r="CG443" s="129">
        <f t="shared" ref="CG443" si="7747">Y443/Y467</f>
        <v>0</v>
      </c>
      <c r="CH443" s="130">
        <f t="shared" ref="CH443" si="7748">Z443/Z467</f>
        <v>0</v>
      </c>
      <c r="CI443" s="128">
        <f t="shared" ref="CI443" si="7749">AA443/AA467</f>
        <v>0</v>
      </c>
      <c r="CJ443" s="134">
        <f t="shared" ref="CJ443" si="7750">AB443/AB467</f>
        <v>0</v>
      </c>
      <c r="CK443" s="135">
        <f t="shared" ref="CK443" si="7751">AC443/AC467</f>
        <v>0</v>
      </c>
    </row>
    <row r="444" spans="1:89" x14ac:dyDescent="0.2">
      <c r="A444" s="136" t="s">
        <v>17</v>
      </c>
      <c r="B444" s="175">
        <v>110</v>
      </c>
      <c r="C444" s="176">
        <v>0</v>
      </c>
      <c r="D444" s="177">
        <v>96</v>
      </c>
      <c r="E444" s="178">
        <v>0</v>
      </c>
      <c r="F444" s="175">
        <v>279</v>
      </c>
      <c r="G444" s="179">
        <v>3</v>
      </c>
      <c r="H444" s="177">
        <v>283</v>
      </c>
      <c r="I444" s="178">
        <v>20</v>
      </c>
      <c r="J444" s="175">
        <v>6</v>
      </c>
      <c r="K444" s="179">
        <v>12</v>
      </c>
      <c r="L444" s="177">
        <v>47</v>
      </c>
      <c r="M444" s="175">
        <v>38</v>
      </c>
      <c r="N444" s="180">
        <v>128</v>
      </c>
      <c r="O444" s="181">
        <v>83</v>
      </c>
      <c r="P444" s="175">
        <v>36</v>
      </c>
      <c r="Q444" s="179">
        <v>31</v>
      </c>
      <c r="R444" s="177">
        <v>18</v>
      </c>
      <c r="S444" s="178">
        <v>27</v>
      </c>
      <c r="T444" s="175">
        <v>2</v>
      </c>
      <c r="U444" s="179">
        <v>0</v>
      </c>
      <c r="V444" s="177">
        <v>4</v>
      </c>
      <c r="W444" s="178">
        <v>0</v>
      </c>
      <c r="X444" s="175">
        <v>2</v>
      </c>
      <c r="Y444" s="179">
        <v>0</v>
      </c>
      <c r="Z444" s="177">
        <v>0</v>
      </c>
      <c r="AA444" s="175">
        <v>0</v>
      </c>
      <c r="AB444" s="156">
        <f t="shared" ref="AB444:AB463" si="7752">B444+D444+F444+H444+J444+L444+N444+P444+R444+T444+V444+X444+Z444</f>
        <v>1011</v>
      </c>
      <c r="AC444" s="157">
        <f t="shared" ref="AC444:AC463" si="7753">C444+E444+G444+I444+K444+M444+O444+Q444+S444+U444+W444+Y444+AA444</f>
        <v>214</v>
      </c>
      <c r="AE444" s="237" t="str">
        <f>$AE$10</f>
        <v>08:00 - 08:59</v>
      </c>
      <c r="AF444" s="125">
        <f>SUMIF($A$9:$A$32,$AE444,B$443:B$466)</f>
        <v>1043</v>
      </c>
      <c r="AG444" s="176">
        <f t="shared" si="7723"/>
        <v>877</v>
      </c>
      <c r="AH444" s="177">
        <f t="shared" si="7723"/>
        <v>358</v>
      </c>
      <c r="AI444" s="178">
        <f t="shared" si="7723"/>
        <v>358</v>
      </c>
      <c r="AJ444" s="238">
        <f t="shared" si="7723"/>
        <v>1228</v>
      </c>
      <c r="AK444" s="179">
        <f t="shared" si="7723"/>
        <v>674</v>
      </c>
      <c r="AL444" s="177">
        <f t="shared" si="7723"/>
        <v>1626</v>
      </c>
      <c r="AM444" s="178">
        <f t="shared" si="7723"/>
        <v>1414</v>
      </c>
      <c r="AN444" s="238">
        <f t="shared" si="7723"/>
        <v>127</v>
      </c>
      <c r="AO444" s="179">
        <f t="shared" si="7723"/>
        <v>212</v>
      </c>
      <c r="AP444" s="177">
        <f t="shared" si="7723"/>
        <v>419</v>
      </c>
      <c r="AQ444" s="238">
        <f t="shared" si="7723"/>
        <v>789</v>
      </c>
      <c r="AR444" s="180">
        <f t="shared" si="7723"/>
        <v>1309</v>
      </c>
      <c r="AS444" s="181">
        <f t="shared" si="7723"/>
        <v>1429</v>
      </c>
      <c r="AT444" s="238">
        <f t="shared" si="7723"/>
        <v>732</v>
      </c>
      <c r="AU444" s="179">
        <f t="shared" si="7723"/>
        <v>504</v>
      </c>
      <c r="AV444" s="177">
        <f t="shared" si="7723"/>
        <v>1220</v>
      </c>
      <c r="AW444" s="178">
        <f t="shared" si="7724"/>
        <v>915</v>
      </c>
      <c r="AX444" s="238">
        <f t="shared" si="7724"/>
        <v>125</v>
      </c>
      <c r="AY444" s="179">
        <f t="shared" si="7724"/>
        <v>164</v>
      </c>
      <c r="AZ444" s="177">
        <f t="shared" si="7724"/>
        <v>498</v>
      </c>
      <c r="BA444" s="178">
        <f t="shared" si="7724"/>
        <v>962</v>
      </c>
      <c r="BB444" s="238">
        <f t="shared" si="7724"/>
        <v>515</v>
      </c>
      <c r="BC444" s="179">
        <f t="shared" si="7724"/>
        <v>325</v>
      </c>
      <c r="BD444" s="177">
        <f t="shared" si="7724"/>
        <v>1737</v>
      </c>
      <c r="BE444" s="238">
        <f t="shared" si="7724"/>
        <v>2011</v>
      </c>
      <c r="BF444" s="158">
        <f>SUM(AF444,AH444,AJ444,AL444,AN444,AP444,AR444,AT444,AV444,AX444,AZ444,BB444,BD444)</f>
        <v>10937</v>
      </c>
      <c r="BG444" s="159">
        <f>SUM(AG444,AI444,AK444,AM444,AO444,AQ444,AS444,AU444,AW444,AY444,BA444,BC444,BE444)</f>
        <v>10634</v>
      </c>
      <c r="BI444" s="136" t="s">
        <v>17</v>
      </c>
      <c r="BJ444" s="128">
        <f>B444/B467</f>
        <v>5.3230099201548508E-3</v>
      </c>
      <c r="BK444" s="129">
        <f t="shared" ref="BK444" si="7754">C444/C467</f>
        <v>0</v>
      </c>
      <c r="BL444" s="130">
        <f t="shared" ref="BL444" si="7755">D444/D467</f>
        <v>1.4909147383134027E-2</v>
      </c>
      <c r="BM444" s="131">
        <f t="shared" ref="BM444" si="7756">E444/E467</f>
        <v>0</v>
      </c>
      <c r="BN444" s="128">
        <f t="shared" ref="BN444" si="7757">F444/F467</f>
        <v>1.5337254686383377E-2</v>
      </c>
      <c r="BO444" s="129">
        <f t="shared" ref="BO444" si="7758">G444/G467</f>
        <v>1.8642803877703205E-4</v>
      </c>
      <c r="BP444" s="130">
        <f t="shared" ref="BP444" si="7759">H444/H467</f>
        <v>9.2729119564861229E-3</v>
      </c>
      <c r="BQ444" s="131">
        <f t="shared" ref="BQ444" si="7760">I444/I467</f>
        <v>6.7017391012967869E-4</v>
      </c>
      <c r="BR444" s="128">
        <f t="shared" ref="BR444" si="7761">J444/J467</f>
        <v>1.9249278152069298E-3</v>
      </c>
      <c r="BS444" s="129">
        <f t="shared" ref="BS444" si="7762">K444/K467</f>
        <v>3.8350910834132309E-3</v>
      </c>
      <c r="BT444" s="130">
        <f t="shared" ref="BT444" si="7763">L444/L467</f>
        <v>3.7337146488719414E-3</v>
      </c>
      <c r="BU444" s="128">
        <f t="shared" ref="BU444" si="7764">M444/M467</f>
        <v>2.9987373737373735E-3</v>
      </c>
      <c r="BV444" s="132">
        <f t="shared" ref="BV444" si="7765">N444/N467</f>
        <v>4.8706240487062409E-3</v>
      </c>
      <c r="BW444" s="133">
        <f t="shared" ref="BW444" si="7766">O444/O467</f>
        <v>3.1487101669195753E-3</v>
      </c>
      <c r="BX444" s="128">
        <f t="shared" ref="BX444" si="7767">P444/P467</f>
        <v>2.798507462686567E-3</v>
      </c>
      <c r="BY444" s="129">
        <f t="shared" ref="BY444" si="7768">Q444/Q467</f>
        <v>2.4525316455696203E-3</v>
      </c>
      <c r="BZ444" s="130">
        <f t="shared" ref="BZ444" si="7769">R444/R467</f>
        <v>9.4063545150501675E-4</v>
      </c>
      <c r="CA444" s="131">
        <f t="shared" ref="CA444" si="7770">S444/S467</f>
        <v>1.3647391831783258E-3</v>
      </c>
      <c r="CB444" s="128">
        <f t="shared" ref="CB444" si="7771">T444/T467</f>
        <v>7.9459674215335717E-4</v>
      </c>
      <c r="CC444" s="129">
        <f t="shared" ref="CC444" si="7772">U444/U467</f>
        <v>0</v>
      </c>
      <c r="CD444" s="130">
        <f t="shared" ref="CD444" si="7773">V444/V467</f>
        <v>2.5278058645096058E-4</v>
      </c>
      <c r="CE444" s="131">
        <f t="shared" ref="CE444" si="7774">W444/W467</f>
        <v>0</v>
      </c>
      <c r="CF444" s="128">
        <f t="shared" ref="CF444" si="7775">X444/X467</f>
        <v>2.2011886418666079E-4</v>
      </c>
      <c r="CG444" s="129">
        <f t="shared" ref="CG444" si="7776">Y444/Y467</f>
        <v>0</v>
      </c>
      <c r="CH444" s="130">
        <f t="shared" ref="CH444" si="7777">Z444/Z467</f>
        <v>0</v>
      </c>
      <c r="CI444" s="128">
        <f t="shared" ref="CI444" si="7778">AA444/AA467</f>
        <v>0</v>
      </c>
      <c r="CJ444" s="134">
        <f t="shared" ref="CJ444" si="7779">AB444/AB467</f>
        <v>4.8074865547297393E-3</v>
      </c>
      <c r="CK444" s="135">
        <f t="shared" ref="CK444" si="7780">AC444/AC467</f>
        <v>1.0229494404848972E-3</v>
      </c>
    </row>
    <row r="445" spans="1:89" ht="13.5" thickBot="1" x14ac:dyDescent="0.25">
      <c r="A445" s="145" t="s">
        <v>18</v>
      </c>
      <c r="B445" s="182">
        <v>502</v>
      </c>
      <c r="C445" s="183">
        <v>0</v>
      </c>
      <c r="D445" s="184">
        <v>250</v>
      </c>
      <c r="E445" s="185">
        <v>106</v>
      </c>
      <c r="F445" s="182">
        <v>1002</v>
      </c>
      <c r="G445" s="186">
        <v>300</v>
      </c>
      <c r="H445" s="184">
        <v>988</v>
      </c>
      <c r="I445" s="185">
        <v>479</v>
      </c>
      <c r="J445" s="182">
        <v>52</v>
      </c>
      <c r="K445" s="186">
        <v>93</v>
      </c>
      <c r="L445" s="184">
        <v>275</v>
      </c>
      <c r="M445" s="182">
        <v>334</v>
      </c>
      <c r="N445" s="187">
        <v>813</v>
      </c>
      <c r="O445" s="188">
        <v>812</v>
      </c>
      <c r="P445" s="182">
        <v>367</v>
      </c>
      <c r="Q445" s="186">
        <v>372</v>
      </c>
      <c r="R445" s="184">
        <v>546</v>
      </c>
      <c r="S445" s="185">
        <v>536</v>
      </c>
      <c r="T445" s="182">
        <v>73</v>
      </c>
      <c r="U445" s="186">
        <v>209</v>
      </c>
      <c r="V445" s="184">
        <v>285</v>
      </c>
      <c r="W445" s="185">
        <v>575</v>
      </c>
      <c r="X445" s="182">
        <v>381</v>
      </c>
      <c r="Y445" s="186">
        <v>210</v>
      </c>
      <c r="Z445" s="184">
        <v>965</v>
      </c>
      <c r="AA445" s="182">
        <v>667</v>
      </c>
      <c r="AB445" s="156">
        <f t="shared" si="7752"/>
        <v>6499</v>
      </c>
      <c r="AC445" s="157">
        <f t="shared" si="7753"/>
        <v>4693</v>
      </c>
      <c r="AE445" s="235"/>
      <c r="AF445" s="125"/>
      <c r="AG445" s="183"/>
      <c r="AH445" s="184"/>
      <c r="AI445" s="185"/>
      <c r="AJ445" s="182"/>
      <c r="AK445" s="186"/>
      <c r="AL445" s="184"/>
      <c r="AM445" s="185"/>
      <c r="AN445" s="182"/>
      <c r="AO445" s="186"/>
      <c r="AP445" s="184"/>
      <c r="AQ445" s="182"/>
      <c r="AR445" s="187"/>
      <c r="AS445" s="188"/>
      <c r="AT445" s="182"/>
      <c r="AU445" s="186"/>
      <c r="AV445" s="184"/>
      <c r="AW445" s="185"/>
      <c r="AX445" s="182"/>
      <c r="AY445" s="186"/>
      <c r="AZ445" s="184"/>
      <c r="BA445" s="185"/>
      <c r="BB445" s="182"/>
      <c r="BC445" s="186"/>
      <c r="BD445" s="184"/>
      <c r="BE445" s="182"/>
      <c r="BF445" s="158"/>
      <c r="BG445" s="159"/>
      <c r="BI445" s="145" t="s">
        <v>18</v>
      </c>
      <c r="BJ445" s="128">
        <f>B445/B467</f>
        <v>2.4292281635615774E-2</v>
      </c>
      <c r="BK445" s="129">
        <f t="shared" ref="BK445" si="7781">C445/C467</f>
        <v>0</v>
      </c>
      <c r="BL445" s="130">
        <f t="shared" ref="BL445" si="7782">D445/D467</f>
        <v>3.8825904643578192E-2</v>
      </c>
      <c r="BM445" s="131">
        <f t="shared" ref="BM445" si="7783">E445/E467</f>
        <v>1.3938198553583169E-2</v>
      </c>
      <c r="BN445" s="128">
        <f t="shared" ref="BN445" si="7784">F445/F467</f>
        <v>5.5082183497333848E-2</v>
      </c>
      <c r="BO445" s="129">
        <f t="shared" ref="BO445" si="7785">G445/G467</f>
        <v>1.8642803877703208E-2</v>
      </c>
      <c r="BP445" s="130">
        <f t="shared" ref="BP445" si="7786">H445/H467</f>
        <v>3.2373275664340249E-2</v>
      </c>
      <c r="BQ445" s="131">
        <f t="shared" ref="BQ445" si="7787">I445/I467</f>
        <v>1.6050665147605805E-2</v>
      </c>
      <c r="BR445" s="128">
        <f t="shared" ref="BR445" si="7788">J445/J467</f>
        <v>1.6682707731793391E-2</v>
      </c>
      <c r="BS445" s="129">
        <f t="shared" ref="BS445" si="7789">K445/K467</f>
        <v>2.9721955896452542E-2</v>
      </c>
      <c r="BT445" s="130">
        <f t="shared" ref="BT445" si="7790">L445/L467</f>
        <v>2.1846202732761361E-2</v>
      </c>
      <c r="BU445" s="128">
        <f t="shared" ref="BU445" si="7791">M445/M467</f>
        <v>2.6357323232323232E-2</v>
      </c>
      <c r="BV445" s="132">
        <f t="shared" ref="BV445" si="7792">N445/N467</f>
        <v>3.093607305936073E-2</v>
      </c>
      <c r="BW445" s="133">
        <f t="shared" ref="BW445" si="7793">O445/O467</f>
        <v>3.0804248861911989E-2</v>
      </c>
      <c r="BX445" s="128">
        <f t="shared" ref="BX445" si="7794">P445/P467</f>
        <v>2.8529228855721393E-2</v>
      </c>
      <c r="BY445" s="129">
        <f t="shared" ref="BY445" si="7795">Q445/Q467</f>
        <v>2.9430379746835444E-2</v>
      </c>
      <c r="BZ445" s="130">
        <f t="shared" ref="BZ445" si="7796">R445/R467</f>
        <v>2.8532608695652172E-2</v>
      </c>
      <c r="CA445" s="131">
        <f t="shared" ref="CA445" si="7797">S445/S467</f>
        <v>2.7092600080873434E-2</v>
      </c>
      <c r="CB445" s="128">
        <f t="shared" ref="CB445" si="7798">T445/T467</f>
        <v>2.9002781088597537E-2</v>
      </c>
      <c r="CC445" s="129">
        <f t="shared" ref="CC445" si="7799">U445/U467</f>
        <v>8.1386292834890961E-2</v>
      </c>
      <c r="CD445" s="130">
        <f t="shared" ref="CD445" si="7800">V445/V467</f>
        <v>1.801061678463094E-2</v>
      </c>
      <c r="CE445" s="131">
        <f t="shared" ref="CE445" si="7801">W445/W467</f>
        <v>3.1515483694162787E-2</v>
      </c>
      <c r="CF445" s="128">
        <f t="shared" ref="CF445" si="7802">X445/X467</f>
        <v>4.1932643627558878E-2</v>
      </c>
      <c r="CG445" s="129">
        <f t="shared" ref="CG445" si="7803">Y445/Y467</f>
        <v>4.0407927650567638E-2</v>
      </c>
      <c r="CH445" s="130">
        <f t="shared" ref="CH445" si="7804">Z445/Z467</f>
        <v>2.917964379667987E-2</v>
      </c>
      <c r="CI445" s="128">
        <f t="shared" ref="CI445" si="7805">AA445/AA467</f>
        <v>1.9686549983766712E-2</v>
      </c>
      <c r="CJ445" s="134">
        <f t="shared" ref="CJ445" si="7806">AB445/AB467</f>
        <v>3.0903912086239937E-2</v>
      </c>
      <c r="CK445" s="135">
        <f t="shared" ref="CK445" si="7807">AC445/AC467</f>
        <v>2.2433185627082346E-2</v>
      </c>
    </row>
    <row r="446" spans="1:89" ht="14.25" thickTop="1" thickBot="1" x14ac:dyDescent="0.25">
      <c r="A446" s="136" t="s">
        <v>19</v>
      </c>
      <c r="B446" s="175">
        <v>554</v>
      </c>
      <c r="C446" s="176">
        <v>736</v>
      </c>
      <c r="D446" s="177">
        <v>295</v>
      </c>
      <c r="E446" s="178">
        <v>313</v>
      </c>
      <c r="F446" s="175">
        <v>1129</v>
      </c>
      <c r="G446" s="179">
        <v>714</v>
      </c>
      <c r="H446" s="177">
        <v>1252</v>
      </c>
      <c r="I446" s="178">
        <v>1123</v>
      </c>
      <c r="J446" s="175">
        <v>93</v>
      </c>
      <c r="K446" s="179">
        <v>129</v>
      </c>
      <c r="L446" s="177">
        <v>442</v>
      </c>
      <c r="M446" s="175">
        <v>515</v>
      </c>
      <c r="N446" s="180">
        <v>1370</v>
      </c>
      <c r="O446" s="181">
        <v>1177</v>
      </c>
      <c r="P446" s="175">
        <v>670</v>
      </c>
      <c r="Q446" s="179">
        <v>536</v>
      </c>
      <c r="R446" s="177">
        <v>990</v>
      </c>
      <c r="S446" s="178">
        <v>727</v>
      </c>
      <c r="T446" s="175">
        <v>239</v>
      </c>
      <c r="U446" s="179">
        <v>270</v>
      </c>
      <c r="V446" s="177">
        <v>524</v>
      </c>
      <c r="W446" s="178">
        <v>805</v>
      </c>
      <c r="X446" s="175">
        <v>615</v>
      </c>
      <c r="Y446" s="179">
        <v>260</v>
      </c>
      <c r="Z446" s="177">
        <v>1245</v>
      </c>
      <c r="AA446" s="175">
        <v>1414</v>
      </c>
      <c r="AB446" s="156">
        <f t="shared" si="7752"/>
        <v>9418</v>
      </c>
      <c r="AC446" s="157">
        <f t="shared" si="7753"/>
        <v>8719</v>
      </c>
      <c r="AE446" s="229" t="s">
        <v>13</v>
      </c>
      <c r="AF446" s="20">
        <f t="shared" ref="AF446:BG446" si="7808">SUM(AF443:AF445)</f>
        <v>1827</v>
      </c>
      <c r="AG446" s="21">
        <f t="shared" si="7808"/>
        <v>1729</v>
      </c>
      <c r="AH446" s="20">
        <f t="shared" si="7808"/>
        <v>665</v>
      </c>
      <c r="AI446" s="21">
        <f t="shared" si="7808"/>
        <v>729</v>
      </c>
      <c r="AJ446" s="20">
        <f t="shared" si="7808"/>
        <v>2295</v>
      </c>
      <c r="AK446" s="21">
        <f t="shared" si="7808"/>
        <v>1691</v>
      </c>
      <c r="AL446" s="20">
        <f t="shared" si="7808"/>
        <v>2999</v>
      </c>
      <c r="AM446" s="21">
        <f t="shared" si="7808"/>
        <v>2823</v>
      </c>
      <c r="AN446" s="20">
        <f t="shared" si="7808"/>
        <v>259</v>
      </c>
      <c r="AO446" s="21">
        <f t="shared" si="7808"/>
        <v>357</v>
      </c>
      <c r="AP446" s="20">
        <f t="shared" si="7808"/>
        <v>854</v>
      </c>
      <c r="AQ446" s="21">
        <f t="shared" si="7808"/>
        <v>1443</v>
      </c>
      <c r="AR446" s="20">
        <f t="shared" si="7808"/>
        <v>2656</v>
      </c>
      <c r="AS446" s="21">
        <f t="shared" si="7808"/>
        <v>2622</v>
      </c>
      <c r="AT446" s="20">
        <f t="shared" si="7808"/>
        <v>1405</v>
      </c>
      <c r="AU446" s="21">
        <f t="shared" si="7808"/>
        <v>1040</v>
      </c>
      <c r="AV446" s="20">
        <f t="shared" si="7808"/>
        <v>2341</v>
      </c>
      <c r="AW446" s="21">
        <f t="shared" si="7808"/>
        <v>1829</v>
      </c>
      <c r="AX446" s="20">
        <f t="shared" si="7808"/>
        <v>373</v>
      </c>
      <c r="AY446" s="21">
        <f t="shared" si="7808"/>
        <v>363</v>
      </c>
      <c r="AZ446" s="20">
        <f t="shared" si="7808"/>
        <v>1120</v>
      </c>
      <c r="BA446" s="21">
        <f t="shared" si="7808"/>
        <v>1817</v>
      </c>
      <c r="BB446" s="20">
        <f t="shared" si="7808"/>
        <v>1130</v>
      </c>
      <c r="BC446" s="21">
        <f t="shared" si="7808"/>
        <v>642</v>
      </c>
      <c r="BD446" s="20">
        <f t="shared" si="7808"/>
        <v>3236</v>
      </c>
      <c r="BE446" s="21">
        <f t="shared" si="7808"/>
        <v>3666</v>
      </c>
      <c r="BF446" s="160">
        <f t="shared" si="7808"/>
        <v>21160</v>
      </c>
      <c r="BG446" s="161">
        <f t="shared" si="7808"/>
        <v>20751</v>
      </c>
      <c r="BI446" s="136" t="s">
        <v>19</v>
      </c>
      <c r="BJ446" s="128">
        <f>B446/B467</f>
        <v>2.6808613597870797E-2</v>
      </c>
      <c r="BK446" s="129">
        <f t="shared" ref="BK446" si="7809">C446/C467</f>
        <v>3.4744842562432141E-2</v>
      </c>
      <c r="BL446" s="130">
        <f t="shared" ref="BL446" si="7810">D446/D467</f>
        <v>4.5814567479422273E-2</v>
      </c>
      <c r="BM446" s="131">
        <f t="shared" ref="BM446" si="7811">E446/E467</f>
        <v>4.1157133464825774E-2</v>
      </c>
      <c r="BN446" s="128">
        <f t="shared" ref="BN446" si="7812">F446/F467</f>
        <v>6.2063657852784344E-2</v>
      </c>
      <c r="BO446" s="129">
        <f t="shared" ref="BO446" si="7813">G446/G467</f>
        <v>4.4369873228933633E-2</v>
      </c>
      <c r="BP446" s="130">
        <f t="shared" ref="BP446" si="7814">H446/H467</f>
        <v>4.1023624627281367E-2</v>
      </c>
      <c r="BQ446" s="131">
        <f t="shared" ref="BQ446" si="7815">I446/I467</f>
        <v>3.7630265053781455E-2</v>
      </c>
      <c r="BR446" s="128">
        <f t="shared" ref="BR446" si="7816">J446/J467</f>
        <v>2.9836381135707413E-2</v>
      </c>
      <c r="BS446" s="129">
        <f t="shared" ref="BS446" si="7817">K446/K467</f>
        <v>4.1227229146692232E-2</v>
      </c>
      <c r="BT446" s="130">
        <f t="shared" ref="BT446" si="7818">L446/L467</f>
        <v>3.5112805846838256E-2</v>
      </c>
      <c r="BU446" s="128">
        <f t="shared" ref="BU446" si="7819">M446/M467</f>
        <v>4.0640782828282832E-2</v>
      </c>
      <c r="BV446" s="132">
        <f t="shared" ref="BV446" si="7820">N446/N467</f>
        <v>5.2130898021308977E-2</v>
      </c>
      <c r="BW446" s="133">
        <f t="shared" ref="BW446" si="7821">O446/O467</f>
        <v>4.4650986342943857E-2</v>
      </c>
      <c r="BX446" s="128">
        <f t="shared" ref="BX446" si="7822">P446/P467</f>
        <v>5.2083333333333336E-2</v>
      </c>
      <c r="BY446" s="129">
        <f t="shared" ref="BY446" si="7823">Q446/Q467</f>
        <v>4.2405063291139238E-2</v>
      </c>
      <c r="BZ446" s="130">
        <f t="shared" ref="BZ446" si="7824">R446/R467</f>
        <v>5.173494983277592E-2</v>
      </c>
      <c r="CA446" s="131">
        <f t="shared" ref="CA446" si="7825">S446/S467</f>
        <v>3.6746866154468254E-2</v>
      </c>
      <c r="CB446" s="128">
        <f t="shared" ref="CB446" si="7826">T446/T467</f>
        <v>9.4954310687326182E-2</v>
      </c>
      <c r="CC446" s="129">
        <f t="shared" ref="CC446" si="7827">U446/U467</f>
        <v>0.10514018691588785</v>
      </c>
      <c r="CD446" s="130">
        <f t="shared" ref="CD446" si="7828">V446/V467</f>
        <v>3.3114256825075836E-2</v>
      </c>
      <c r="CE446" s="131">
        <f t="shared" ref="CE446" si="7829">W446/W467</f>
        <v>4.4121677171827897E-2</v>
      </c>
      <c r="CF446" s="128">
        <f t="shared" ref="CF446" si="7830">X446/X467</f>
        <v>6.7686550737398196E-2</v>
      </c>
      <c r="CG446" s="129">
        <f t="shared" ref="CG446" si="7831">Y446/Y467</f>
        <v>5.0028862805464688E-2</v>
      </c>
      <c r="CH446" s="130">
        <f t="shared" ref="CH446" si="7832">Z446/Z467</f>
        <v>3.7646276193643975E-2</v>
      </c>
      <c r="CI446" s="128">
        <f t="shared" ref="CI446" si="7833">AA446/AA467</f>
        <v>4.1734305362887754E-2</v>
      </c>
      <c r="CJ446" s="134">
        <f t="shared" ref="CJ446" si="7834">AB446/AB467</f>
        <v>4.4784281278382479E-2</v>
      </c>
      <c r="CK446" s="135">
        <f t="shared" ref="CK446" si="7835">AC446/AC467</f>
        <v>4.1678019493401018E-2</v>
      </c>
    </row>
    <row r="447" spans="1:89" ht="13.5" thickTop="1" x14ac:dyDescent="0.2">
      <c r="A447" s="145" t="s">
        <v>20</v>
      </c>
      <c r="B447" s="182">
        <v>784</v>
      </c>
      <c r="C447" s="183">
        <v>852</v>
      </c>
      <c r="D447" s="184">
        <v>307</v>
      </c>
      <c r="E447" s="185">
        <v>371</v>
      </c>
      <c r="F447" s="182">
        <v>1067</v>
      </c>
      <c r="G447" s="186">
        <v>1017</v>
      </c>
      <c r="H447" s="184">
        <v>1373</v>
      </c>
      <c r="I447" s="185">
        <v>1409</v>
      </c>
      <c r="J447" s="182">
        <v>132</v>
      </c>
      <c r="K447" s="186">
        <v>145</v>
      </c>
      <c r="L447" s="184">
        <v>435</v>
      </c>
      <c r="M447" s="182">
        <v>654</v>
      </c>
      <c r="N447" s="187">
        <v>1347</v>
      </c>
      <c r="O447" s="188">
        <v>1193</v>
      </c>
      <c r="P447" s="182">
        <v>673</v>
      </c>
      <c r="Q447" s="186">
        <v>536</v>
      </c>
      <c r="R447" s="184">
        <v>1121</v>
      </c>
      <c r="S447" s="185">
        <v>914</v>
      </c>
      <c r="T447" s="182">
        <v>248</v>
      </c>
      <c r="U447" s="186">
        <v>199</v>
      </c>
      <c r="V447" s="184">
        <v>622</v>
      </c>
      <c r="W447" s="185">
        <v>855</v>
      </c>
      <c r="X447" s="182">
        <v>615</v>
      </c>
      <c r="Y447" s="186">
        <v>317</v>
      </c>
      <c r="Z447" s="184">
        <v>1499</v>
      </c>
      <c r="AA447" s="182">
        <v>1655</v>
      </c>
      <c r="AB447" s="156">
        <f t="shared" si="7752"/>
        <v>10223</v>
      </c>
      <c r="AC447" s="157">
        <f t="shared" si="7753"/>
        <v>10117</v>
      </c>
      <c r="BI447" s="145" t="s">
        <v>20</v>
      </c>
      <c r="BJ447" s="128">
        <f>B447/B467</f>
        <v>3.7938543430921852E-2</v>
      </c>
      <c r="BK447" s="129">
        <f t="shared" ref="BK447" si="7836">C447/C467</f>
        <v>4.0220931879337202E-2</v>
      </c>
      <c r="BL447" s="130">
        <f t="shared" ref="BL447" si="7837">D447/D467</f>
        <v>4.7678210902314021E-2</v>
      </c>
      <c r="BM447" s="131">
        <f t="shared" ref="BM447" si="7838">E447/E467</f>
        <v>4.8783694937541089E-2</v>
      </c>
      <c r="BN447" s="128">
        <f t="shared" ref="BN447" si="7839">F447/F467</f>
        <v>5.8655379033588036E-2</v>
      </c>
      <c r="BO447" s="129">
        <f t="shared" ref="BO447" si="7840">G447/G467</f>
        <v>6.3199105145413867E-2</v>
      </c>
      <c r="BP447" s="130">
        <f t="shared" ref="BP447" si="7841">H447/H467</f>
        <v>4.4988367901962714E-2</v>
      </c>
      <c r="BQ447" s="131">
        <f t="shared" ref="BQ447" si="7842">I447/I467</f>
        <v>4.7213751968635864E-2</v>
      </c>
      <c r="BR447" s="128">
        <f t="shared" ref="BR447" si="7843">J447/J467</f>
        <v>4.2348411934552452E-2</v>
      </c>
      <c r="BS447" s="129">
        <f t="shared" ref="BS447" si="7844">K447/K467</f>
        <v>4.6340683924576541E-2</v>
      </c>
      <c r="BT447" s="130">
        <f t="shared" ref="BT447" si="7845">L447/L467</f>
        <v>3.4556720686367969E-2</v>
      </c>
      <c r="BU447" s="128">
        <f t="shared" ref="BU447" si="7846">M447/M467</f>
        <v>5.1609848484848488E-2</v>
      </c>
      <c r="BV447" s="132">
        <f t="shared" ref="BV447" si="7847">N447/N467</f>
        <v>5.1255707762557078E-2</v>
      </c>
      <c r="BW447" s="133">
        <f t="shared" ref="BW447" si="7848">O447/O467</f>
        <v>4.5257966616084978E-2</v>
      </c>
      <c r="BX447" s="128">
        <f t="shared" ref="BX447" si="7849">P447/P467</f>
        <v>5.2316542288557213E-2</v>
      </c>
      <c r="BY447" s="129">
        <f t="shared" ref="BY447" si="7850">Q447/Q467</f>
        <v>4.2405063291139238E-2</v>
      </c>
      <c r="BZ447" s="130">
        <f t="shared" ref="BZ447" si="7851">R447/R467</f>
        <v>5.8580685618729096E-2</v>
      </c>
      <c r="CA447" s="131">
        <f t="shared" ref="CA447" si="7852">S447/S467</f>
        <v>4.6198948645369997E-2</v>
      </c>
      <c r="CB447" s="128">
        <f t="shared" ref="CB447" si="7853">T447/T467</f>
        <v>9.8529996027016287E-2</v>
      </c>
      <c r="CC447" s="129">
        <f t="shared" ref="CC447" si="7854">U447/U467</f>
        <v>7.7492211838006225E-2</v>
      </c>
      <c r="CD447" s="130">
        <f t="shared" ref="CD447" si="7855">V447/V467</f>
        <v>3.9307381193124366E-2</v>
      </c>
      <c r="CE447" s="131">
        <f t="shared" ref="CE447" si="7856">W447/W467</f>
        <v>4.6862154014798575E-2</v>
      </c>
      <c r="CF447" s="128">
        <f t="shared" ref="CF447" si="7857">X447/X467</f>
        <v>6.7686550737398196E-2</v>
      </c>
      <c r="CG447" s="129">
        <f t="shared" ref="CG447" si="7858">Y447/Y467</f>
        <v>6.0996728882047338E-2</v>
      </c>
      <c r="CH447" s="130">
        <f t="shared" ref="CH447" si="7859">Z447/Z467</f>
        <v>4.5326721296604276E-2</v>
      </c>
      <c r="CI447" s="128">
        <f t="shared" ref="CI447" si="7860">AA447/AA467</f>
        <v>4.8847436616392667E-2</v>
      </c>
      <c r="CJ447" s="134">
        <f t="shared" ref="CJ447" si="7861">AB447/AB467</f>
        <v>4.861220083976471E-2</v>
      </c>
      <c r="CK447" s="135">
        <f t="shared" ref="CK447" si="7862">AC447/AC467</f>
        <v>4.8360651819559369E-2</v>
      </c>
    </row>
    <row r="448" spans="1:89" ht="13.5" thickBot="1" x14ac:dyDescent="0.25">
      <c r="A448" s="136" t="s">
        <v>21</v>
      </c>
      <c r="B448" s="175">
        <v>1043</v>
      </c>
      <c r="C448" s="176">
        <v>877</v>
      </c>
      <c r="D448" s="177">
        <v>358</v>
      </c>
      <c r="E448" s="178">
        <v>358</v>
      </c>
      <c r="F448" s="175">
        <v>1228</v>
      </c>
      <c r="G448" s="179">
        <v>674</v>
      </c>
      <c r="H448" s="177">
        <v>1626</v>
      </c>
      <c r="I448" s="178">
        <v>1414</v>
      </c>
      <c r="J448" s="175">
        <v>127</v>
      </c>
      <c r="K448" s="179">
        <v>212</v>
      </c>
      <c r="L448" s="177">
        <v>419</v>
      </c>
      <c r="M448" s="175">
        <v>789</v>
      </c>
      <c r="N448" s="180">
        <v>1309</v>
      </c>
      <c r="O448" s="181">
        <v>1429</v>
      </c>
      <c r="P448" s="175">
        <v>732</v>
      </c>
      <c r="Q448" s="179">
        <v>504</v>
      </c>
      <c r="R448" s="177">
        <v>1220</v>
      </c>
      <c r="S448" s="178">
        <v>915</v>
      </c>
      <c r="T448" s="175">
        <v>125</v>
      </c>
      <c r="U448" s="179">
        <v>164</v>
      </c>
      <c r="V448" s="177">
        <v>498</v>
      </c>
      <c r="W448" s="178">
        <v>962</v>
      </c>
      <c r="X448" s="175">
        <v>515</v>
      </c>
      <c r="Y448" s="179">
        <v>325</v>
      </c>
      <c r="Z448" s="177">
        <v>1737</v>
      </c>
      <c r="AA448" s="175">
        <v>2011</v>
      </c>
      <c r="AB448" s="156">
        <f t="shared" si="7752"/>
        <v>10937</v>
      </c>
      <c r="AC448" s="157">
        <f t="shared" si="7753"/>
        <v>10634</v>
      </c>
      <c r="AE448" s="232" t="s">
        <v>85</v>
      </c>
      <c r="BI448" s="136" t="s">
        <v>21</v>
      </c>
      <c r="BJ448" s="128">
        <f>B448/B467</f>
        <v>5.0471812242922819E-2</v>
      </c>
      <c r="BK448" s="129">
        <f t="shared" ref="BK448" si="7863">C448/C467</f>
        <v>4.1401123542463295E-2</v>
      </c>
      <c r="BL448" s="130">
        <f t="shared" ref="BL448" si="7864">D448/D467</f>
        <v>5.5598695449603976E-2</v>
      </c>
      <c r="BM448" s="131">
        <f t="shared" ref="BM448" si="7865">E448/E467</f>
        <v>4.7074293228139379E-2</v>
      </c>
      <c r="BN448" s="128">
        <f t="shared" ref="BN448" si="7866">F448/F467</f>
        <v>6.7505909515694573E-2</v>
      </c>
      <c r="BO448" s="129">
        <f t="shared" ref="BO448" si="7867">G448/G467</f>
        <v>4.1884166045239868E-2</v>
      </c>
      <c r="BP448" s="130">
        <f t="shared" ref="BP448" si="7868">H448/H467</f>
        <v>5.327828565811462E-2</v>
      </c>
      <c r="BQ448" s="131">
        <f t="shared" ref="BQ448" si="7869">I448/I467</f>
        <v>4.738129544616828E-2</v>
      </c>
      <c r="BR448" s="128">
        <f t="shared" ref="BR448" si="7870">J448/J467</f>
        <v>4.0744305421880012E-2</v>
      </c>
      <c r="BS448" s="129">
        <f t="shared" ref="BS448" si="7871">K448/K467</f>
        <v>6.7753275806967078E-2</v>
      </c>
      <c r="BT448" s="130">
        <f t="shared" ref="BT448" si="7872">L448/L467</f>
        <v>3.3285668891007307E-2</v>
      </c>
      <c r="BU448" s="128">
        <f t="shared" ref="BU448" si="7873">M448/M467</f>
        <v>6.2263257575757576E-2</v>
      </c>
      <c r="BV448" s="132">
        <f t="shared" ref="BV448" si="7874">N448/N467</f>
        <v>4.9809741248097415E-2</v>
      </c>
      <c r="BW448" s="133">
        <f t="shared" ref="BW448" si="7875">O448/O467</f>
        <v>5.4210925644916537E-2</v>
      </c>
      <c r="BX448" s="128">
        <f t="shared" ref="BX448" si="7876">P448/P467</f>
        <v>5.6902985074626863E-2</v>
      </c>
      <c r="BY448" s="129">
        <f t="shared" ref="BY448" si="7877">Q448/Q467</f>
        <v>3.9873417721518985E-2</v>
      </c>
      <c r="BZ448" s="130">
        <f t="shared" ref="BZ448" si="7878">R448/R467</f>
        <v>6.3754180602006688E-2</v>
      </c>
      <c r="CA448" s="131">
        <f t="shared" ref="CA448" si="7879">S448/S467</f>
        <v>4.6249494541043268E-2</v>
      </c>
      <c r="CB448" s="128">
        <f t="shared" ref="CB448" si="7880">T448/T467</f>
        <v>4.9662296384584824E-2</v>
      </c>
      <c r="CC448" s="129">
        <f t="shared" ref="CC448" si="7881">U448/U467</f>
        <v>6.3862928348909651E-2</v>
      </c>
      <c r="CD448" s="130">
        <f t="shared" ref="CD448" si="7882">V448/V467</f>
        <v>3.1471183013144589E-2</v>
      </c>
      <c r="CE448" s="131">
        <f t="shared" ref="CE448" si="7883">W448/W467</f>
        <v>5.2726774458755822E-2</v>
      </c>
      <c r="CF448" s="128">
        <f t="shared" ref="CF448" si="7884">X448/X467</f>
        <v>5.6680607528065155E-2</v>
      </c>
      <c r="CG448" s="129">
        <f t="shared" ref="CG448" si="7885">Y448/Y467</f>
        <v>6.2536078506830864E-2</v>
      </c>
      <c r="CH448" s="130">
        <f t="shared" ref="CH448" si="7886">Z448/Z467</f>
        <v>5.2523358834023766E-2</v>
      </c>
      <c r="CI448" s="128">
        <f t="shared" ref="CI448" si="7887">AA448/AA467</f>
        <v>5.9354800625719427E-2</v>
      </c>
      <c r="CJ448" s="134">
        <f t="shared" ref="CJ448" si="7888">AB448/AB467</f>
        <v>5.2007399059425481E-2</v>
      </c>
      <c r="CK448" s="135">
        <f t="shared" ref="CK448" si="7889">AC448/AC467</f>
        <v>5.083198294446914E-2</v>
      </c>
    </row>
    <row r="449" spans="1:89" ht="14.25" thickTop="1" thickBot="1" x14ac:dyDescent="0.25">
      <c r="A449" s="145" t="s">
        <v>22</v>
      </c>
      <c r="B449" s="182">
        <v>1315</v>
      </c>
      <c r="C449" s="183">
        <v>1104</v>
      </c>
      <c r="D449" s="184">
        <v>475</v>
      </c>
      <c r="E449" s="185">
        <v>404</v>
      </c>
      <c r="F449" s="182">
        <v>1594</v>
      </c>
      <c r="G449" s="186">
        <v>583</v>
      </c>
      <c r="H449" s="184">
        <v>1925</v>
      </c>
      <c r="I449" s="185">
        <v>1661</v>
      </c>
      <c r="J449" s="182">
        <v>130</v>
      </c>
      <c r="K449" s="186">
        <v>430</v>
      </c>
      <c r="L449" s="184">
        <v>412</v>
      </c>
      <c r="M449" s="182">
        <v>1240</v>
      </c>
      <c r="N449" s="187">
        <v>1469</v>
      </c>
      <c r="O449" s="188">
        <v>2089</v>
      </c>
      <c r="P449" s="182">
        <v>926</v>
      </c>
      <c r="Q449" s="186">
        <v>512</v>
      </c>
      <c r="R449" s="184">
        <v>1581</v>
      </c>
      <c r="S449" s="185">
        <v>936</v>
      </c>
      <c r="T449" s="182">
        <v>113</v>
      </c>
      <c r="U449" s="186">
        <v>137</v>
      </c>
      <c r="V449" s="184">
        <v>529</v>
      </c>
      <c r="W449" s="185">
        <v>1533</v>
      </c>
      <c r="X449" s="182">
        <v>596</v>
      </c>
      <c r="Y449" s="186">
        <v>274</v>
      </c>
      <c r="Z449" s="184">
        <v>2052</v>
      </c>
      <c r="AA449" s="182">
        <v>1820</v>
      </c>
      <c r="AB449" s="156">
        <f t="shared" si="7752"/>
        <v>13117</v>
      </c>
      <c r="AC449" s="157">
        <f t="shared" si="7753"/>
        <v>12723</v>
      </c>
      <c r="AE449" s="300" t="s">
        <v>0</v>
      </c>
      <c r="AF449" s="302" t="s">
        <v>1</v>
      </c>
      <c r="AG449" s="303"/>
      <c r="AH449" s="302" t="s">
        <v>2</v>
      </c>
      <c r="AI449" s="303"/>
      <c r="AJ449" s="302" t="s">
        <v>3</v>
      </c>
      <c r="AK449" s="303"/>
      <c r="AL449" s="302" t="s">
        <v>4</v>
      </c>
      <c r="AM449" s="303"/>
      <c r="AN449" s="302" t="s">
        <v>5</v>
      </c>
      <c r="AO449" s="303"/>
      <c r="AP449" s="302" t="s">
        <v>6</v>
      </c>
      <c r="AQ449" s="303"/>
      <c r="AR449" s="302" t="s">
        <v>7</v>
      </c>
      <c r="AS449" s="303"/>
      <c r="AT449" s="302" t="s">
        <v>8</v>
      </c>
      <c r="AU449" s="303"/>
      <c r="AV449" s="302" t="s">
        <v>9</v>
      </c>
      <c r="AW449" s="303"/>
      <c r="AX449" s="302" t="s">
        <v>10</v>
      </c>
      <c r="AY449" s="303"/>
      <c r="AZ449" s="302" t="s">
        <v>11</v>
      </c>
      <c r="BA449" s="303"/>
      <c r="BB449" s="302" t="s">
        <v>12</v>
      </c>
      <c r="BC449" s="303"/>
      <c r="BD449" s="305" t="s">
        <v>40</v>
      </c>
      <c r="BE449" s="306"/>
      <c r="BF449" s="307" t="s">
        <v>41</v>
      </c>
      <c r="BG449" s="308"/>
      <c r="BI449" s="145" t="s">
        <v>22</v>
      </c>
      <c r="BJ449" s="128">
        <f>B449/B467</f>
        <v>6.3634164045487537E-2</v>
      </c>
      <c r="BK449" s="129">
        <f t="shared" ref="BK449" si="7890">C449/C467</f>
        <v>5.2117263843648211E-2</v>
      </c>
      <c r="BL449" s="130">
        <f t="shared" ref="BL449" si="7891">D449/D467</f>
        <v>7.3769218822798577E-2</v>
      </c>
      <c r="BM449" s="131">
        <f t="shared" ref="BM449" si="7892">E449/E467</f>
        <v>5.3122945430637739E-2</v>
      </c>
      <c r="BN449" s="128">
        <f t="shared" ref="BN449" si="7893">F449/F467</f>
        <v>8.7625748996756639E-2</v>
      </c>
      <c r="BO449" s="129">
        <f t="shared" ref="BO449" si="7894">G449/G467</f>
        <v>3.6229182202336563E-2</v>
      </c>
      <c r="BP449" s="130">
        <f t="shared" ref="BP449" si="7895">H449/H467</f>
        <v>6.3075461188112317E-2</v>
      </c>
      <c r="BQ449" s="131">
        <f t="shared" ref="BQ449" si="7896">I449/I467</f>
        <v>5.5657943236269811E-2</v>
      </c>
      <c r="BR449" s="128">
        <f t="shared" ref="BR449" si="7897">J449/J467</f>
        <v>4.170676932948348E-2</v>
      </c>
      <c r="BS449" s="129">
        <f t="shared" ref="BS449" si="7898">K449/K467</f>
        <v>0.13742409715564077</v>
      </c>
      <c r="BT449" s="130">
        <f t="shared" ref="BT449" si="7899">L449/L467</f>
        <v>3.2729583730537019E-2</v>
      </c>
      <c r="BU449" s="128">
        <f t="shared" ref="BU449" si="7900">M449/M467</f>
        <v>9.7853535353535359E-2</v>
      </c>
      <c r="BV449" s="132">
        <f t="shared" ref="BV449" si="7901">N449/N467</f>
        <v>5.5898021308980216E-2</v>
      </c>
      <c r="BW449" s="133">
        <f t="shared" ref="BW449" si="7902">O449/O467</f>
        <v>7.9248861911987864E-2</v>
      </c>
      <c r="BX449" s="128">
        <f t="shared" ref="BX449" si="7903">P449/P467</f>
        <v>7.1983830845771146E-2</v>
      </c>
      <c r="BY449" s="129">
        <f t="shared" ref="BY449" si="7904">Q449/Q467</f>
        <v>4.0506329113924051E-2</v>
      </c>
      <c r="BZ449" s="130">
        <f t="shared" ref="BZ449" si="7905">R449/R467</f>
        <v>8.2619147157190639E-2</v>
      </c>
      <c r="CA449" s="131">
        <f t="shared" ref="CA449" si="7906">S449/S467</f>
        <v>4.7310958350181967E-2</v>
      </c>
      <c r="CB449" s="128">
        <f t="shared" ref="CB449" si="7907">T449/T467</f>
        <v>4.4894715931664678E-2</v>
      </c>
      <c r="CC449" s="129">
        <f t="shared" ref="CC449" si="7908">U449/U467</f>
        <v>5.3348909657320871E-2</v>
      </c>
      <c r="CD449" s="130">
        <f t="shared" ref="CD449" si="7909">V449/V467</f>
        <v>3.3430232558139532E-2</v>
      </c>
      <c r="CE449" s="131">
        <f t="shared" ref="CE449" si="7910">W449/W467</f>
        <v>8.4023020005480953E-2</v>
      </c>
      <c r="CF449" s="128">
        <f t="shared" ref="CF449" si="7911">X449/X467</f>
        <v>6.5595421527624917E-2</v>
      </c>
      <c r="CG449" s="129">
        <f t="shared" ref="CG449" si="7912">Y449/Y467</f>
        <v>5.2722724648835866E-2</v>
      </c>
      <c r="CH449" s="130">
        <f t="shared" ref="CH449" si="7913">Z449/Z467</f>
        <v>6.2048320280608388E-2</v>
      </c>
      <c r="CI449" s="128">
        <f t="shared" ref="CI449" si="7914">AA449/AA467</f>
        <v>5.3717422744310968E-2</v>
      </c>
      <c r="CJ449" s="134">
        <f t="shared" ref="CJ449" si="7915">AB449/AB467</f>
        <v>6.2373690542423338E-2</v>
      </c>
      <c r="CK449" s="135">
        <f t="shared" ref="CK449" si="7916">AC449/AC467</f>
        <v>6.081769033312779E-2</v>
      </c>
    </row>
    <row r="450" spans="1:89" ht="15" thickTop="1" thickBot="1" x14ac:dyDescent="0.3">
      <c r="A450" s="136" t="s">
        <v>23</v>
      </c>
      <c r="B450" s="175">
        <v>1116</v>
      </c>
      <c r="C450" s="176">
        <v>1319</v>
      </c>
      <c r="D450" s="177">
        <v>462</v>
      </c>
      <c r="E450" s="178">
        <v>350</v>
      </c>
      <c r="F450" s="175">
        <v>1257</v>
      </c>
      <c r="G450" s="179">
        <v>643</v>
      </c>
      <c r="H450" s="177">
        <v>1850</v>
      </c>
      <c r="I450" s="178">
        <v>1527</v>
      </c>
      <c r="J450" s="175">
        <v>141</v>
      </c>
      <c r="K450" s="179">
        <v>273</v>
      </c>
      <c r="L450" s="177">
        <v>323</v>
      </c>
      <c r="M450" s="175">
        <v>971</v>
      </c>
      <c r="N450" s="180">
        <v>1228</v>
      </c>
      <c r="O450" s="181">
        <v>1675</v>
      </c>
      <c r="P450" s="175">
        <v>844</v>
      </c>
      <c r="Q450" s="179">
        <v>464</v>
      </c>
      <c r="R450" s="177">
        <v>1221</v>
      </c>
      <c r="S450" s="178">
        <v>859</v>
      </c>
      <c r="T450" s="175">
        <v>101</v>
      </c>
      <c r="U450" s="179">
        <v>110</v>
      </c>
      <c r="V450" s="177">
        <v>485</v>
      </c>
      <c r="W450" s="178">
        <v>1260</v>
      </c>
      <c r="X450" s="175">
        <v>545</v>
      </c>
      <c r="Y450" s="179">
        <v>204</v>
      </c>
      <c r="Z450" s="177">
        <v>1977</v>
      </c>
      <c r="AA450" s="175">
        <v>1814</v>
      </c>
      <c r="AB450" s="156">
        <f t="shared" si="7752"/>
        <v>11550</v>
      </c>
      <c r="AC450" s="157">
        <f t="shared" si="7753"/>
        <v>11469</v>
      </c>
      <c r="AE450" s="301"/>
      <c r="AF450" s="115" t="s">
        <v>14</v>
      </c>
      <c r="AG450" s="116" t="s">
        <v>15</v>
      </c>
      <c r="AH450" s="117" t="s">
        <v>14</v>
      </c>
      <c r="AI450" s="118" t="s">
        <v>15</v>
      </c>
      <c r="AJ450" s="115" t="s">
        <v>14</v>
      </c>
      <c r="AK450" s="116" t="s">
        <v>15</v>
      </c>
      <c r="AL450" s="117" t="s">
        <v>14</v>
      </c>
      <c r="AM450" s="118" t="s">
        <v>15</v>
      </c>
      <c r="AN450" s="115" t="s">
        <v>14</v>
      </c>
      <c r="AO450" s="116" t="s">
        <v>15</v>
      </c>
      <c r="AP450" s="117" t="s">
        <v>14</v>
      </c>
      <c r="AQ450" s="115" t="s">
        <v>15</v>
      </c>
      <c r="AR450" s="119" t="s">
        <v>14</v>
      </c>
      <c r="AS450" s="120" t="s">
        <v>15</v>
      </c>
      <c r="AT450" s="115" t="s">
        <v>14</v>
      </c>
      <c r="AU450" s="116" t="s">
        <v>15</v>
      </c>
      <c r="AV450" s="117" t="s">
        <v>14</v>
      </c>
      <c r="AW450" s="118" t="s">
        <v>15</v>
      </c>
      <c r="AX450" s="115" t="s">
        <v>14</v>
      </c>
      <c r="AY450" s="116" t="s">
        <v>15</v>
      </c>
      <c r="AZ450" s="117" t="s">
        <v>14</v>
      </c>
      <c r="BA450" s="118" t="s">
        <v>15</v>
      </c>
      <c r="BB450" s="115" t="s">
        <v>14</v>
      </c>
      <c r="BC450" s="116" t="s">
        <v>15</v>
      </c>
      <c r="BD450" s="28" t="s">
        <v>14</v>
      </c>
      <c r="BE450" s="121" t="s">
        <v>15</v>
      </c>
      <c r="BF450" s="162" t="s">
        <v>14</v>
      </c>
      <c r="BG450" s="163" t="s">
        <v>15</v>
      </c>
      <c r="BI450" s="136" t="s">
        <v>23</v>
      </c>
      <c r="BJ450" s="128">
        <f>B450/B467</f>
        <v>5.4004355189934669E-2</v>
      </c>
      <c r="BK450" s="129">
        <f t="shared" ref="BK450" si="7917">C450/C467</f>
        <v>6.2266912146532599E-2</v>
      </c>
      <c r="BL450" s="130">
        <f t="shared" ref="BL450" si="7918">D450/D467</f>
        <v>7.1750271781332503E-2</v>
      </c>
      <c r="BM450" s="131">
        <f t="shared" ref="BM450" si="7919">E450/E467</f>
        <v>4.6022353714661408E-2</v>
      </c>
      <c r="BN450" s="128">
        <f t="shared" ref="BN450" si="7920">F450/F467</f>
        <v>6.9100104447254132E-2</v>
      </c>
      <c r="BO450" s="129">
        <f t="shared" ref="BO450" si="7921">G450/G467</f>
        <v>3.9957742977877207E-2</v>
      </c>
      <c r="BP450" s="130">
        <f t="shared" ref="BP450" si="7922">H450/H467</f>
        <v>6.0617975687276782E-2</v>
      </c>
      <c r="BQ450" s="131">
        <f t="shared" ref="BQ450" si="7923">I450/I467</f>
        <v>5.1167778038400967E-2</v>
      </c>
      <c r="BR450" s="128">
        <f t="shared" ref="BR450" si="7924">J450/J467</f>
        <v>4.523580365736285E-2</v>
      </c>
      <c r="BS450" s="129">
        <f t="shared" ref="BS450" si="7925">K450/K467</f>
        <v>8.7248322147651006E-2</v>
      </c>
      <c r="BT450" s="130">
        <f t="shared" ref="BT450" si="7926">L450/L467</f>
        <v>2.5659358118843342E-2</v>
      </c>
      <c r="BU450" s="128">
        <f t="shared" ref="BU450" si="7927">M450/M467</f>
        <v>7.6625631313131312E-2</v>
      </c>
      <c r="BV450" s="132">
        <f t="shared" ref="BV450" si="7928">N450/N467</f>
        <v>4.6727549467275496E-2</v>
      </c>
      <c r="BW450" s="133">
        <f t="shared" ref="BW450" si="7929">O450/O467</f>
        <v>6.3543247344461304E-2</v>
      </c>
      <c r="BX450" s="128">
        <f t="shared" ref="BX450" si="7930">P450/P467</f>
        <v>6.5609452736318408E-2</v>
      </c>
      <c r="BY450" s="129">
        <f t="shared" ref="BY450" si="7931">Q450/Q467</f>
        <v>3.6708860759493672E-2</v>
      </c>
      <c r="BZ450" s="130">
        <f t="shared" ref="BZ450" si="7932">R450/R467</f>
        <v>6.3806438127090304E-2</v>
      </c>
      <c r="CA450" s="131">
        <f t="shared" ref="CA450" si="7933">S450/S467</f>
        <v>4.3418924383340073E-2</v>
      </c>
      <c r="CB450" s="128">
        <f t="shared" ref="CB450" si="7934">T450/T467</f>
        <v>4.0127135478744538E-2</v>
      </c>
      <c r="CC450" s="129">
        <f t="shared" ref="CC450" si="7935">U450/U467</f>
        <v>4.2834890965732085E-2</v>
      </c>
      <c r="CD450" s="130">
        <f t="shared" ref="CD450" si="7936">V450/V467</f>
        <v>3.064964610717897E-2</v>
      </c>
      <c r="CE450" s="131">
        <f t="shared" ref="CE450" si="7937">W450/W467</f>
        <v>6.9060016442861055E-2</v>
      </c>
      <c r="CF450" s="128">
        <f t="shared" ref="CF450" si="7938">X450/X467</f>
        <v>5.9982390490865067E-2</v>
      </c>
      <c r="CG450" s="129">
        <f t="shared" ref="CG450" si="7939">Y450/Y467</f>
        <v>3.9253415431979986E-2</v>
      </c>
      <c r="CH450" s="130">
        <f t="shared" ref="CH450" si="7940">Z450/Z467</f>
        <v>5.978047231713586E-2</v>
      </c>
      <c r="CI450" s="128">
        <f t="shared" ref="CI450" si="7941">AA450/AA467</f>
        <v>5.3540332339659394E-2</v>
      </c>
      <c r="CJ450" s="134">
        <f t="shared" ref="CJ450" si="7942">AB450/AB467</f>
        <v>5.4922324141571208E-2</v>
      </c>
      <c r="CK450" s="135">
        <f t="shared" ref="CK450" si="7943">AC450/AC467</f>
        <v>5.4823397817389187E-2</v>
      </c>
    </row>
    <row r="451" spans="1:89" ht="13.5" thickTop="1" x14ac:dyDescent="0.2">
      <c r="A451" s="145" t="s">
        <v>24</v>
      </c>
      <c r="B451" s="189">
        <v>1247</v>
      </c>
      <c r="C451" s="183">
        <v>1398</v>
      </c>
      <c r="D451" s="184">
        <v>450</v>
      </c>
      <c r="E451" s="185">
        <v>333</v>
      </c>
      <c r="F451" s="182">
        <v>1345</v>
      </c>
      <c r="G451" s="186">
        <v>548</v>
      </c>
      <c r="H451" s="184">
        <v>2106</v>
      </c>
      <c r="I451" s="185">
        <v>1456</v>
      </c>
      <c r="J451" s="182">
        <v>143</v>
      </c>
      <c r="K451" s="186">
        <v>222</v>
      </c>
      <c r="L451" s="184">
        <v>406</v>
      </c>
      <c r="M451" s="182">
        <v>1138</v>
      </c>
      <c r="N451" s="187">
        <v>1476</v>
      </c>
      <c r="O451" s="190">
        <v>1771</v>
      </c>
      <c r="P451" s="182">
        <v>845</v>
      </c>
      <c r="Q451" s="186">
        <v>493</v>
      </c>
      <c r="R451" s="184">
        <v>1370</v>
      </c>
      <c r="S451" s="185">
        <v>1002</v>
      </c>
      <c r="T451" s="182">
        <v>102</v>
      </c>
      <c r="U451" s="186">
        <v>121</v>
      </c>
      <c r="V451" s="184">
        <v>579</v>
      </c>
      <c r="W451" s="191">
        <v>1448</v>
      </c>
      <c r="X451" s="182">
        <v>507</v>
      </c>
      <c r="Y451" s="186">
        <v>234</v>
      </c>
      <c r="Z451" s="184">
        <v>2104</v>
      </c>
      <c r="AA451" s="182">
        <v>2230</v>
      </c>
      <c r="AB451" s="156">
        <f t="shared" si="7752"/>
        <v>12680</v>
      </c>
      <c r="AC451" s="157">
        <f t="shared" si="7753"/>
        <v>12394</v>
      </c>
      <c r="AE451" s="235" t="str">
        <f>$AE$17</f>
        <v>17:00 - 17:59</v>
      </c>
      <c r="AF451" s="125">
        <f t="shared" ref="AF451:AU452" si="7944">SUMIF($A$9:$A$32,$AE451,B$443:B$466)</f>
        <v>1865</v>
      </c>
      <c r="AG451" s="172">
        <f t="shared" si="7944"/>
        <v>1609</v>
      </c>
      <c r="AH451" s="126">
        <f t="shared" si="7944"/>
        <v>412</v>
      </c>
      <c r="AI451" s="166">
        <f t="shared" si="7944"/>
        <v>489</v>
      </c>
      <c r="AJ451" s="125">
        <f t="shared" si="7944"/>
        <v>1132</v>
      </c>
      <c r="AK451" s="127">
        <f t="shared" si="7944"/>
        <v>1217</v>
      </c>
      <c r="AL451" s="126">
        <f t="shared" si="7944"/>
        <v>2140</v>
      </c>
      <c r="AM451" s="166">
        <f t="shared" si="7944"/>
        <v>2232</v>
      </c>
      <c r="AN451" s="125">
        <f t="shared" si="7944"/>
        <v>227</v>
      </c>
      <c r="AO451" s="127">
        <f t="shared" si="7944"/>
        <v>203</v>
      </c>
      <c r="AP451" s="126">
        <f t="shared" si="7944"/>
        <v>1114</v>
      </c>
      <c r="AQ451" s="125">
        <f t="shared" si="7944"/>
        <v>748</v>
      </c>
      <c r="AR451" s="165">
        <f t="shared" si="7944"/>
        <v>1823</v>
      </c>
      <c r="AS451" s="167">
        <f t="shared" si="7944"/>
        <v>1964</v>
      </c>
      <c r="AT451" s="125">
        <f t="shared" si="7944"/>
        <v>869</v>
      </c>
      <c r="AU451" s="127">
        <f t="shared" si="7944"/>
        <v>1119</v>
      </c>
      <c r="AV451" s="126">
        <f t="shared" ref="AP451:BE452" si="7945">SUMIF($A$9:$A$32,$AE451,R$443:R$466)</f>
        <v>1193</v>
      </c>
      <c r="AW451" s="166">
        <f t="shared" si="7945"/>
        <v>1737</v>
      </c>
      <c r="AX451" s="125">
        <f t="shared" si="7945"/>
        <v>210</v>
      </c>
      <c r="AY451" s="127">
        <f t="shared" si="7945"/>
        <v>153</v>
      </c>
      <c r="AZ451" s="126">
        <f t="shared" si="7945"/>
        <v>1271</v>
      </c>
      <c r="BA451" s="166">
        <f t="shared" si="7945"/>
        <v>1130</v>
      </c>
      <c r="BB451" s="125">
        <f t="shared" si="7945"/>
        <v>666</v>
      </c>
      <c r="BC451" s="127">
        <f t="shared" si="7945"/>
        <v>449</v>
      </c>
      <c r="BD451" s="170">
        <f t="shared" si="7945"/>
        <v>2577</v>
      </c>
      <c r="BE451" s="171">
        <f t="shared" si="7945"/>
        <v>2227</v>
      </c>
      <c r="BF451" s="156">
        <f>AF451+AH451+AJ451+AL451+AN451+AP451+AR451+AT451+AV451+AX451+AZ451+BB451+BD451</f>
        <v>15499</v>
      </c>
      <c r="BG451" s="157">
        <f>AG451+AI451+AK451+AM451+AO451+AQ451+AS451+AU451+AW451+AY451+BA451+BC451+BE451</f>
        <v>15277</v>
      </c>
      <c r="BI451" s="145" t="s">
        <v>24</v>
      </c>
      <c r="BJ451" s="128">
        <f>B451/B467</f>
        <v>6.0343576094846356E-2</v>
      </c>
      <c r="BK451" s="129">
        <f t="shared" ref="BK451" si="7946">C451/C467</f>
        <v>6.599631780201104E-2</v>
      </c>
      <c r="BL451" s="130">
        <f t="shared" ref="BL451" si="7947">D451/D467</f>
        <v>6.9886628358440755E-2</v>
      </c>
      <c r="BM451" s="131">
        <f t="shared" ref="BM451" si="7948">E451/E467</f>
        <v>4.3786982248520713E-2</v>
      </c>
      <c r="BN451" s="128">
        <f t="shared" ref="BN451" si="7949">F451/F467</f>
        <v>7.3937661480952113E-2</v>
      </c>
      <c r="BO451" s="129">
        <f t="shared" ref="BO451" si="7950">G451/G467</f>
        <v>3.4054188416604521E-2</v>
      </c>
      <c r="BP451" s="130">
        <f t="shared" ref="BP451" si="7951">H451/H467</f>
        <v>6.9006192863462101E-2</v>
      </c>
      <c r="BQ451" s="131">
        <f t="shared" ref="BQ451" si="7952">I451/I467</f>
        <v>4.8788660657440606E-2</v>
      </c>
      <c r="BR451" s="128">
        <f t="shared" ref="BR451" si="7953">J451/J467</f>
        <v>4.5877446262431829E-2</v>
      </c>
      <c r="BS451" s="129">
        <f t="shared" ref="BS451" si="7954">K451/K467</f>
        <v>7.0949185043144777E-2</v>
      </c>
      <c r="BT451" s="130">
        <f t="shared" ref="BT451" si="7955">L451/L467</f>
        <v>3.2252939307276775E-2</v>
      </c>
      <c r="BU451" s="128">
        <f t="shared" ref="BU451" si="7956">M451/M467</f>
        <v>8.9804292929292928E-2</v>
      </c>
      <c r="BV451" s="132">
        <f t="shared" ref="BV451" si="7957">N451/N467</f>
        <v>5.6164383561643834E-2</v>
      </c>
      <c r="BW451" s="133">
        <f t="shared" ref="BW451" si="7958">O451/O467</f>
        <v>6.7185128983308043E-2</v>
      </c>
      <c r="BX451" s="128">
        <f t="shared" ref="BX451" si="7959">P451/P467</f>
        <v>6.5687189054726369E-2</v>
      </c>
      <c r="BY451" s="129">
        <f t="shared" ref="BY451" si="7960">Q451/Q467</f>
        <v>3.9003164556962025E-2</v>
      </c>
      <c r="BZ451" s="130">
        <f t="shared" ref="BZ451" si="7961">R451/R467</f>
        <v>7.1592809364548496E-2</v>
      </c>
      <c r="CA451" s="131">
        <f t="shared" ref="CA451" si="7962">S451/S467</f>
        <v>5.0646987464617876E-2</v>
      </c>
      <c r="CB451" s="128">
        <f t="shared" ref="CB451" si="7963">T451/T467</f>
        <v>4.0524433849821219E-2</v>
      </c>
      <c r="CC451" s="129">
        <f t="shared" ref="CC451" si="7964">U451/U467</f>
        <v>4.7118380062305294E-2</v>
      </c>
      <c r="CD451" s="130">
        <f t="shared" ref="CD451" si="7965">V451/V467</f>
        <v>3.6589989888776542E-2</v>
      </c>
      <c r="CE451" s="131">
        <f t="shared" ref="CE451" si="7966">W451/W467</f>
        <v>7.93642093724308E-2</v>
      </c>
      <c r="CF451" s="128">
        <f t="shared" ref="CF451" si="7967">X451/X467</f>
        <v>5.5800132071318509E-2</v>
      </c>
      <c r="CG451" s="129">
        <f t="shared" ref="CG451" si="7968">Y451/Y467</f>
        <v>4.5025976524918222E-2</v>
      </c>
      <c r="CH451" s="130">
        <f t="shared" ref="CH451" si="7969">Z451/Z467</f>
        <v>6.3620694868616004E-2</v>
      </c>
      <c r="CI451" s="128">
        <f t="shared" ref="CI451" si="7970">AA451/AA467</f>
        <v>6.58186003955019E-2</v>
      </c>
      <c r="CJ451" s="134">
        <f t="shared" ref="CJ451" si="7971">AB451/AB467</f>
        <v>6.0295677066244405E-2</v>
      </c>
      <c r="CK451" s="135">
        <f t="shared" ref="CK451" si="7972">AC451/AC467</f>
        <v>5.9245025071821569E-2</v>
      </c>
    </row>
    <row r="452" spans="1:89" x14ac:dyDescent="0.2">
      <c r="A452" s="136" t="s">
        <v>25</v>
      </c>
      <c r="B452" s="192">
        <v>1315</v>
      </c>
      <c r="C452" s="176">
        <v>1400</v>
      </c>
      <c r="D452" s="177">
        <v>387</v>
      </c>
      <c r="E452" s="178">
        <v>383</v>
      </c>
      <c r="F452" s="175">
        <v>1189</v>
      </c>
      <c r="G452" s="179">
        <v>649</v>
      </c>
      <c r="H452" s="177">
        <v>2193</v>
      </c>
      <c r="I452" s="178">
        <v>1595</v>
      </c>
      <c r="J452" s="175">
        <v>136</v>
      </c>
      <c r="K452" s="176">
        <v>195</v>
      </c>
      <c r="L452" s="177">
        <v>489</v>
      </c>
      <c r="M452" s="175">
        <v>1241</v>
      </c>
      <c r="N452" s="180">
        <v>1311</v>
      </c>
      <c r="O452" s="193">
        <v>1667</v>
      </c>
      <c r="P452" s="175">
        <v>913</v>
      </c>
      <c r="Q452" s="176">
        <v>588</v>
      </c>
      <c r="R452" s="177">
        <v>1302</v>
      </c>
      <c r="S452" s="178">
        <v>1047</v>
      </c>
      <c r="T452" s="184">
        <v>122</v>
      </c>
      <c r="U452" s="175">
        <v>115</v>
      </c>
      <c r="V452" s="177">
        <v>672</v>
      </c>
      <c r="W452" s="194">
        <v>1423</v>
      </c>
      <c r="X452" s="175">
        <v>500</v>
      </c>
      <c r="Y452" s="179">
        <v>213</v>
      </c>
      <c r="Z452" s="177">
        <v>2285</v>
      </c>
      <c r="AA452" s="175">
        <v>2109</v>
      </c>
      <c r="AB452" s="156">
        <f t="shared" si="7752"/>
        <v>12814</v>
      </c>
      <c r="AC452" s="157">
        <f t="shared" si="7753"/>
        <v>12625</v>
      </c>
      <c r="AE452" s="237" t="str">
        <f>$AE$18</f>
        <v>18:00 - 18:59</v>
      </c>
      <c r="AF452" s="125">
        <f t="shared" si="7944"/>
        <v>1599</v>
      </c>
      <c r="AG452" s="176">
        <f t="shared" si="7944"/>
        <v>1317</v>
      </c>
      <c r="AH452" s="177">
        <f t="shared" si="7944"/>
        <v>380</v>
      </c>
      <c r="AI452" s="178">
        <f t="shared" si="7944"/>
        <v>547</v>
      </c>
      <c r="AJ452" s="238">
        <f t="shared" si="7944"/>
        <v>985</v>
      </c>
      <c r="AK452" s="179">
        <f t="shared" si="7944"/>
        <v>1242</v>
      </c>
      <c r="AL452" s="177">
        <f t="shared" si="7944"/>
        <v>1926</v>
      </c>
      <c r="AM452" s="178">
        <f t="shared" si="7944"/>
        <v>2313</v>
      </c>
      <c r="AN452" s="238">
        <f t="shared" si="7944"/>
        <v>283</v>
      </c>
      <c r="AO452" s="179">
        <f t="shared" si="7944"/>
        <v>145</v>
      </c>
      <c r="AP452" s="177">
        <f t="shared" si="7945"/>
        <v>1213</v>
      </c>
      <c r="AQ452" s="238">
        <f t="shared" si="7945"/>
        <v>580</v>
      </c>
      <c r="AR452" s="180">
        <f t="shared" si="7945"/>
        <v>1820</v>
      </c>
      <c r="AS452" s="181">
        <f t="shared" si="7945"/>
        <v>1665</v>
      </c>
      <c r="AT452" s="238">
        <f t="shared" si="7945"/>
        <v>675</v>
      </c>
      <c r="AU452" s="179">
        <f t="shared" si="7945"/>
        <v>1093</v>
      </c>
      <c r="AV452" s="177">
        <f t="shared" si="7945"/>
        <v>975</v>
      </c>
      <c r="AW452" s="178">
        <f t="shared" si="7945"/>
        <v>1640</v>
      </c>
      <c r="AX452" s="238">
        <f t="shared" si="7945"/>
        <v>195</v>
      </c>
      <c r="AY452" s="179">
        <f t="shared" si="7945"/>
        <v>138</v>
      </c>
      <c r="AZ452" s="177">
        <f t="shared" si="7945"/>
        <v>1425</v>
      </c>
      <c r="BA452" s="178">
        <f t="shared" si="7945"/>
        <v>1161</v>
      </c>
      <c r="BB452" s="238">
        <f t="shared" si="7945"/>
        <v>692</v>
      </c>
      <c r="BC452" s="179">
        <f t="shared" si="7945"/>
        <v>418</v>
      </c>
      <c r="BD452" s="177">
        <f t="shared" si="7945"/>
        <v>2324</v>
      </c>
      <c r="BE452" s="238">
        <f t="shared" si="7945"/>
        <v>2317</v>
      </c>
      <c r="BF452" s="158">
        <f>SUM(AF452,AH452,AJ452,AL452,AN452,AP452,AR452,AT452,AV452,AX452,AZ452,BB452,BD452)</f>
        <v>14492</v>
      </c>
      <c r="BG452" s="159">
        <f>SUM(AG452,AI452,AK452,AM452,AO452,AQ452,AS452,AU452,AW452,AY452,BA452,BC452,BE452)</f>
        <v>14576</v>
      </c>
      <c r="BI452" s="136" t="s">
        <v>25</v>
      </c>
      <c r="BJ452" s="128">
        <f>B452/B467</f>
        <v>6.3634164045487537E-2</v>
      </c>
      <c r="BK452" s="129">
        <f t="shared" ref="BK452" si="7973">C452/C467</f>
        <v>6.6090733135061128E-2</v>
      </c>
      <c r="BL452" s="130">
        <f t="shared" ref="BL452" si="7974">D452/D467</f>
        <v>6.0102500388259046E-2</v>
      </c>
      <c r="BM452" s="131">
        <f t="shared" ref="BM452" si="7975">E452/E467</f>
        <v>5.0361604207758051E-2</v>
      </c>
      <c r="BN452" s="128">
        <f t="shared" ref="BN452" si="7976">F452/F467</f>
        <v>6.5361992193942064E-2</v>
      </c>
      <c r="BO452" s="129">
        <f t="shared" ref="BO452" si="7977">G452/G467</f>
        <v>4.0330599055431272E-2</v>
      </c>
      <c r="BP452" s="130">
        <f t="shared" ref="BP452" si="7978">H452/H467</f>
        <v>7.1856876044431334E-2</v>
      </c>
      <c r="BQ452" s="131">
        <f t="shared" ref="BQ452" si="7979">I452/I467</f>
        <v>5.3446369332841873E-2</v>
      </c>
      <c r="BR452" s="128">
        <f t="shared" ref="BR452" si="7980">J452/J467</f>
        <v>4.3631697144690409E-2</v>
      </c>
      <c r="BS452" s="129">
        <f t="shared" ref="BS452" si="7981">K452/K467</f>
        <v>6.2320230105465002E-2</v>
      </c>
      <c r="BT452" s="130">
        <f t="shared" ref="BT452" si="7982">L452/L467</f>
        <v>3.8846520495710198E-2</v>
      </c>
      <c r="BU452" s="128">
        <f t="shared" ref="BU452" si="7983">M452/M467</f>
        <v>9.7932449494949489E-2</v>
      </c>
      <c r="BV452" s="132">
        <f t="shared" ref="BV452" si="7984">N452/N467</f>
        <v>4.9885844748858446E-2</v>
      </c>
      <c r="BW452" s="133">
        <f t="shared" ref="BW452" si="7985">O452/O467</f>
        <v>6.323975720789074E-2</v>
      </c>
      <c r="BX452" s="128">
        <f t="shared" ref="BX452" si="7986">P452/P467</f>
        <v>7.097325870646766E-2</v>
      </c>
      <c r="BY452" s="129">
        <f t="shared" ref="BY452" si="7987">Q452/Q467</f>
        <v>4.651898734177215E-2</v>
      </c>
      <c r="BZ452" s="130">
        <f t="shared" ref="BZ452" si="7988">R452/R467</f>
        <v>6.803929765886288E-2</v>
      </c>
      <c r="CA452" s="131">
        <f t="shared" ref="CA452" si="7989">S452/S467</f>
        <v>5.292155276991508E-2</v>
      </c>
      <c r="CB452" s="128">
        <f t="shared" ref="CB452" si="7990">T452/T467</f>
        <v>4.8470401271354789E-2</v>
      </c>
      <c r="CC452" s="129">
        <f t="shared" ref="CC452" si="7991">U452/U467</f>
        <v>4.4781931464174453E-2</v>
      </c>
      <c r="CD452" s="130">
        <f t="shared" ref="CD452" si="7992">V452/V467</f>
        <v>4.2467138523761376E-2</v>
      </c>
      <c r="CE452" s="131">
        <f t="shared" ref="CE452" si="7993">W452/W467</f>
        <v>7.7993970950945471E-2</v>
      </c>
      <c r="CF452" s="128">
        <f t="shared" ref="CF452" si="7994">X452/X467</f>
        <v>5.5029716046665199E-2</v>
      </c>
      <c r="CG452" s="129">
        <f t="shared" ref="CG452" si="7995">Y452/Y467</f>
        <v>4.098518375986146E-2</v>
      </c>
      <c r="CH452" s="130">
        <f t="shared" ref="CH452" si="7996">Z452/Z467</f>
        <v>6.9093767953796376E-2</v>
      </c>
      <c r="CI452" s="128">
        <f t="shared" ref="CI452" si="7997">AA452/AA467</f>
        <v>6.2247277235028479E-2</v>
      </c>
      <c r="CJ452" s="134">
        <f t="shared" ref="CJ452" si="7998">AB452/AB467</f>
        <v>6.0932871129878219E-2</v>
      </c>
      <c r="CK452" s="135">
        <f t="shared" ref="CK452" si="7999">AC452/AC467</f>
        <v>6.0349236851036575E-2</v>
      </c>
    </row>
    <row r="453" spans="1:89" ht="13.5" thickBot="1" x14ac:dyDescent="0.25">
      <c r="A453" s="145" t="s">
        <v>26</v>
      </c>
      <c r="B453" s="189">
        <v>902</v>
      </c>
      <c r="C453" s="183">
        <v>1459</v>
      </c>
      <c r="D453" s="184">
        <v>281</v>
      </c>
      <c r="E453" s="185">
        <v>396</v>
      </c>
      <c r="F453" s="182">
        <v>824</v>
      </c>
      <c r="G453" s="186">
        <v>594</v>
      </c>
      <c r="H453" s="184">
        <v>1808</v>
      </c>
      <c r="I453" s="185">
        <v>1642</v>
      </c>
      <c r="J453" s="182">
        <v>166</v>
      </c>
      <c r="K453" s="183">
        <v>162</v>
      </c>
      <c r="L453" s="184">
        <v>498</v>
      </c>
      <c r="M453" s="182">
        <v>815</v>
      </c>
      <c r="N453" s="187">
        <v>1382</v>
      </c>
      <c r="O453" s="190">
        <v>1363</v>
      </c>
      <c r="P453" s="182">
        <v>868</v>
      </c>
      <c r="Q453" s="183">
        <v>617</v>
      </c>
      <c r="R453" s="184">
        <v>1290</v>
      </c>
      <c r="S453" s="185">
        <v>979</v>
      </c>
      <c r="T453" s="182">
        <v>100</v>
      </c>
      <c r="U453" s="186">
        <v>122</v>
      </c>
      <c r="V453" s="184">
        <v>699</v>
      </c>
      <c r="W453" s="191">
        <v>1090</v>
      </c>
      <c r="X453" s="182">
        <v>619</v>
      </c>
      <c r="Y453" s="186">
        <v>244</v>
      </c>
      <c r="Z453" s="184">
        <v>2159</v>
      </c>
      <c r="AA453" s="182">
        <v>2352</v>
      </c>
      <c r="AB453" s="156">
        <f t="shared" si="7752"/>
        <v>11596</v>
      </c>
      <c r="AC453" s="157">
        <f t="shared" si="7753"/>
        <v>11835</v>
      </c>
      <c r="AE453" s="235"/>
      <c r="AF453" s="125"/>
      <c r="AG453" s="183"/>
      <c r="AH453" s="184"/>
      <c r="AI453" s="185"/>
      <c r="AJ453" s="182"/>
      <c r="AK453" s="186"/>
      <c r="AL453" s="184"/>
      <c r="AM453" s="185"/>
      <c r="AN453" s="182"/>
      <c r="AO453" s="186"/>
      <c r="AP453" s="184"/>
      <c r="AQ453" s="182"/>
      <c r="AR453" s="187"/>
      <c r="AS453" s="188"/>
      <c r="AT453" s="182"/>
      <c r="AU453" s="186"/>
      <c r="AV453" s="184"/>
      <c r="AW453" s="185"/>
      <c r="AX453" s="182"/>
      <c r="AY453" s="186"/>
      <c r="AZ453" s="184"/>
      <c r="BA453" s="185"/>
      <c r="BB453" s="182"/>
      <c r="BC453" s="186"/>
      <c r="BD453" s="184"/>
      <c r="BE453" s="182"/>
      <c r="BF453" s="158"/>
      <c r="BG453" s="159"/>
      <c r="BI453" s="145" t="s">
        <v>26</v>
      </c>
      <c r="BJ453" s="128">
        <f>B453/B467</f>
        <v>4.364868134526978E-2</v>
      </c>
      <c r="BK453" s="129">
        <f t="shared" ref="BK453" si="8000">C453/C467</f>
        <v>6.8875985460038716E-2</v>
      </c>
      <c r="BL453" s="130">
        <f t="shared" ref="BL453" si="8001">D453/D467</f>
        <v>4.3640316819381894E-2</v>
      </c>
      <c r="BM453" s="131">
        <f t="shared" ref="BM453" si="8002">E453/E467</f>
        <v>5.2071005917159761E-2</v>
      </c>
      <c r="BN453" s="128">
        <f t="shared" ref="BN453" si="8003">F453/F467</f>
        <v>4.529712495189929E-2</v>
      </c>
      <c r="BO453" s="129">
        <f t="shared" ref="BO453" si="8004">G453/G467</f>
        <v>3.6912751677852351E-2</v>
      </c>
      <c r="BP453" s="130">
        <f t="shared" ref="BP453" si="8005">H453/H467</f>
        <v>5.9241783806808876E-2</v>
      </c>
      <c r="BQ453" s="131">
        <f t="shared" ref="BQ453" si="8006">I453/I467</f>
        <v>5.5021278021646615E-2</v>
      </c>
      <c r="BR453" s="128">
        <f t="shared" ref="BR453" si="8007">J453/J467</f>
        <v>5.3256336220725058E-2</v>
      </c>
      <c r="BS453" s="129">
        <f t="shared" ref="BS453" si="8008">K453/K467</f>
        <v>5.1773729626078617E-2</v>
      </c>
      <c r="BT453" s="130">
        <f t="shared" ref="BT453" si="8009">L453/L467</f>
        <v>3.9561487130600571E-2</v>
      </c>
      <c r="BU453" s="128">
        <f t="shared" ref="BU453" si="8010">M453/M467</f>
        <v>6.4315025252525249E-2</v>
      </c>
      <c r="BV453" s="132">
        <f t="shared" ref="BV453" si="8011">N453/N467</f>
        <v>5.258751902587519E-2</v>
      </c>
      <c r="BW453" s="133">
        <f t="shared" ref="BW453" si="8012">O453/O467</f>
        <v>5.1707132018209409E-2</v>
      </c>
      <c r="BX453" s="128">
        <f t="shared" ref="BX453" si="8013">P453/P467</f>
        <v>6.7475124378109458E-2</v>
      </c>
      <c r="BY453" s="129">
        <f t="shared" ref="BY453" si="8014">Q453/Q467</f>
        <v>4.881329113924051E-2</v>
      </c>
      <c r="BZ453" s="130">
        <f t="shared" ref="BZ453" si="8015">R453/R467</f>
        <v>6.7412207357859535E-2</v>
      </c>
      <c r="CA453" s="131">
        <f t="shared" ref="CA453" si="8016">S453/S467</f>
        <v>4.9484431864132636E-2</v>
      </c>
      <c r="CB453" s="128">
        <f t="shared" ref="CB453" si="8017">T453/T467</f>
        <v>3.9729837107667858E-2</v>
      </c>
      <c r="CC453" s="129">
        <f t="shared" ref="CC453" si="8018">U453/U467</f>
        <v>4.7507788161993768E-2</v>
      </c>
      <c r="CD453" s="130">
        <f t="shared" ref="CD453" si="8019">V453/V467</f>
        <v>4.417340748230536E-2</v>
      </c>
      <c r="CE453" s="131">
        <f t="shared" ref="CE453" si="8020">W453/W467</f>
        <v>5.9742395176760756E-2</v>
      </c>
      <c r="CF453" s="128">
        <f t="shared" ref="CF453" si="8021">X453/X467</f>
        <v>6.8126788465771512E-2</v>
      </c>
      <c r="CG453" s="129">
        <f t="shared" ref="CG453" si="8022">Y453/Y467</f>
        <v>4.6950163555897637E-2</v>
      </c>
      <c r="CH453" s="130">
        <f t="shared" ref="CH453" si="8023">Z453/Z467</f>
        <v>6.5283783375162524E-2</v>
      </c>
      <c r="CI453" s="128">
        <f t="shared" ref="CI453" si="8024">AA453/AA467</f>
        <v>6.9419438623417248E-2</v>
      </c>
      <c r="CJ453" s="134">
        <f t="shared" ref="CJ453" si="8025">AB453/AB467</f>
        <v>5.5141062402221622E-2</v>
      </c>
      <c r="CK453" s="135">
        <f t="shared" ref="CK453" si="8026">AC453/AC467</f>
        <v>5.6572928168872702E-2</v>
      </c>
    </row>
    <row r="454" spans="1:89" ht="14.25" thickTop="1" thickBot="1" x14ac:dyDescent="0.25">
      <c r="A454" s="136" t="s">
        <v>27</v>
      </c>
      <c r="B454" s="192">
        <v>1124</v>
      </c>
      <c r="C454" s="176">
        <v>1398</v>
      </c>
      <c r="D454" s="177">
        <v>438</v>
      </c>
      <c r="E454" s="178">
        <v>476</v>
      </c>
      <c r="F454" s="175">
        <v>882</v>
      </c>
      <c r="G454" s="179">
        <v>736</v>
      </c>
      <c r="H454" s="177">
        <v>2059</v>
      </c>
      <c r="I454" s="178">
        <v>1727</v>
      </c>
      <c r="J454" s="175">
        <v>220</v>
      </c>
      <c r="K454" s="176">
        <v>160</v>
      </c>
      <c r="L454" s="177">
        <v>670</v>
      </c>
      <c r="M454" s="175">
        <v>756</v>
      </c>
      <c r="N454" s="180">
        <v>1426</v>
      </c>
      <c r="O454" s="193">
        <v>1371</v>
      </c>
      <c r="P454" s="175">
        <v>969</v>
      </c>
      <c r="Q454" s="176">
        <v>553</v>
      </c>
      <c r="R454" s="177">
        <v>1230</v>
      </c>
      <c r="S454" s="178">
        <v>1003</v>
      </c>
      <c r="T454" s="175">
        <v>106</v>
      </c>
      <c r="U454" s="179">
        <v>107</v>
      </c>
      <c r="V454" s="177">
        <v>880</v>
      </c>
      <c r="W454" s="194">
        <v>1118</v>
      </c>
      <c r="X454" s="175">
        <v>358</v>
      </c>
      <c r="Y454" s="179">
        <v>279</v>
      </c>
      <c r="Z454" s="177">
        <v>1762</v>
      </c>
      <c r="AA454" s="175">
        <v>2238</v>
      </c>
      <c r="AB454" s="156">
        <f t="shared" si="7752"/>
        <v>12124</v>
      </c>
      <c r="AC454" s="157">
        <f t="shared" si="7753"/>
        <v>11922</v>
      </c>
      <c r="AE454" s="229" t="s">
        <v>13</v>
      </c>
      <c r="AF454" s="20">
        <f t="shared" ref="AF454:BG454" si="8027">SUM(AF451:AF453)</f>
        <v>3464</v>
      </c>
      <c r="AG454" s="21">
        <f t="shared" si="8027"/>
        <v>2926</v>
      </c>
      <c r="AH454" s="20">
        <f t="shared" si="8027"/>
        <v>792</v>
      </c>
      <c r="AI454" s="21">
        <f t="shared" si="8027"/>
        <v>1036</v>
      </c>
      <c r="AJ454" s="20">
        <f t="shared" si="8027"/>
        <v>2117</v>
      </c>
      <c r="AK454" s="21">
        <f t="shared" si="8027"/>
        <v>2459</v>
      </c>
      <c r="AL454" s="20">
        <f t="shared" si="8027"/>
        <v>4066</v>
      </c>
      <c r="AM454" s="21">
        <f t="shared" si="8027"/>
        <v>4545</v>
      </c>
      <c r="AN454" s="20">
        <f t="shared" si="8027"/>
        <v>510</v>
      </c>
      <c r="AO454" s="21">
        <f t="shared" si="8027"/>
        <v>348</v>
      </c>
      <c r="AP454" s="20">
        <f t="shared" si="8027"/>
        <v>2327</v>
      </c>
      <c r="AQ454" s="21">
        <f t="shared" si="8027"/>
        <v>1328</v>
      </c>
      <c r="AR454" s="20">
        <f t="shared" si="8027"/>
        <v>3643</v>
      </c>
      <c r="AS454" s="21">
        <f t="shared" si="8027"/>
        <v>3629</v>
      </c>
      <c r="AT454" s="20">
        <f t="shared" si="8027"/>
        <v>1544</v>
      </c>
      <c r="AU454" s="21">
        <f t="shared" si="8027"/>
        <v>2212</v>
      </c>
      <c r="AV454" s="20">
        <f t="shared" si="8027"/>
        <v>2168</v>
      </c>
      <c r="AW454" s="21">
        <f t="shared" si="8027"/>
        <v>3377</v>
      </c>
      <c r="AX454" s="20">
        <f t="shared" si="8027"/>
        <v>405</v>
      </c>
      <c r="AY454" s="21">
        <f t="shared" si="8027"/>
        <v>291</v>
      </c>
      <c r="AZ454" s="20">
        <f t="shared" si="8027"/>
        <v>2696</v>
      </c>
      <c r="BA454" s="21">
        <f t="shared" si="8027"/>
        <v>2291</v>
      </c>
      <c r="BB454" s="20">
        <f t="shared" si="8027"/>
        <v>1358</v>
      </c>
      <c r="BC454" s="21">
        <f t="shared" si="8027"/>
        <v>867</v>
      </c>
      <c r="BD454" s="20">
        <f t="shared" si="8027"/>
        <v>4901</v>
      </c>
      <c r="BE454" s="21">
        <f t="shared" si="8027"/>
        <v>4544</v>
      </c>
      <c r="BF454" s="160">
        <f t="shared" si="8027"/>
        <v>29991</v>
      </c>
      <c r="BG454" s="161">
        <f t="shared" si="8027"/>
        <v>29853</v>
      </c>
      <c r="BI454" s="136" t="s">
        <v>27</v>
      </c>
      <c r="BJ454" s="128">
        <f>B454/B467</f>
        <v>5.4391483184127752E-2</v>
      </c>
      <c r="BK454" s="129">
        <f t="shared" ref="BK454" si="8028">C454/C467</f>
        <v>6.599631780201104E-2</v>
      </c>
      <c r="BL454" s="130">
        <f t="shared" ref="BL454" si="8029">D454/D467</f>
        <v>6.8022984935548994E-2</v>
      </c>
      <c r="BM454" s="131">
        <f t="shared" ref="BM454" si="8030">E454/E467</f>
        <v>6.2590401051939512E-2</v>
      </c>
      <c r="BN454" s="128">
        <f t="shared" ref="BN454" si="8031">F454/F467</f>
        <v>4.8485514815018414E-2</v>
      </c>
      <c r="BO454" s="129">
        <f t="shared" ref="BO454" si="8032">G454/G467</f>
        <v>4.5737012179965203E-2</v>
      </c>
      <c r="BP454" s="130">
        <f t="shared" ref="BP454" si="8033">H454/H467</f>
        <v>6.7466168616271832E-2</v>
      </c>
      <c r="BQ454" s="131">
        <f t="shared" ref="BQ454" si="8034">I454/I467</f>
        <v>5.7869517139697749E-2</v>
      </c>
      <c r="BR454" s="128">
        <f t="shared" ref="BR454" si="8035">J454/J467</f>
        <v>7.0580686557587424E-2</v>
      </c>
      <c r="BS454" s="129">
        <f t="shared" ref="BS454" si="8036">K454/K467</f>
        <v>5.1134547778843083E-2</v>
      </c>
      <c r="BT454" s="130">
        <f t="shared" ref="BT454" si="8037">L454/L467</f>
        <v>5.3225293930727675E-2</v>
      </c>
      <c r="BU454" s="128">
        <f t="shared" ref="BU454" si="8038">M454/M467</f>
        <v>5.9659090909090912E-2</v>
      </c>
      <c r="BV454" s="132">
        <f t="shared" ref="BV454" si="8039">N454/N467</f>
        <v>5.4261796042617959E-2</v>
      </c>
      <c r="BW454" s="133">
        <f t="shared" ref="BW454" si="8040">O454/O467</f>
        <v>5.2010622154779973E-2</v>
      </c>
      <c r="BX454" s="128">
        <f t="shared" ref="BX454" si="8041">P454/P467</f>
        <v>7.5326492537313439E-2</v>
      </c>
      <c r="BY454" s="129">
        <f t="shared" ref="BY454" si="8042">Q454/Q467</f>
        <v>4.3749999999999997E-2</v>
      </c>
      <c r="BZ454" s="130">
        <f t="shared" ref="BZ454" si="8043">R454/R467</f>
        <v>6.4276755852842815E-2</v>
      </c>
      <c r="CA454" s="131">
        <f t="shared" ref="CA454" si="8044">S454/S467</f>
        <v>5.0697533360291147E-2</v>
      </c>
      <c r="CB454" s="128">
        <f t="shared" ref="CB454" si="8045">T454/T467</f>
        <v>4.2113627334127927E-2</v>
      </c>
      <c r="CC454" s="129">
        <f t="shared" ref="CC454" si="8046">U454/U467</f>
        <v>4.1666666666666664E-2</v>
      </c>
      <c r="CD454" s="130">
        <f t="shared" ref="CD454" si="8047">V454/V467</f>
        <v>5.5611729019211326E-2</v>
      </c>
      <c r="CE454" s="131">
        <f t="shared" ref="CE454" si="8048">W454/W467</f>
        <v>6.1277062208824333E-2</v>
      </c>
      <c r="CF454" s="128">
        <f t="shared" ref="CF454" si="8049">X454/X467</f>
        <v>3.9401276689412283E-2</v>
      </c>
      <c r="CG454" s="129">
        <f t="shared" ref="CG454" si="8050">Y454/Y467</f>
        <v>5.3684818164325569E-2</v>
      </c>
      <c r="CH454" s="130">
        <f t="shared" ref="CH454" si="8051">Z454/Z467</f>
        <v>5.3279308155181275E-2</v>
      </c>
      <c r="CI454" s="128">
        <f t="shared" ref="CI454" si="8052">AA454/AA467</f>
        <v>6.6054720935037337E-2</v>
      </c>
      <c r="CJ454" s="134">
        <f t="shared" ref="CJ454" si="8053">AB454/AB467</f>
        <v>5.7651797220122016E-2</v>
      </c>
      <c r="CK454" s="135">
        <f t="shared" ref="CK454" si="8054">AC454/AC467</f>
        <v>5.698880013766796E-2</v>
      </c>
    </row>
    <row r="455" spans="1:89" ht="13.5" thickTop="1" x14ac:dyDescent="0.2">
      <c r="A455" s="145" t="s">
        <v>28</v>
      </c>
      <c r="B455" s="189">
        <v>1590</v>
      </c>
      <c r="C455" s="183">
        <v>1535</v>
      </c>
      <c r="D455" s="184">
        <v>544</v>
      </c>
      <c r="E455" s="185">
        <v>493</v>
      </c>
      <c r="F455" s="182">
        <v>1023</v>
      </c>
      <c r="G455" s="186">
        <v>998</v>
      </c>
      <c r="H455" s="184">
        <v>2294</v>
      </c>
      <c r="I455" s="185">
        <v>1986</v>
      </c>
      <c r="J455" s="182">
        <v>179</v>
      </c>
      <c r="K455" s="183">
        <v>166</v>
      </c>
      <c r="L455" s="184">
        <v>923</v>
      </c>
      <c r="M455" s="182">
        <v>768</v>
      </c>
      <c r="N455" s="187">
        <v>1964</v>
      </c>
      <c r="O455" s="190">
        <v>1470</v>
      </c>
      <c r="P455" s="182">
        <v>1047</v>
      </c>
      <c r="Q455" s="183">
        <v>732</v>
      </c>
      <c r="R455" s="184">
        <v>1166</v>
      </c>
      <c r="S455" s="185">
        <v>1326</v>
      </c>
      <c r="T455" s="182">
        <v>154</v>
      </c>
      <c r="U455" s="186">
        <v>142</v>
      </c>
      <c r="V455" s="184">
        <v>1112</v>
      </c>
      <c r="W455" s="191">
        <v>1200</v>
      </c>
      <c r="X455" s="182">
        <v>483</v>
      </c>
      <c r="Y455" s="186">
        <v>290</v>
      </c>
      <c r="Z455" s="184">
        <v>2289</v>
      </c>
      <c r="AA455" s="182">
        <v>2291</v>
      </c>
      <c r="AB455" s="156">
        <f t="shared" si="7752"/>
        <v>14768</v>
      </c>
      <c r="AC455" s="157">
        <f t="shared" si="7753"/>
        <v>13397</v>
      </c>
      <c r="BI455" s="145" t="s">
        <v>28</v>
      </c>
      <c r="BJ455" s="128">
        <f>B455/B467</f>
        <v>7.694168884587467E-2</v>
      </c>
      <c r="BK455" s="129">
        <f t="shared" ref="BK455" si="8055">C455/C467</f>
        <v>7.2463768115942032E-2</v>
      </c>
      <c r="BL455" s="130">
        <f t="shared" ref="BL455" si="8056">D455/D467</f>
        <v>8.4485168504426153E-2</v>
      </c>
      <c r="BM455" s="131">
        <f t="shared" ref="BM455" si="8057">E455/E467</f>
        <v>6.4825772518080207E-2</v>
      </c>
      <c r="BN455" s="128">
        <f t="shared" ref="BN455" si="8058">F455/F467</f>
        <v>5.6236600516739045E-2</v>
      </c>
      <c r="BO455" s="129">
        <f t="shared" ref="BO455" si="8059">G455/G467</f>
        <v>6.2018394233159337E-2</v>
      </c>
      <c r="BP455" s="130">
        <f t="shared" ref="BP455" si="8060">H455/H467</f>
        <v>7.5166289852223206E-2</v>
      </c>
      <c r="BQ455" s="131">
        <f t="shared" ref="BQ455" si="8061">I455/I467</f>
        <v>6.6548269275877092E-2</v>
      </c>
      <c r="BR455" s="128">
        <f t="shared" ref="BR455" si="8062">J455/J467</f>
        <v>5.7427013153673406E-2</v>
      </c>
      <c r="BS455" s="129">
        <f t="shared" ref="BS455" si="8063">K455/K467</f>
        <v>5.3052093320549699E-2</v>
      </c>
      <c r="BT455" s="130">
        <f t="shared" ref="BT455" si="8064">L455/L467</f>
        <v>7.3323800444868123E-2</v>
      </c>
      <c r="BU455" s="128">
        <f t="shared" ref="BU455" si="8065">M455/M467</f>
        <v>6.0606060606060608E-2</v>
      </c>
      <c r="BV455" s="132">
        <f t="shared" ref="BV455" si="8066">N455/N467</f>
        <v>7.4733637747336379E-2</v>
      </c>
      <c r="BW455" s="133">
        <f t="shared" ref="BW455" si="8067">O455/O467</f>
        <v>5.5766312594840668E-2</v>
      </c>
      <c r="BX455" s="128">
        <f t="shared" ref="BX455" si="8068">P455/P467</f>
        <v>8.1389925373134331E-2</v>
      </c>
      <c r="BY455" s="129">
        <f t="shared" ref="BY455" si="8069">Q455/Q467</f>
        <v>5.7911392405063294E-2</v>
      </c>
      <c r="BZ455" s="130">
        <f t="shared" ref="BZ455" si="8070">R455/R467</f>
        <v>6.093227424749164E-2</v>
      </c>
      <c r="CA455" s="131">
        <f t="shared" ref="CA455" si="8071">S455/S467</f>
        <v>6.7023857662757785E-2</v>
      </c>
      <c r="CB455" s="128">
        <f t="shared" ref="CB455" si="8072">T455/T467</f>
        <v>6.1183949145808506E-2</v>
      </c>
      <c r="CC455" s="129">
        <f t="shared" ref="CC455" si="8073">U455/U467</f>
        <v>5.5295950155763239E-2</v>
      </c>
      <c r="CD455" s="130">
        <f t="shared" ref="CD455" si="8074">V455/V467</f>
        <v>7.0273003033367032E-2</v>
      </c>
      <c r="CE455" s="131">
        <f t="shared" ref="CE455" si="8075">W455/W467</f>
        <v>6.5771444231296244E-2</v>
      </c>
      <c r="CF455" s="128">
        <f t="shared" ref="CF455" si="8076">X455/X467</f>
        <v>5.3158705701078585E-2</v>
      </c>
      <c r="CG455" s="129">
        <f t="shared" ref="CG455" si="8077">Y455/Y467</f>
        <v>5.5801423898402924E-2</v>
      </c>
      <c r="CH455" s="130">
        <f t="shared" ref="CH455" si="8078">Z455/Z467</f>
        <v>6.9214719845181585E-2</v>
      </c>
      <c r="CI455" s="128">
        <f t="shared" ref="CI455" si="8079">AA455/AA467</f>
        <v>6.7619019509459574E-2</v>
      </c>
      <c r="CJ455" s="134">
        <f t="shared" ref="CJ455" si="8080">AB455/AB467</f>
        <v>7.022449202794144E-2</v>
      </c>
      <c r="CK455" s="135">
        <f t="shared" ref="CK455" si="8081">AC455/AC467</f>
        <v>6.4039503056897984E-2</v>
      </c>
    </row>
    <row r="456" spans="1:89" x14ac:dyDescent="0.2">
      <c r="A456" s="136" t="s">
        <v>29</v>
      </c>
      <c r="B456" s="192">
        <v>1697</v>
      </c>
      <c r="C456" s="176">
        <v>1649</v>
      </c>
      <c r="D456" s="177">
        <v>515</v>
      </c>
      <c r="E456" s="178">
        <v>539</v>
      </c>
      <c r="F456" s="175">
        <v>1138</v>
      </c>
      <c r="G456" s="179">
        <v>1290</v>
      </c>
      <c r="H456" s="177">
        <v>2250</v>
      </c>
      <c r="I456" s="178">
        <v>2133</v>
      </c>
      <c r="J456" s="175">
        <v>235</v>
      </c>
      <c r="K456" s="176">
        <v>143</v>
      </c>
      <c r="L456" s="177">
        <v>892</v>
      </c>
      <c r="M456" s="175">
        <v>724</v>
      </c>
      <c r="N456" s="180">
        <v>1744</v>
      </c>
      <c r="O456" s="193">
        <v>1637</v>
      </c>
      <c r="P456" s="175">
        <v>972</v>
      </c>
      <c r="Q456" s="176">
        <v>850</v>
      </c>
      <c r="R456" s="177">
        <v>1148</v>
      </c>
      <c r="S456" s="178">
        <v>1554</v>
      </c>
      <c r="T456" s="175">
        <v>282</v>
      </c>
      <c r="U456" s="179">
        <v>139</v>
      </c>
      <c r="V456" s="177">
        <v>1311</v>
      </c>
      <c r="W456" s="194">
        <v>1279</v>
      </c>
      <c r="X456" s="175">
        <v>579</v>
      </c>
      <c r="Y456" s="179">
        <v>397</v>
      </c>
      <c r="Z456" s="177">
        <v>2570</v>
      </c>
      <c r="AA456" s="175">
        <v>2568</v>
      </c>
      <c r="AB456" s="156">
        <f t="shared" si="7752"/>
        <v>15333</v>
      </c>
      <c r="AC456" s="157">
        <f t="shared" si="7753"/>
        <v>14902</v>
      </c>
      <c r="BI456" s="136" t="s">
        <v>29</v>
      </c>
      <c r="BJ456" s="128">
        <f>B456/B467</f>
        <v>8.2119525768207108E-2</v>
      </c>
      <c r="BK456" s="129">
        <f t="shared" ref="BK456" si="8082">C456/C467</f>
        <v>7.7845442099797005E-2</v>
      </c>
      <c r="BL456" s="130">
        <f t="shared" ref="BL456" si="8083">D456/D467</f>
        <v>7.9981363565771083E-2</v>
      </c>
      <c r="BM456" s="131">
        <f t="shared" ref="BM456" si="8084">E456/E467</f>
        <v>7.087442472057856E-2</v>
      </c>
      <c r="BN456" s="128">
        <f t="shared" ref="BN456" si="8085">F456/F467</f>
        <v>6.2558408003957997E-2</v>
      </c>
      <c r="BO456" s="129">
        <f t="shared" ref="BO456" si="8086">G456/G467</f>
        <v>8.0164056674123782E-2</v>
      </c>
      <c r="BP456" s="130">
        <f t="shared" ref="BP456" si="8087">H456/H467</f>
        <v>7.3724565025066358E-2</v>
      </c>
      <c r="BQ456" s="131">
        <f t="shared" ref="BQ456" si="8088">I456/I467</f>
        <v>7.1474047515330222E-2</v>
      </c>
      <c r="BR456" s="128">
        <f t="shared" ref="BR456" si="8089">J456/J467</f>
        <v>7.5393006095604745E-2</v>
      </c>
      <c r="BS456" s="129">
        <f t="shared" ref="BS456" si="8090">K456/K467</f>
        <v>4.5701502077341007E-2</v>
      </c>
      <c r="BT456" s="130">
        <f t="shared" ref="BT456" si="8091">L456/L467</f>
        <v>7.0861137591356843E-2</v>
      </c>
      <c r="BU456" s="128">
        <f t="shared" ref="BU456" si="8092">M456/M467</f>
        <v>5.7133838383838384E-2</v>
      </c>
      <c r="BV456" s="132">
        <f t="shared" ref="BV456" si="8093">N456/N467</f>
        <v>6.6362252663622529E-2</v>
      </c>
      <c r="BW456" s="133">
        <f t="shared" ref="BW456" si="8094">O456/O467</f>
        <v>6.2101669195751136E-2</v>
      </c>
      <c r="BX456" s="128">
        <f t="shared" ref="BX456" si="8095">P456/P467</f>
        <v>7.5559701492537309E-2</v>
      </c>
      <c r="BY456" s="129">
        <f t="shared" ref="BY456" si="8096">Q456/Q467</f>
        <v>6.7246835443037972E-2</v>
      </c>
      <c r="BZ456" s="130">
        <f t="shared" ref="BZ456" si="8097">R456/R467</f>
        <v>5.9991638795986624E-2</v>
      </c>
      <c r="CA456" s="131">
        <f t="shared" ref="CA456" si="8098">S456/S467</f>
        <v>7.8548321876263649E-2</v>
      </c>
      <c r="CB456" s="128">
        <f t="shared" ref="CB456" si="8099">T456/T467</f>
        <v>0.11203814064362336</v>
      </c>
      <c r="CC456" s="129">
        <f t="shared" ref="CC456" si="8100">U456/U467</f>
        <v>5.4127725856697818E-2</v>
      </c>
      <c r="CD456" s="130">
        <f t="shared" ref="CD456" si="8101">V456/V467</f>
        <v>8.284883720930232E-2</v>
      </c>
      <c r="CE456" s="131">
        <f t="shared" ref="CE456" si="8102">W456/W467</f>
        <v>7.0101397643189914E-2</v>
      </c>
      <c r="CF456" s="128">
        <f t="shared" ref="CF456" si="8103">X456/X467</f>
        <v>6.3724411182038296E-2</v>
      </c>
      <c r="CG456" s="129">
        <f t="shared" ref="CG456" si="8104">Y456/Y467</f>
        <v>7.6390225129882625E-2</v>
      </c>
      <c r="CH456" s="130">
        <f t="shared" ref="CH456" si="8105">Z456/Z467</f>
        <v>7.7711590214991993E-2</v>
      </c>
      <c r="CI456" s="128">
        <f t="shared" ref="CI456" si="8106">AA456/AA467</f>
        <v>7.5794693190873938E-2</v>
      </c>
      <c r="CJ456" s="134">
        <f t="shared" ref="CJ456" si="8107">AB456/AB467</f>
        <v>7.2911168490278039E-2</v>
      </c>
      <c r="CK456" s="135">
        <f t="shared" ref="CK456" si="8108">AC456/AC467</f>
        <v>7.1233610103298775E-2</v>
      </c>
    </row>
    <row r="457" spans="1:89" x14ac:dyDescent="0.2">
      <c r="A457" s="145" t="s">
        <v>30</v>
      </c>
      <c r="B457" s="189">
        <v>1865</v>
      </c>
      <c r="C457" s="183">
        <v>1609</v>
      </c>
      <c r="D457" s="184">
        <v>412</v>
      </c>
      <c r="E457" s="185">
        <v>489</v>
      </c>
      <c r="F457" s="182">
        <v>1132</v>
      </c>
      <c r="G457" s="186">
        <v>1217</v>
      </c>
      <c r="H457" s="184">
        <v>2140</v>
      </c>
      <c r="I457" s="185">
        <v>2232</v>
      </c>
      <c r="J457" s="182">
        <v>227</v>
      </c>
      <c r="K457" s="183">
        <v>203</v>
      </c>
      <c r="L457" s="184">
        <v>1114</v>
      </c>
      <c r="M457" s="182">
        <v>748</v>
      </c>
      <c r="N457" s="187">
        <v>1823</v>
      </c>
      <c r="O457" s="190">
        <v>1964</v>
      </c>
      <c r="P457" s="182">
        <v>869</v>
      </c>
      <c r="Q457" s="183">
        <v>1119</v>
      </c>
      <c r="R457" s="184">
        <v>1193</v>
      </c>
      <c r="S457" s="185">
        <v>1737</v>
      </c>
      <c r="T457" s="182">
        <v>210</v>
      </c>
      <c r="U457" s="186">
        <v>153</v>
      </c>
      <c r="V457" s="184">
        <v>1271</v>
      </c>
      <c r="W457" s="191">
        <v>1130</v>
      </c>
      <c r="X457" s="182">
        <v>666</v>
      </c>
      <c r="Y457" s="186">
        <v>449</v>
      </c>
      <c r="Z457" s="184">
        <v>2577</v>
      </c>
      <c r="AA457" s="182">
        <v>2227</v>
      </c>
      <c r="AB457" s="156">
        <f t="shared" si="7752"/>
        <v>15499</v>
      </c>
      <c r="AC457" s="157">
        <f t="shared" si="7753"/>
        <v>15277</v>
      </c>
      <c r="BI457" s="145" t="s">
        <v>30</v>
      </c>
      <c r="BJ457" s="128">
        <f>B457/B467</f>
        <v>9.0249213646261789E-2</v>
      </c>
      <c r="BK457" s="129">
        <f t="shared" ref="BK457" si="8109">C457/C467</f>
        <v>7.5957135438795259E-2</v>
      </c>
      <c r="BL457" s="130">
        <f t="shared" ref="BL457" si="8110">D457/D467</f>
        <v>6.398509085261686E-2</v>
      </c>
      <c r="BM457" s="131">
        <f t="shared" ref="BM457" si="8111">E457/E467</f>
        <v>6.4299802761341229E-2</v>
      </c>
      <c r="BN457" s="128">
        <f t="shared" ref="BN457" si="8112">F457/F467</f>
        <v>6.2228574569842231E-2</v>
      </c>
      <c r="BO457" s="129">
        <f t="shared" ref="BO457" si="8113">G457/G467</f>
        <v>7.5627641063882672E-2</v>
      </c>
      <c r="BP457" s="130">
        <f t="shared" ref="BP457" si="8114">H457/H467</f>
        <v>7.0120252957174223E-2</v>
      </c>
      <c r="BQ457" s="131">
        <f t="shared" ref="BQ457" si="8115">I457/I467</f>
        <v>7.4791408370472143E-2</v>
      </c>
      <c r="BR457" s="128">
        <f t="shared" ref="BR457" si="8116">J457/J467</f>
        <v>7.2826435675328843E-2</v>
      </c>
      <c r="BS457" s="129">
        <f t="shared" ref="BS457" si="8117">K457/K467</f>
        <v>6.4876957494407153E-2</v>
      </c>
      <c r="BT457" s="130">
        <f t="shared" ref="BT457" si="8118">L457/L467</f>
        <v>8.8496981251986018E-2</v>
      </c>
      <c r="BU457" s="128">
        <f t="shared" ref="BU457" si="8119">M457/M467</f>
        <v>5.9027777777777776E-2</v>
      </c>
      <c r="BV457" s="132">
        <f t="shared" ref="BV457" si="8120">N457/N467</f>
        <v>6.936834094368341E-2</v>
      </c>
      <c r="BW457" s="133">
        <f t="shared" ref="BW457" si="8121">O457/O467</f>
        <v>7.4506828528072833E-2</v>
      </c>
      <c r="BX457" s="128">
        <f t="shared" ref="BX457" si="8122">P457/P467</f>
        <v>6.7552860696517419E-2</v>
      </c>
      <c r="BY457" s="129">
        <f t="shared" ref="BY457" si="8123">Q457/Q467</f>
        <v>8.8528481012658228E-2</v>
      </c>
      <c r="BZ457" s="130">
        <f t="shared" ref="BZ457" si="8124">R457/R467</f>
        <v>6.2343227424749161E-2</v>
      </c>
      <c r="CA457" s="131">
        <f t="shared" ref="CA457" si="8125">S457/S467</f>
        <v>8.7798220784472303E-2</v>
      </c>
      <c r="CB457" s="128">
        <f t="shared" ref="CB457" si="8126">T457/T467</f>
        <v>8.3432657926102508E-2</v>
      </c>
      <c r="CC457" s="129">
        <f t="shared" ref="CC457" si="8127">U457/U467</f>
        <v>5.9579439252336448E-2</v>
      </c>
      <c r="CD457" s="130">
        <f t="shared" ref="CD457" si="8128">V457/V467</f>
        <v>8.0321031344792723E-2</v>
      </c>
      <c r="CE457" s="131">
        <f t="shared" ref="CE457" si="8129">W457/W467</f>
        <v>6.1934776651137301E-2</v>
      </c>
      <c r="CF457" s="128">
        <f t="shared" ref="CF457" si="8130">X457/X467</f>
        <v>7.3299581774158046E-2</v>
      </c>
      <c r="CG457" s="129">
        <f t="shared" ref="CG457" si="8131">Y457/Y467</f>
        <v>8.6395997690975557E-2</v>
      </c>
      <c r="CH457" s="130">
        <f t="shared" ref="CH457" si="8132">Z457/Z467</f>
        <v>7.7923256024916093E-2</v>
      </c>
      <c r="CI457" s="128">
        <f t="shared" ref="CI457" si="8133">AA457/AA467</f>
        <v>6.573005519317611E-2</v>
      </c>
      <c r="CJ457" s="134">
        <f t="shared" ref="CJ457" si="8134">AB457/AB467</f>
        <v>7.3700528300451262E-2</v>
      </c>
      <c r="CK457" s="135">
        <f t="shared" ref="CK457" si="8135">AC457/AC467</f>
        <v>7.3026161692933522E-2</v>
      </c>
    </row>
    <row r="458" spans="1:89" x14ac:dyDescent="0.2">
      <c r="A458" s="136" t="s">
        <v>31</v>
      </c>
      <c r="B458" s="192">
        <v>1599</v>
      </c>
      <c r="C458" s="176">
        <v>1317</v>
      </c>
      <c r="D458" s="177">
        <v>380</v>
      </c>
      <c r="E458" s="178">
        <v>547</v>
      </c>
      <c r="F458" s="175">
        <v>985</v>
      </c>
      <c r="G458" s="179">
        <v>1242</v>
      </c>
      <c r="H458" s="177">
        <v>1926</v>
      </c>
      <c r="I458" s="178">
        <v>2313</v>
      </c>
      <c r="J458" s="175">
        <v>283</v>
      </c>
      <c r="K458" s="176">
        <v>145</v>
      </c>
      <c r="L458" s="177">
        <v>1213</v>
      </c>
      <c r="M458" s="175">
        <v>580</v>
      </c>
      <c r="N458" s="180">
        <v>1820</v>
      </c>
      <c r="O458" s="193">
        <v>1665</v>
      </c>
      <c r="P458" s="175">
        <v>675</v>
      </c>
      <c r="Q458" s="176">
        <v>1093</v>
      </c>
      <c r="R458" s="177">
        <v>975</v>
      </c>
      <c r="S458" s="178">
        <v>1640</v>
      </c>
      <c r="T458" s="175">
        <v>195</v>
      </c>
      <c r="U458" s="179">
        <v>138</v>
      </c>
      <c r="V458" s="177">
        <v>1425</v>
      </c>
      <c r="W458" s="194">
        <v>1161</v>
      </c>
      <c r="X458" s="175">
        <v>692</v>
      </c>
      <c r="Y458" s="179">
        <v>418</v>
      </c>
      <c r="Z458" s="177">
        <v>2324</v>
      </c>
      <c r="AA458" s="175">
        <v>2317</v>
      </c>
      <c r="AB458" s="156">
        <f t="shared" si="7752"/>
        <v>14492</v>
      </c>
      <c r="AC458" s="157">
        <f t="shared" si="7753"/>
        <v>14576</v>
      </c>
      <c r="BI458" s="136" t="s">
        <v>31</v>
      </c>
      <c r="BJ458" s="128">
        <f>B458/B467</f>
        <v>7.7377207839341877E-2</v>
      </c>
      <c r="BK458" s="129">
        <f t="shared" ref="BK458" si="8136">C458/C467</f>
        <v>6.2172496813482511E-2</v>
      </c>
      <c r="BL458" s="130">
        <f t="shared" ref="BL458" si="8137">D458/D467</f>
        <v>5.901537505823886E-2</v>
      </c>
      <c r="BM458" s="131">
        <f t="shared" ref="BM458" si="8138">E458/E467</f>
        <v>7.1926364234056545E-2</v>
      </c>
      <c r="BN458" s="128">
        <f t="shared" ref="BN458" si="8139">F458/F467</f>
        <v>5.4147655434005827E-2</v>
      </c>
      <c r="BO458" s="129">
        <f t="shared" ref="BO458" si="8140">G458/G467</f>
        <v>7.7181208053691275E-2</v>
      </c>
      <c r="BP458" s="130">
        <f t="shared" ref="BP458" si="8141">H458/H467</f>
        <v>6.3108227661456795E-2</v>
      </c>
      <c r="BQ458" s="131">
        <f t="shared" ref="BQ458" si="8142">I458/I467</f>
        <v>7.7505612706497334E-2</v>
      </c>
      <c r="BR458" s="128">
        <f t="shared" ref="BR458" si="8143">J458/J467</f>
        <v>9.0792428617260182E-2</v>
      </c>
      <c r="BS458" s="129">
        <f t="shared" ref="BS458" si="8144">K458/K467</f>
        <v>4.6340683924576541E-2</v>
      </c>
      <c r="BT458" s="130">
        <f t="shared" ref="BT458" si="8145">L458/L467</f>
        <v>9.6361614235780102E-2</v>
      </c>
      <c r="BU458" s="128">
        <f t="shared" ref="BU458" si="8146">M458/M467</f>
        <v>4.5770202020202023E-2</v>
      </c>
      <c r="BV458" s="132">
        <f t="shared" ref="BV458" si="8147">N458/N467</f>
        <v>6.9254185692541853E-2</v>
      </c>
      <c r="BW458" s="133">
        <f t="shared" ref="BW458" si="8148">O458/O467</f>
        <v>6.3163884673748102E-2</v>
      </c>
      <c r="BX458" s="128">
        <f t="shared" ref="BX458" si="8149">P458/P467</f>
        <v>5.2472014925373137E-2</v>
      </c>
      <c r="BY458" s="129">
        <f t="shared" ref="BY458" si="8150">Q458/Q467</f>
        <v>8.6471518987341775E-2</v>
      </c>
      <c r="BZ458" s="130">
        <f t="shared" ref="BZ458" si="8151">R458/R467</f>
        <v>5.0951086956521736E-2</v>
      </c>
      <c r="CA458" s="131">
        <f t="shared" ref="CA458" si="8152">S458/S467</f>
        <v>8.2895268904164987E-2</v>
      </c>
      <c r="CB458" s="128">
        <f t="shared" ref="CB458" si="8153">T458/T467</f>
        <v>7.7473182359952319E-2</v>
      </c>
      <c r="CC458" s="129">
        <f t="shared" ref="CC458" si="8154">U458/U467</f>
        <v>5.3738317757009345E-2</v>
      </c>
      <c r="CD458" s="130">
        <f t="shared" ref="CD458" si="8155">V458/V467</f>
        <v>9.0053083923154698E-2</v>
      </c>
      <c r="CE458" s="131">
        <f t="shared" ref="CE458" si="8156">W458/W467</f>
        <v>6.363387229377912E-2</v>
      </c>
      <c r="CF458" s="128">
        <f t="shared" ref="CF458" si="8157">X458/X467</f>
        <v>7.6161127008584642E-2</v>
      </c>
      <c r="CG458" s="129">
        <f t="shared" ref="CG458" si="8158">Y458/Y467</f>
        <v>8.0431017894939394E-2</v>
      </c>
      <c r="CH458" s="130">
        <f t="shared" ref="CH458" si="8159">Z458/Z467</f>
        <v>7.0273048894802098E-2</v>
      </c>
      <c r="CI458" s="128">
        <f t="shared" ref="CI458" si="8160">AA458/AA467</f>
        <v>6.8386411262949739E-2</v>
      </c>
      <c r="CJ458" s="134">
        <f t="shared" ref="CJ458" si="8161">AB458/AB467</f>
        <v>6.8912062464038956E-2</v>
      </c>
      <c r="CK458" s="135">
        <f t="shared" ref="CK458" si="8162">AC458/AC467</f>
        <v>6.9675285254709632E-2</v>
      </c>
    </row>
    <row r="459" spans="1:89" x14ac:dyDescent="0.2">
      <c r="A459" s="145" t="s">
        <v>32</v>
      </c>
      <c r="B459" s="189">
        <v>1723</v>
      </c>
      <c r="C459" s="183">
        <v>1697</v>
      </c>
      <c r="D459" s="184">
        <v>362</v>
      </c>
      <c r="E459" s="185">
        <v>633</v>
      </c>
      <c r="F459" s="182">
        <v>995</v>
      </c>
      <c r="G459" s="186">
        <v>1475</v>
      </c>
      <c r="H459" s="184">
        <v>1819</v>
      </c>
      <c r="I459" s="185">
        <v>2533</v>
      </c>
      <c r="J459" s="182">
        <v>287</v>
      </c>
      <c r="K459" s="183">
        <v>162</v>
      </c>
      <c r="L459" s="184">
        <v>1261</v>
      </c>
      <c r="M459" s="182">
        <v>508</v>
      </c>
      <c r="N459" s="187">
        <v>1886</v>
      </c>
      <c r="O459" s="190">
        <v>1866</v>
      </c>
      <c r="P459" s="182">
        <v>601</v>
      </c>
      <c r="Q459" s="183">
        <v>1292</v>
      </c>
      <c r="R459" s="184">
        <v>1044</v>
      </c>
      <c r="S459" s="185">
        <v>1693</v>
      </c>
      <c r="T459" s="182">
        <v>150</v>
      </c>
      <c r="U459" s="186">
        <v>129</v>
      </c>
      <c r="V459" s="184">
        <v>1772</v>
      </c>
      <c r="W459" s="191">
        <v>1045</v>
      </c>
      <c r="X459" s="182">
        <v>551</v>
      </c>
      <c r="Y459" s="186">
        <v>417</v>
      </c>
      <c r="Z459" s="184">
        <v>2287</v>
      </c>
      <c r="AA459" s="182">
        <v>2474</v>
      </c>
      <c r="AB459" s="156">
        <f t="shared" si="7752"/>
        <v>14738</v>
      </c>
      <c r="AC459" s="157">
        <f t="shared" si="7753"/>
        <v>15924</v>
      </c>
      <c r="BI459" s="145" t="s">
        <v>32</v>
      </c>
      <c r="BJ459" s="128">
        <f>B459/B467</f>
        <v>8.3377691749334626E-2</v>
      </c>
      <c r="BK459" s="129">
        <f t="shared" ref="BK459" si="8163">C459/C467</f>
        <v>8.0111410092999102E-2</v>
      </c>
      <c r="BL459" s="130">
        <f t="shared" ref="BL459" si="8164">D459/D467</f>
        <v>5.6219909923901225E-2</v>
      </c>
      <c r="BM459" s="131">
        <f t="shared" ref="BM459" si="8165">E459/E467</f>
        <v>8.3234714003944776E-2</v>
      </c>
      <c r="BN459" s="128">
        <f t="shared" ref="BN459" si="8166">F459/F467</f>
        <v>5.4697377824198777E-2</v>
      </c>
      <c r="BO459" s="129">
        <f t="shared" ref="BO459" si="8167">G459/G467</f>
        <v>9.1660452398707432E-2</v>
      </c>
      <c r="BP459" s="130">
        <f t="shared" ref="BP459" si="8168">H459/H467</f>
        <v>5.9602215013598088E-2</v>
      </c>
      <c r="BQ459" s="131">
        <f t="shared" ref="BQ459" si="8169">I459/I467</f>
        <v>8.4877525717923799E-2</v>
      </c>
      <c r="BR459" s="128">
        <f t="shared" ref="BR459" si="8170">J459/J467</f>
        <v>9.207571382739814E-2</v>
      </c>
      <c r="BS459" s="129">
        <f t="shared" ref="BS459" si="8171">K459/K467</f>
        <v>5.1773729626078617E-2</v>
      </c>
      <c r="BT459" s="130">
        <f t="shared" ref="BT459" si="8172">L459/L467</f>
        <v>0.10017476962186209</v>
      </c>
      <c r="BU459" s="128">
        <f t="shared" ref="BU459" si="8173">M459/M467</f>
        <v>4.008838383838384E-2</v>
      </c>
      <c r="BV459" s="132">
        <f t="shared" ref="BV459" si="8174">N459/N467</f>
        <v>7.1765601217656017E-2</v>
      </c>
      <c r="BW459" s="133">
        <f t="shared" ref="BW459" si="8175">O459/O467</f>
        <v>7.0789074355083456E-2</v>
      </c>
      <c r="BX459" s="128">
        <f t="shared" ref="BX459" si="8176">P459/P467</f>
        <v>4.6719527363184077E-2</v>
      </c>
      <c r="BY459" s="129">
        <f t="shared" ref="BY459" si="8177">Q459/Q467</f>
        <v>0.10221518987341772</v>
      </c>
      <c r="BZ459" s="130">
        <f t="shared" ref="BZ459" si="8178">R459/R467</f>
        <v>5.4556856187290968E-2</v>
      </c>
      <c r="CA459" s="131">
        <f t="shared" ref="CA459" si="8179">S459/S467</f>
        <v>8.5574201374848363E-2</v>
      </c>
      <c r="CB459" s="128">
        <f t="shared" ref="CB459" si="8180">T459/T467</f>
        <v>5.959475566150179E-2</v>
      </c>
      <c r="CC459" s="129">
        <f t="shared" ref="CC459" si="8181">U459/U467</f>
        <v>5.0233644859813083E-2</v>
      </c>
      <c r="CD459" s="130">
        <f t="shared" ref="CD459" si="8182">V459/V467</f>
        <v>0.11198179979777553</v>
      </c>
      <c r="CE459" s="131">
        <f t="shared" ref="CE459" si="8183">W459/W467</f>
        <v>5.7275966018087147E-2</v>
      </c>
      <c r="CF459" s="128">
        <f t="shared" ref="CF459" si="8184">X459/X467</f>
        <v>6.0642747083425048E-2</v>
      </c>
      <c r="CG459" s="129">
        <f t="shared" ref="CG459" si="8185">Y459/Y467</f>
        <v>8.0238599191841453E-2</v>
      </c>
      <c r="CH459" s="130">
        <f t="shared" ref="CH459" si="8186">Z459/Z467</f>
        <v>6.9154243899488974E-2</v>
      </c>
      <c r="CI459" s="128">
        <f t="shared" ref="CI459" si="8187">AA459/AA467</f>
        <v>7.3020276851332611E-2</v>
      </c>
      <c r="CJ459" s="134">
        <f t="shared" ref="CJ459" si="8188">AB459/AB467</f>
        <v>7.0081836640560724E-2</v>
      </c>
      <c r="CK459" s="135">
        <f t="shared" ref="CK459" si="8189">AC459/AC467</f>
        <v>7.6118910702250006E-2</v>
      </c>
    </row>
    <row r="460" spans="1:89" x14ac:dyDescent="0.2">
      <c r="A460" s="136" t="s">
        <v>33</v>
      </c>
      <c r="B460" s="192">
        <v>1568</v>
      </c>
      <c r="C460" s="176">
        <v>1221</v>
      </c>
      <c r="D460" s="177">
        <v>266</v>
      </c>
      <c r="E460" s="178">
        <v>574</v>
      </c>
      <c r="F460" s="175">
        <v>769</v>
      </c>
      <c r="G460" s="179">
        <v>1294</v>
      </c>
      <c r="H460" s="177">
        <v>1619</v>
      </c>
      <c r="I460" s="178">
        <v>2028</v>
      </c>
      <c r="J460" s="175">
        <v>250</v>
      </c>
      <c r="K460" s="176">
        <v>125</v>
      </c>
      <c r="L460" s="177">
        <v>1106</v>
      </c>
      <c r="M460" s="175">
        <v>472</v>
      </c>
      <c r="N460" s="180">
        <v>1618</v>
      </c>
      <c r="O460" s="193">
        <v>1628</v>
      </c>
      <c r="P460" s="175">
        <v>439</v>
      </c>
      <c r="Q460" s="176">
        <v>1115</v>
      </c>
      <c r="R460" s="177">
        <v>801</v>
      </c>
      <c r="S460" s="178">
        <v>1475</v>
      </c>
      <c r="T460" s="175">
        <v>96</v>
      </c>
      <c r="U460" s="179">
        <v>195</v>
      </c>
      <c r="V460" s="177">
        <v>1524</v>
      </c>
      <c r="W460" s="194">
        <v>752</v>
      </c>
      <c r="X460" s="175">
        <v>469</v>
      </c>
      <c r="Y460" s="179">
        <v>329</v>
      </c>
      <c r="Z460" s="177">
        <v>1761</v>
      </c>
      <c r="AA460" s="175">
        <v>1816</v>
      </c>
      <c r="AB460" s="156">
        <f t="shared" si="7752"/>
        <v>12286</v>
      </c>
      <c r="AC460" s="157">
        <f t="shared" si="7753"/>
        <v>13024</v>
      </c>
      <c r="BI460" s="136" t="s">
        <v>33</v>
      </c>
      <c r="BJ460" s="128">
        <f>B460/B467</f>
        <v>7.5877086861843704E-2</v>
      </c>
      <c r="BK460" s="129">
        <f t="shared" ref="BK460" si="8190">C460/C467</f>
        <v>5.7640560827078316E-2</v>
      </c>
      <c r="BL460" s="130">
        <f t="shared" ref="BL460" si="8191">D460/D467</f>
        <v>4.1310762540767203E-2</v>
      </c>
      <c r="BM460" s="131">
        <f t="shared" ref="BM460" si="8192">E460/E467</f>
        <v>7.5476660092044706E-2</v>
      </c>
      <c r="BN460" s="128">
        <f t="shared" ref="BN460" si="8193">F460/F467</f>
        <v>4.2273651805838051E-2</v>
      </c>
      <c r="BO460" s="129">
        <f t="shared" ref="BO460" si="8194">G460/G467</f>
        <v>8.0412627392493163E-2</v>
      </c>
      <c r="BP460" s="130">
        <f t="shared" ref="BP460" si="8195">H460/H467</f>
        <v>5.30489203447033E-2</v>
      </c>
      <c r="BQ460" s="131">
        <f t="shared" ref="BQ460" si="8196">I460/I467</f>
        <v>6.7955634487149419E-2</v>
      </c>
      <c r="BR460" s="128">
        <f t="shared" ref="BR460" si="8197">J460/J467</f>
        <v>8.0205325633622079E-2</v>
      </c>
      <c r="BS460" s="129">
        <f t="shared" ref="BS460" si="8198">K460/K467</f>
        <v>3.9948865452221156E-2</v>
      </c>
      <c r="BT460" s="130">
        <f t="shared" ref="BT460" si="8199">L460/L467</f>
        <v>8.7861455354305687E-2</v>
      </c>
      <c r="BU460" s="128">
        <f t="shared" ref="BU460" si="8200">M460/M467</f>
        <v>3.7247474747474744E-2</v>
      </c>
      <c r="BV460" s="132">
        <f t="shared" ref="BV460" si="8201">N460/N467</f>
        <v>6.1567732115677322E-2</v>
      </c>
      <c r="BW460" s="133">
        <f t="shared" ref="BW460" si="8202">O460/O467</f>
        <v>6.1760242792109253E-2</v>
      </c>
      <c r="BX460" s="128">
        <f t="shared" ref="BX460" si="8203">P460/P467</f>
        <v>3.412624378109453E-2</v>
      </c>
      <c r="BY460" s="129">
        <f t="shared" ref="BY460" si="8204">Q460/Q467</f>
        <v>8.8212025316455694E-2</v>
      </c>
      <c r="BZ460" s="130">
        <f t="shared" ref="BZ460" si="8205">R460/R467</f>
        <v>4.1858277591973247E-2</v>
      </c>
      <c r="CA460" s="131">
        <f t="shared" ref="CA460" si="8206">S460/S467</f>
        <v>7.4555196118075207E-2</v>
      </c>
      <c r="CB460" s="128">
        <f t="shared" ref="CB460" si="8207">T460/T467</f>
        <v>3.8140643623361142E-2</v>
      </c>
      <c r="CC460" s="129">
        <f t="shared" ref="CC460" si="8208">U460/U467</f>
        <v>7.5934579439252331E-2</v>
      </c>
      <c r="CD460" s="130">
        <f t="shared" ref="CD460" si="8209">V460/V467</f>
        <v>9.630940343781598E-2</v>
      </c>
      <c r="CE460" s="131">
        <f t="shared" ref="CE460" si="8210">W460/W467</f>
        <v>4.1216771718278977E-2</v>
      </c>
      <c r="CF460" s="128">
        <f t="shared" ref="CF460" si="8211">X460/X467</f>
        <v>5.1617873651771957E-2</v>
      </c>
      <c r="CG460" s="129">
        <f t="shared" ref="CG460" si="8212">Y460/Y467</f>
        <v>6.3305753319222627E-2</v>
      </c>
      <c r="CH460" s="130">
        <f t="shared" ref="CH460" si="8213">Z460/Z467</f>
        <v>5.3249070182334976E-2</v>
      </c>
      <c r="CI460" s="128">
        <f t="shared" ref="CI460" si="8214">AA460/AA467</f>
        <v>5.3599362474543256E-2</v>
      </c>
      <c r="CJ460" s="134">
        <f t="shared" ref="CJ460" si="8215">AB460/AB467</f>
        <v>5.8422136311977825E-2</v>
      </c>
      <c r="CK460" s="135">
        <f t="shared" ref="CK460" si="8216">AC460/AC467</f>
        <v>6.2256511742407948E-2</v>
      </c>
    </row>
    <row r="461" spans="1:89" x14ac:dyDescent="0.2">
      <c r="A461" s="145" t="s">
        <v>34</v>
      </c>
      <c r="B461" s="189">
        <v>611</v>
      </c>
      <c r="C461" s="183">
        <v>946</v>
      </c>
      <c r="D461" s="184">
        <v>155</v>
      </c>
      <c r="E461" s="185">
        <v>524</v>
      </c>
      <c r="F461" s="182">
        <v>330</v>
      </c>
      <c r="G461" s="186">
        <v>1283</v>
      </c>
      <c r="H461" s="184">
        <v>901</v>
      </c>
      <c r="I461" s="185">
        <v>1688</v>
      </c>
      <c r="J461" s="182">
        <v>239</v>
      </c>
      <c r="K461" s="183">
        <v>107</v>
      </c>
      <c r="L461" s="184">
        <v>948</v>
      </c>
      <c r="M461" s="182">
        <v>294</v>
      </c>
      <c r="N461" s="187">
        <v>1701</v>
      </c>
      <c r="O461" s="190">
        <v>1215</v>
      </c>
      <c r="P461" s="182">
        <v>342</v>
      </c>
      <c r="Q461" s="183">
        <v>984</v>
      </c>
      <c r="R461" s="184">
        <v>743</v>
      </c>
      <c r="S461" s="185">
        <v>1233</v>
      </c>
      <c r="T461" s="182">
        <v>89</v>
      </c>
      <c r="U461" s="186">
        <v>114</v>
      </c>
      <c r="V461" s="184">
        <v>1261</v>
      </c>
      <c r="W461" s="191">
        <v>587</v>
      </c>
      <c r="X461" s="182">
        <v>340</v>
      </c>
      <c r="Y461" s="186">
        <v>317</v>
      </c>
      <c r="Z461" s="184">
        <v>1290</v>
      </c>
      <c r="AA461" s="182">
        <v>1690</v>
      </c>
      <c r="AB461" s="156">
        <f t="shared" si="7752"/>
        <v>8950</v>
      </c>
      <c r="AC461" s="157">
        <f t="shared" si="7753"/>
        <v>10982</v>
      </c>
      <c r="BI461" s="145" t="s">
        <v>34</v>
      </c>
      <c r="BJ461" s="128">
        <f>B461/B467</f>
        <v>2.9566900556496491E-2</v>
      </c>
      <c r="BK461" s="129">
        <f t="shared" ref="BK461" si="8217">C461/C467</f>
        <v>4.4658452532691309E-2</v>
      </c>
      <c r="BL461" s="130">
        <f t="shared" ref="BL461" si="8218">D461/D467</f>
        <v>2.4072060879018482E-2</v>
      </c>
      <c r="BM461" s="131">
        <f t="shared" ref="BM461" si="8219">E461/E467</f>
        <v>6.8902038132807361E-2</v>
      </c>
      <c r="BN461" s="128">
        <f t="shared" ref="BN461" si="8220">F461/F467</f>
        <v>1.8140838876367433E-2</v>
      </c>
      <c r="BO461" s="129">
        <f t="shared" ref="BO461" si="8221">G461/G467</f>
        <v>7.9729057916977375E-2</v>
      </c>
      <c r="BP461" s="130">
        <f t="shared" ref="BP461" si="8222">H461/H467</f>
        <v>2.9522592483371014E-2</v>
      </c>
      <c r="BQ461" s="131">
        <f t="shared" ref="BQ461" si="8223">I461/I467</f>
        <v>5.6562678014944877E-2</v>
      </c>
      <c r="BR461" s="128">
        <f t="shared" ref="BR461" si="8224">J461/J467</f>
        <v>7.6676291305742703E-2</v>
      </c>
      <c r="BS461" s="129">
        <f t="shared" ref="BS461" si="8225">K461/K467</f>
        <v>3.4196228827101313E-2</v>
      </c>
      <c r="BT461" s="130">
        <f t="shared" ref="BT461" si="8226">L461/L467</f>
        <v>7.5309818875119158E-2</v>
      </c>
      <c r="BU461" s="128">
        <f t="shared" ref="BU461" si="8227">M461/M467</f>
        <v>2.3200757575757576E-2</v>
      </c>
      <c r="BV461" s="132">
        <f t="shared" ref="BV461" si="8228">N461/N467</f>
        <v>6.4726027397260272E-2</v>
      </c>
      <c r="BW461" s="133">
        <f t="shared" ref="BW461" si="8229">O461/O467</f>
        <v>4.6092564491654019E-2</v>
      </c>
      <c r="BX461" s="128">
        <f t="shared" ref="BX461" si="8230">P461/P467</f>
        <v>2.6585820895522388E-2</v>
      </c>
      <c r="BY461" s="129">
        <f t="shared" ref="BY461" si="8231">Q461/Q467</f>
        <v>7.7848101265822783E-2</v>
      </c>
      <c r="BZ461" s="130">
        <f t="shared" ref="BZ461" si="8232">R461/R467</f>
        <v>3.8827341137123744E-2</v>
      </c>
      <c r="CA461" s="131">
        <f t="shared" ref="CA461" si="8233">S461/S467</f>
        <v>6.2323089365143552E-2</v>
      </c>
      <c r="CB461" s="128">
        <f t="shared" ref="CB461" si="8234">T461/T467</f>
        <v>3.5359555025824392E-2</v>
      </c>
      <c r="CC461" s="129">
        <f t="shared" ref="CC461" si="8235">U461/U467</f>
        <v>4.4392523364485979E-2</v>
      </c>
      <c r="CD461" s="130">
        <f t="shared" ref="CD461" si="8236">V461/V467</f>
        <v>7.9689079878665317E-2</v>
      </c>
      <c r="CE461" s="131">
        <f t="shared" ref="CE461" si="8237">W461/W467</f>
        <v>3.2173198136475747E-2</v>
      </c>
      <c r="CF461" s="128">
        <f t="shared" ref="CF461" si="8238">X461/X467</f>
        <v>3.7420206911732333E-2</v>
      </c>
      <c r="CG461" s="129">
        <f t="shared" ref="CG461" si="8239">Y461/Y467</f>
        <v>6.0996728882047338E-2</v>
      </c>
      <c r="CH461" s="130">
        <f t="shared" ref="CH461" si="8240">Z461/Z467</f>
        <v>3.9006984971727499E-2</v>
      </c>
      <c r="CI461" s="128">
        <f t="shared" ref="CI461" si="8241">AA461/AA467</f>
        <v>4.988046397686019E-2</v>
      </c>
      <c r="CJ461" s="134">
        <f t="shared" ref="CJ461" si="8242">AB461/AB467</f>
        <v>4.255885723524349E-2</v>
      </c>
      <c r="CK461" s="135">
        <f t="shared" ref="CK461" si="8243">AC461/AC467</f>
        <v>5.249547081965019E-2</v>
      </c>
    </row>
    <row r="462" spans="1:89" x14ac:dyDescent="0.2">
      <c r="A462" s="136" t="s">
        <v>35</v>
      </c>
      <c r="B462" s="192">
        <v>0</v>
      </c>
      <c r="C462" s="176">
        <v>666</v>
      </c>
      <c r="D462" s="177">
        <v>6</v>
      </c>
      <c r="E462" s="178">
        <v>316</v>
      </c>
      <c r="F462" s="175">
        <v>23</v>
      </c>
      <c r="G462" s="179">
        <v>832</v>
      </c>
      <c r="H462" s="177">
        <v>107</v>
      </c>
      <c r="I462" s="178">
        <v>877</v>
      </c>
      <c r="J462" s="175">
        <v>71</v>
      </c>
      <c r="K462" s="176">
        <v>45</v>
      </c>
      <c r="L462" s="177">
        <v>715</v>
      </c>
      <c r="M462" s="175">
        <v>87</v>
      </c>
      <c r="N462" s="180">
        <v>465</v>
      </c>
      <c r="O462" s="193">
        <v>285</v>
      </c>
      <c r="P462" s="175">
        <v>76</v>
      </c>
      <c r="Q462" s="176">
        <v>249</v>
      </c>
      <c r="R462" s="177">
        <v>177</v>
      </c>
      <c r="S462" s="178">
        <v>181</v>
      </c>
      <c r="T462" s="175">
        <v>10</v>
      </c>
      <c r="U462" s="179">
        <v>4</v>
      </c>
      <c r="V462" s="177">
        <v>371</v>
      </c>
      <c r="W462" s="194">
        <v>22</v>
      </c>
      <c r="X462" s="175">
        <v>53</v>
      </c>
      <c r="Y462" s="179">
        <v>20</v>
      </c>
      <c r="Z462" s="177">
        <v>188</v>
      </c>
      <c r="AA462" s="175">
        <v>188</v>
      </c>
      <c r="AB462" s="156">
        <f t="shared" si="7752"/>
        <v>2262</v>
      </c>
      <c r="AC462" s="157">
        <f t="shared" si="7753"/>
        <v>3772</v>
      </c>
      <c r="BI462" s="136" t="s">
        <v>35</v>
      </c>
      <c r="BJ462" s="128">
        <f>B462/B467</f>
        <v>0</v>
      </c>
      <c r="BK462" s="129">
        <f t="shared" ref="BK462" si="8244">C462/C467</f>
        <v>3.1440305905679082E-2</v>
      </c>
      <c r="BL462" s="130">
        <f t="shared" ref="BL462" si="8245">D462/D467</f>
        <v>9.3182171144587671E-4</v>
      </c>
      <c r="BM462" s="131">
        <f t="shared" ref="BM462" si="8246">E462/E467</f>
        <v>4.1551610782380011E-2</v>
      </c>
      <c r="BN462" s="128">
        <f t="shared" ref="BN462" si="8247">F462/F467</f>
        <v>1.2643614974437909E-3</v>
      </c>
      <c r="BO462" s="129">
        <f t="shared" ref="BO462" si="8248">G462/G467</f>
        <v>5.1702709420830224E-2</v>
      </c>
      <c r="BP462" s="130">
        <f t="shared" ref="BP462" si="8249">H462/H467</f>
        <v>3.5060126478587109E-3</v>
      </c>
      <c r="BQ462" s="131">
        <f t="shared" ref="BQ462" si="8250">I462/I467</f>
        <v>2.9387125959186407E-2</v>
      </c>
      <c r="BR462" s="128">
        <f t="shared" ref="BR462" si="8251">J462/J467</f>
        <v>2.277831247994867E-2</v>
      </c>
      <c r="BS462" s="129">
        <f t="shared" ref="BS462" si="8252">K462/K467</f>
        <v>1.4381591562799617E-2</v>
      </c>
      <c r="BT462" s="130">
        <f t="shared" ref="BT462" si="8253">L462/L467</f>
        <v>5.6800127105179538E-2</v>
      </c>
      <c r="BU462" s="128">
        <f t="shared" ref="BU462" si="8254">M462/M467</f>
        <v>6.865530303030303E-3</v>
      </c>
      <c r="BV462" s="132">
        <f t="shared" ref="BV462" si="8255">N462/N467</f>
        <v>1.7694063926940638E-2</v>
      </c>
      <c r="BW462" s="133">
        <f t="shared" ref="BW462" si="8256">O462/O467</f>
        <v>1.0811836115326252E-2</v>
      </c>
      <c r="BX462" s="128">
        <f t="shared" ref="BX462" si="8257">P462/P467</f>
        <v>5.9079601990049751E-3</v>
      </c>
      <c r="BY462" s="129">
        <f t="shared" ref="BY462" si="8258">Q462/Q467</f>
        <v>1.9699367088607596E-2</v>
      </c>
      <c r="BZ462" s="130">
        <f t="shared" ref="BZ462" si="8259">R462/R467</f>
        <v>9.2495819397993319E-3</v>
      </c>
      <c r="CA462" s="131">
        <f t="shared" ref="CA462" si="8260">S462/S467</f>
        <v>9.1488071168621104E-3</v>
      </c>
      <c r="CB462" s="128">
        <f t="shared" ref="CB462" si="8261">T462/T467</f>
        <v>3.9729837107667859E-3</v>
      </c>
      <c r="CC462" s="129">
        <f t="shared" ref="CC462" si="8262">U462/U467</f>
        <v>1.557632398753894E-3</v>
      </c>
      <c r="CD462" s="130">
        <f t="shared" ref="CD462" si="8263">V462/V467</f>
        <v>2.3445399393326592E-2</v>
      </c>
      <c r="CE462" s="131">
        <f t="shared" ref="CE462" si="8264">W462/W467</f>
        <v>1.2058098109070979E-3</v>
      </c>
      <c r="CF462" s="128">
        <f t="shared" ref="CF462" si="8265">X462/X467</f>
        <v>5.8331499009465111E-3</v>
      </c>
      <c r="CG462" s="129">
        <f t="shared" ref="CG462" si="8266">Y462/Y467</f>
        <v>3.8483740619588225E-3</v>
      </c>
      <c r="CH462" s="130">
        <f t="shared" ref="CH462" si="8267">Z462/Z467</f>
        <v>5.6847388951044723E-3</v>
      </c>
      <c r="CI462" s="128">
        <f t="shared" ref="CI462" si="8268">AA462/AA467</f>
        <v>5.5488326790826721E-3</v>
      </c>
      <c r="CJ462" s="134">
        <f t="shared" ref="CJ462" si="8269">AB462/AB467</f>
        <v>1.0756216208505115E-2</v>
      </c>
      <c r="CK462" s="135">
        <f t="shared" ref="CK462" si="8270">AC462/AC467</f>
        <v>1.8030678922939403E-2</v>
      </c>
    </row>
    <row r="463" spans="1:89" x14ac:dyDescent="0.2">
      <c r="A463" s="145" t="s">
        <v>36</v>
      </c>
      <c r="B463" s="189">
        <v>0</v>
      </c>
      <c r="C463" s="183">
        <v>0</v>
      </c>
      <c r="D463" s="184">
        <v>0</v>
      </c>
      <c r="E463" s="185">
        <v>0</v>
      </c>
      <c r="F463" s="182">
        <v>0</v>
      </c>
      <c r="G463" s="186">
        <v>0</v>
      </c>
      <c r="H463" s="184">
        <v>0</v>
      </c>
      <c r="I463" s="185">
        <v>0</v>
      </c>
      <c r="J463" s="182">
        <v>0</v>
      </c>
      <c r="K463" s="186">
        <v>0</v>
      </c>
      <c r="L463" s="184">
        <v>0</v>
      </c>
      <c r="M463" s="182">
        <v>0</v>
      </c>
      <c r="N463" s="187">
        <v>0</v>
      </c>
      <c r="O463" s="190">
        <v>0</v>
      </c>
      <c r="P463" s="182">
        <v>0</v>
      </c>
      <c r="Q463" s="186">
        <v>0</v>
      </c>
      <c r="R463" s="184">
        <v>0</v>
      </c>
      <c r="S463" s="185">
        <v>0</v>
      </c>
      <c r="T463" s="182">
        <v>0</v>
      </c>
      <c r="U463" s="186">
        <v>0</v>
      </c>
      <c r="V463" s="184">
        <v>0</v>
      </c>
      <c r="W463" s="185">
        <v>0</v>
      </c>
      <c r="X463" s="182">
        <v>0</v>
      </c>
      <c r="Y463" s="186">
        <v>0</v>
      </c>
      <c r="Z463" s="184">
        <v>0</v>
      </c>
      <c r="AA463" s="182">
        <v>0</v>
      </c>
      <c r="AB463" s="156">
        <f t="shared" si="7752"/>
        <v>0</v>
      </c>
      <c r="AC463" s="157">
        <f t="shared" si="7753"/>
        <v>0</v>
      </c>
      <c r="BI463" s="145" t="s">
        <v>36</v>
      </c>
      <c r="BJ463" s="128">
        <f>B463/B467</f>
        <v>0</v>
      </c>
      <c r="BK463" s="129">
        <f t="shared" ref="BK463" si="8271">C463/C467</f>
        <v>0</v>
      </c>
      <c r="BL463" s="130">
        <f t="shared" ref="BL463" si="8272">D463/D467</f>
        <v>0</v>
      </c>
      <c r="BM463" s="131">
        <f t="shared" ref="BM463" si="8273">E463/E467</f>
        <v>0</v>
      </c>
      <c r="BN463" s="128">
        <f t="shared" ref="BN463" si="8274">F463/F467</f>
        <v>0</v>
      </c>
      <c r="BO463" s="129">
        <f t="shared" ref="BO463" si="8275">G463/G467</f>
        <v>0</v>
      </c>
      <c r="BP463" s="130">
        <f t="shared" ref="BP463" si="8276">H463/H467</f>
        <v>0</v>
      </c>
      <c r="BQ463" s="131">
        <f t="shared" ref="BQ463" si="8277">I463/I467</f>
        <v>0</v>
      </c>
      <c r="BR463" s="128">
        <f t="shared" ref="BR463" si="8278">J463/J467</f>
        <v>0</v>
      </c>
      <c r="BS463" s="129">
        <f t="shared" ref="BS463" si="8279">K463/K467</f>
        <v>0</v>
      </c>
      <c r="BT463" s="130">
        <f t="shared" ref="BT463" si="8280">L463/L467</f>
        <v>0</v>
      </c>
      <c r="BU463" s="128">
        <f t="shared" ref="BU463" si="8281">M463/M467</f>
        <v>0</v>
      </c>
      <c r="BV463" s="132">
        <f t="shared" ref="BV463" si="8282">N463/N467</f>
        <v>0</v>
      </c>
      <c r="BW463" s="133">
        <f t="shared" ref="BW463" si="8283">O463/O467</f>
        <v>0</v>
      </c>
      <c r="BX463" s="128">
        <f t="shared" ref="BX463" si="8284">P463/P467</f>
        <v>0</v>
      </c>
      <c r="BY463" s="129">
        <f t="shared" ref="BY463" si="8285">Q463/Q467</f>
        <v>0</v>
      </c>
      <c r="BZ463" s="130">
        <f t="shared" ref="BZ463" si="8286">R463/R467</f>
        <v>0</v>
      </c>
      <c r="CA463" s="131">
        <f t="shared" ref="CA463" si="8287">S463/S467</f>
        <v>0</v>
      </c>
      <c r="CB463" s="128">
        <f t="shared" ref="CB463" si="8288">T463/T467</f>
        <v>0</v>
      </c>
      <c r="CC463" s="129">
        <f t="shared" ref="CC463" si="8289">U463/U467</f>
        <v>0</v>
      </c>
      <c r="CD463" s="130">
        <f t="shared" ref="CD463" si="8290">V463/V467</f>
        <v>0</v>
      </c>
      <c r="CE463" s="131">
        <f t="shared" ref="CE463" si="8291">W463/W467</f>
        <v>0</v>
      </c>
      <c r="CF463" s="128">
        <f t="shared" ref="CF463" si="8292">X463/X467</f>
        <v>0</v>
      </c>
      <c r="CG463" s="129">
        <f t="shared" ref="CG463" si="8293">Y463/Y467</f>
        <v>0</v>
      </c>
      <c r="CH463" s="130">
        <f t="shared" ref="CH463" si="8294">Z463/Z467</f>
        <v>0</v>
      </c>
      <c r="CI463" s="128">
        <f t="shared" ref="CI463" si="8295">AA463/AA467</f>
        <v>0</v>
      </c>
      <c r="CJ463" s="134">
        <f t="shared" ref="CJ463" si="8296">AB463/AB467</f>
        <v>0</v>
      </c>
      <c r="CK463" s="135">
        <f t="shared" ref="CK463" si="8297">AC463/AC467</f>
        <v>0</v>
      </c>
    </row>
    <row r="464" spans="1:89" x14ac:dyDescent="0.2">
      <c r="A464" s="136" t="s">
        <v>37</v>
      </c>
      <c r="B464" s="58">
        <v>0</v>
      </c>
      <c r="C464" s="59">
        <v>0</v>
      </c>
      <c r="D464" s="138">
        <v>0</v>
      </c>
      <c r="E464" s="139">
        <v>0</v>
      </c>
      <c r="F464" s="137">
        <v>0</v>
      </c>
      <c r="G464" s="140">
        <v>0</v>
      </c>
      <c r="H464" s="138">
        <v>0</v>
      </c>
      <c r="I464" s="139">
        <v>0</v>
      </c>
      <c r="J464" s="137">
        <v>0</v>
      </c>
      <c r="K464" s="140">
        <v>0</v>
      </c>
      <c r="L464" s="138"/>
      <c r="M464" s="137">
        <v>0</v>
      </c>
      <c r="N464" s="141">
        <v>0</v>
      </c>
      <c r="O464" s="142">
        <v>0</v>
      </c>
      <c r="P464" s="137">
        <v>0</v>
      </c>
      <c r="Q464" s="140">
        <v>0</v>
      </c>
      <c r="R464" s="138"/>
      <c r="S464" s="139">
        <v>0</v>
      </c>
      <c r="T464" s="137">
        <v>0</v>
      </c>
      <c r="U464" s="140">
        <v>0</v>
      </c>
      <c r="V464" s="138">
        <v>0</v>
      </c>
      <c r="W464" s="139">
        <v>0</v>
      </c>
      <c r="X464" s="137">
        <v>0</v>
      </c>
      <c r="Y464" s="140">
        <v>0</v>
      </c>
      <c r="Z464" s="143">
        <v>0</v>
      </c>
      <c r="AA464" s="144">
        <v>0</v>
      </c>
      <c r="AB464" s="158">
        <f t="shared" ref="AB464:AB466" si="8298">SUM(B464,D464,F464,H464,J464,L464,N464,P464,R464,T464,V464,X464,Z464)</f>
        <v>0</v>
      </c>
      <c r="AC464" s="159">
        <f t="shared" ref="AC464:AC466" si="8299">SUM(C464,E464,G464,I464,K464,M464,O464,Q464,S464,U464,W464,Y464,AA464)</f>
        <v>0</v>
      </c>
      <c r="BI464" s="136" t="s">
        <v>37</v>
      </c>
      <c r="BJ464" s="128">
        <f>B464/B467</f>
        <v>0</v>
      </c>
      <c r="BK464" s="129">
        <f t="shared" ref="BK464" si="8300">C464/C467</f>
        <v>0</v>
      </c>
      <c r="BL464" s="130">
        <f t="shared" ref="BL464" si="8301">D464/D467</f>
        <v>0</v>
      </c>
      <c r="BM464" s="131">
        <f t="shared" ref="BM464" si="8302">E464/E467</f>
        <v>0</v>
      </c>
      <c r="BN464" s="128">
        <f t="shared" ref="BN464" si="8303">F464/F467</f>
        <v>0</v>
      </c>
      <c r="BO464" s="129">
        <f t="shared" ref="BO464" si="8304">G464/G467</f>
        <v>0</v>
      </c>
      <c r="BP464" s="130">
        <f t="shared" ref="BP464" si="8305">H464/H467</f>
        <v>0</v>
      </c>
      <c r="BQ464" s="131">
        <f t="shared" ref="BQ464" si="8306">I464/I467</f>
        <v>0</v>
      </c>
      <c r="BR464" s="128">
        <f t="shared" ref="BR464" si="8307">J464/J467</f>
        <v>0</v>
      </c>
      <c r="BS464" s="129">
        <f t="shared" ref="BS464" si="8308">K464/K467</f>
        <v>0</v>
      </c>
      <c r="BT464" s="130">
        <f t="shared" ref="BT464" si="8309">L464/L467</f>
        <v>0</v>
      </c>
      <c r="BU464" s="128">
        <f t="shared" ref="BU464" si="8310">M464/M467</f>
        <v>0</v>
      </c>
      <c r="BV464" s="132">
        <f t="shared" ref="BV464" si="8311">N464/N467</f>
        <v>0</v>
      </c>
      <c r="BW464" s="133">
        <f t="shared" ref="BW464" si="8312">O464/O467</f>
        <v>0</v>
      </c>
      <c r="BX464" s="128">
        <f t="shared" ref="BX464" si="8313">P464/P467</f>
        <v>0</v>
      </c>
      <c r="BY464" s="129">
        <f t="shared" ref="BY464" si="8314">Q464/Q467</f>
        <v>0</v>
      </c>
      <c r="BZ464" s="130">
        <f t="shared" ref="BZ464" si="8315">R464/R467</f>
        <v>0</v>
      </c>
      <c r="CA464" s="131">
        <f t="shared" ref="CA464" si="8316">S464/S467</f>
        <v>0</v>
      </c>
      <c r="CB464" s="128">
        <f t="shared" ref="CB464" si="8317">T464/T467</f>
        <v>0</v>
      </c>
      <c r="CC464" s="129">
        <f t="shared" ref="CC464" si="8318">U464/U467</f>
        <v>0</v>
      </c>
      <c r="CD464" s="130">
        <f t="shared" ref="CD464" si="8319">V464/V467</f>
        <v>0</v>
      </c>
      <c r="CE464" s="131">
        <f t="shared" ref="CE464" si="8320">W464/W467</f>
        <v>0</v>
      </c>
      <c r="CF464" s="128">
        <f t="shared" ref="CF464" si="8321">X464/X467</f>
        <v>0</v>
      </c>
      <c r="CG464" s="129">
        <f t="shared" ref="CG464" si="8322">Y464/Y467</f>
        <v>0</v>
      </c>
      <c r="CH464" s="130">
        <f t="shared" ref="CH464" si="8323">Z464/Z467</f>
        <v>0</v>
      </c>
      <c r="CI464" s="128">
        <f t="shared" ref="CI464" si="8324">AA464/AA467</f>
        <v>0</v>
      </c>
      <c r="CJ464" s="134">
        <f t="shared" ref="CJ464" si="8325">AB464/AB467</f>
        <v>0</v>
      </c>
      <c r="CK464" s="135">
        <f t="shared" ref="CK464" si="8326">AC464/AC467</f>
        <v>0</v>
      </c>
    </row>
    <row r="465" spans="1:89" x14ac:dyDescent="0.2">
      <c r="A465" s="145" t="s">
        <v>38</v>
      </c>
      <c r="B465" s="56"/>
      <c r="C465" s="57"/>
      <c r="D465" s="151"/>
      <c r="E465" s="148"/>
      <c r="F465" s="149"/>
      <c r="G465" s="150"/>
      <c r="H465" s="151"/>
      <c r="I465" s="148"/>
      <c r="J465" s="149"/>
      <c r="K465" s="150"/>
      <c r="L465" s="151"/>
      <c r="M465" s="149"/>
      <c r="N465" s="153"/>
      <c r="O465" s="152"/>
      <c r="P465" s="149"/>
      <c r="Q465" s="150"/>
      <c r="R465" s="151"/>
      <c r="S465" s="148"/>
      <c r="T465" s="149"/>
      <c r="U465" s="150"/>
      <c r="V465" s="151"/>
      <c r="W465" s="148"/>
      <c r="X465" s="149"/>
      <c r="Y465" s="150"/>
      <c r="Z465" s="147"/>
      <c r="AA465" s="146"/>
      <c r="AB465" s="158">
        <f t="shared" si="8298"/>
        <v>0</v>
      </c>
      <c r="AC465" s="159">
        <f t="shared" si="8299"/>
        <v>0</v>
      </c>
      <c r="BI465" s="145" t="s">
        <v>38</v>
      </c>
      <c r="BJ465" s="128">
        <f>B465/B467</f>
        <v>0</v>
      </c>
      <c r="BK465" s="129">
        <f t="shared" ref="BK465" si="8327">C465/C467</f>
        <v>0</v>
      </c>
      <c r="BL465" s="130">
        <f t="shared" ref="BL465" si="8328">D465/D467</f>
        <v>0</v>
      </c>
      <c r="BM465" s="131">
        <f t="shared" ref="BM465" si="8329">E465/E467</f>
        <v>0</v>
      </c>
      <c r="BN465" s="128">
        <f t="shared" ref="BN465" si="8330">F465/F467</f>
        <v>0</v>
      </c>
      <c r="BO465" s="129">
        <f t="shared" ref="BO465" si="8331">G465/G467</f>
        <v>0</v>
      </c>
      <c r="BP465" s="130">
        <f t="shared" ref="BP465" si="8332">H465/H467</f>
        <v>0</v>
      </c>
      <c r="BQ465" s="131">
        <f t="shared" ref="BQ465" si="8333">I465/I467</f>
        <v>0</v>
      </c>
      <c r="BR465" s="128">
        <f t="shared" ref="BR465" si="8334">J465/J467</f>
        <v>0</v>
      </c>
      <c r="BS465" s="129">
        <f t="shared" ref="BS465" si="8335">K465/K467</f>
        <v>0</v>
      </c>
      <c r="BT465" s="130">
        <f t="shared" ref="BT465" si="8336">L465/L467</f>
        <v>0</v>
      </c>
      <c r="BU465" s="128">
        <f t="shared" ref="BU465" si="8337">M465/M467</f>
        <v>0</v>
      </c>
      <c r="BV465" s="132">
        <f t="shared" ref="BV465" si="8338">N465/N467</f>
        <v>0</v>
      </c>
      <c r="BW465" s="133">
        <f t="shared" ref="BW465" si="8339">O465/O467</f>
        <v>0</v>
      </c>
      <c r="BX465" s="128">
        <f t="shared" ref="BX465" si="8340">P465/P467</f>
        <v>0</v>
      </c>
      <c r="BY465" s="129">
        <f t="shared" ref="BY465" si="8341">Q465/Q467</f>
        <v>0</v>
      </c>
      <c r="BZ465" s="130">
        <f t="shared" ref="BZ465" si="8342">R465/R467</f>
        <v>0</v>
      </c>
      <c r="CA465" s="131">
        <f t="shared" ref="CA465" si="8343">S465/S467</f>
        <v>0</v>
      </c>
      <c r="CB465" s="128">
        <f t="shared" ref="CB465" si="8344">T465/T467</f>
        <v>0</v>
      </c>
      <c r="CC465" s="129">
        <f t="shared" ref="CC465" si="8345">U465/U467</f>
        <v>0</v>
      </c>
      <c r="CD465" s="130">
        <f t="shared" ref="CD465" si="8346">V465/V467</f>
        <v>0</v>
      </c>
      <c r="CE465" s="131">
        <f t="shared" ref="CE465" si="8347">W465/W467</f>
        <v>0</v>
      </c>
      <c r="CF465" s="128">
        <f t="shared" ref="CF465" si="8348">X465/X467</f>
        <v>0</v>
      </c>
      <c r="CG465" s="129">
        <f t="shared" ref="CG465" si="8349">Y465/Y467</f>
        <v>0</v>
      </c>
      <c r="CH465" s="130">
        <f t="shared" ref="CH465" si="8350">Z465/Z467</f>
        <v>0</v>
      </c>
      <c r="CI465" s="128">
        <f t="shared" ref="CI465" si="8351">AA465/AA467</f>
        <v>0</v>
      </c>
      <c r="CJ465" s="134">
        <f t="shared" ref="CJ465" si="8352">AB465/AB467</f>
        <v>0</v>
      </c>
      <c r="CK465" s="135">
        <f t="shared" ref="CK465" si="8353">AC465/AC467</f>
        <v>0</v>
      </c>
    </row>
    <row r="466" spans="1:89" ht="13.5" thickBot="1" x14ac:dyDescent="0.25">
      <c r="A466" s="136" t="s">
        <v>39</v>
      </c>
      <c r="B466" s="58"/>
      <c r="C466" s="59"/>
      <c r="D466" s="138"/>
      <c r="E466" s="139"/>
      <c r="F466" s="137"/>
      <c r="G466" s="140"/>
      <c r="H466" s="138"/>
      <c r="I466" s="139"/>
      <c r="J466" s="137"/>
      <c r="K466" s="140"/>
      <c r="L466" s="138"/>
      <c r="M466" s="137"/>
      <c r="N466" s="141"/>
      <c r="O466" s="142"/>
      <c r="P466" s="137"/>
      <c r="Q466" s="140"/>
      <c r="R466" s="138"/>
      <c r="S466" s="139"/>
      <c r="T466" s="137"/>
      <c r="U466" s="140"/>
      <c r="V466" s="138"/>
      <c r="W466" s="139"/>
      <c r="X466" s="137"/>
      <c r="Y466" s="140"/>
      <c r="Z466" s="143"/>
      <c r="AA466" s="144"/>
      <c r="AB466" s="158">
        <f t="shared" si="8298"/>
        <v>0</v>
      </c>
      <c r="AC466" s="159">
        <f t="shared" si="8299"/>
        <v>0</v>
      </c>
      <c r="BI466" s="136" t="s">
        <v>39</v>
      </c>
      <c r="BJ466" s="128">
        <f>B466/B467</f>
        <v>0</v>
      </c>
      <c r="BK466" s="129">
        <f t="shared" ref="BK466" si="8354">C466/C467</f>
        <v>0</v>
      </c>
      <c r="BL466" s="130">
        <f t="shared" ref="BL466" si="8355">D466/D467</f>
        <v>0</v>
      </c>
      <c r="BM466" s="131">
        <f t="shared" ref="BM466" si="8356">E466/E467</f>
        <v>0</v>
      </c>
      <c r="BN466" s="128">
        <f t="shared" ref="BN466" si="8357">F466/F467</f>
        <v>0</v>
      </c>
      <c r="BO466" s="129">
        <f t="shared" ref="BO466" si="8358">G466/G467</f>
        <v>0</v>
      </c>
      <c r="BP466" s="130">
        <f t="shared" ref="BP466" si="8359">H466/H467</f>
        <v>0</v>
      </c>
      <c r="BQ466" s="131">
        <f t="shared" ref="BQ466" si="8360">I466/I467</f>
        <v>0</v>
      </c>
      <c r="BR466" s="128">
        <f t="shared" ref="BR466" si="8361">J466/J467</f>
        <v>0</v>
      </c>
      <c r="BS466" s="129">
        <f t="shared" ref="BS466" si="8362">K466/K467</f>
        <v>0</v>
      </c>
      <c r="BT466" s="130">
        <f t="shared" ref="BT466" si="8363">L466/L467</f>
        <v>0</v>
      </c>
      <c r="BU466" s="128">
        <f t="shared" ref="BU466" si="8364">M466/M467</f>
        <v>0</v>
      </c>
      <c r="BV466" s="132">
        <f t="shared" ref="BV466" si="8365">N466/N467</f>
        <v>0</v>
      </c>
      <c r="BW466" s="133">
        <f t="shared" ref="BW466" si="8366">O466/O467</f>
        <v>0</v>
      </c>
      <c r="BX466" s="128">
        <f t="shared" ref="BX466" si="8367">P466/P467</f>
        <v>0</v>
      </c>
      <c r="BY466" s="129">
        <f t="shared" ref="BY466" si="8368">Q466/Q467</f>
        <v>0</v>
      </c>
      <c r="BZ466" s="130">
        <f t="shared" ref="BZ466" si="8369">R466/R467</f>
        <v>0</v>
      </c>
      <c r="CA466" s="131">
        <f t="shared" ref="CA466" si="8370">S466/S467</f>
        <v>0</v>
      </c>
      <c r="CB466" s="128">
        <f t="shared" ref="CB466" si="8371">T466/T467</f>
        <v>0</v>
      </c>
      <c r="CC466" s="129">
        <f t="shared" ref="CC466" si="8372">U466/U467</f>
        <v>0</v>
      </c>
      <c r="CD466" s="130">
        <f t="shared" ref="CD466" si="8373">V466/V467</f>
        <v>0</v>
      </c>
      <c r="CE466" s="131">
        <f t="shared" ref="CE466" si="8374">W466/W467</f>
        <v>0</v>
      </c>
      <c r="CF466" s="128">
        <f t="shared" ref="CF466" si="8375">X466/X467</f>
        <v>0</v>
      </c>
      <c r="CG466" s="129">
        <f t="shared" ref="CG466" si="8376">Y466/Y467</f>
        <v>0</v>
      </c>
      <c r="CH466" s="130">
        <f t="shared" ref="CH466" si="8377">Z466/Z467</f>
        <v>0</v>
      </c>
      <c r="CI466" s="128">
        <f t="shared" ref="CI466" si="8378">AA466/AA467</f>
        <v>0</v>
      </c>
      <c r="CJ466" s="134">
        <f t="shared" ref="CJ466" si="8379">AB466/AB467</f>
        <v>0</v>
      </c>
      <c r="CK466" s="135">
        <f t="shared" ref="CK466" si="8380">AC466/AC467</f>
        <v>0</v>
      </c>
    </row>
    <row r="467" spans="1:89" ht="14.25" thickTop="1" thickBot="1" x14ac:dyDescent="0.25">
      <c r="A467" s="229" t="s">
        <v>13</v>
      </c>
      <c r="B467" s="20">
        <f t="shared" ref="B467" si="8381">SUM(B444:B466)</f>
        <v>20665</v>
      </c>
      <c r="C467" s="21">
        <f t="shared" ref="C467" si="8382">SUM(C444:C466)</f>
        <v>21183</v>
      </c>
      <c r="D467" s="20">
        <f t="shared" ref="D467" si="8383">SUM(D444:D466)</f>
        <v>6439</v>
      </c>
      <c r="E467" s="21">
        <f t="shared" ref="E467" si="8384">SUM(E444:E466)</f>
        <v>7605</v>
      </c>
      <c r="F467" s="20">
        <f t="shared" ref="F467" si="8385">SUM(F444:F466)</f>
        <v>18191</v>
      </c>
      <c r="G467" s="21">
        <f t="shared" ref="G467" si="8386">SUM(G444:G466)</f>
        <v>16092</v>
      </c>
      <c r="H467" s="20">
        <f t="shared" ref="H467" si="8387">SUM(H444:H466)</f>
        <v>30519</v>
      </c>
      <c r="I467" s="21">
        <f t="shared" ref="I467" si="8388">SUM(I444:I466)</f>
        <v>29843</v>
      </c>
      <c r="J467" s="20">
        <f t="shared" ref="J467" si="8389">SUM(J444:J466)</f>
        <v>3117</v>
      </c>
      <c r="K467" s="21">
        <f t="shared" ref="K467" si="8390">SUM(K444:K466)</f>
        <v>3129</v>
      </c>
      <c r="L467" s="20">
        <f t="shared" ref="L467" si="8391">SUM(L444:L466)</f>
        <v>12588</v>
      </c>
      <c r="M467" s="21">
        <f t="shared" ref="M467" si="8392">SUM(M444:M466)</f>
        <v>12672</v>
      </c>
      <c r="N467" s="20">
        <f t="shared" ref="N467" si="8393">SUM(N444:N466)</f>
        <v>26280</v>
      </c>
      <c r="O467" s="21">
        <f t="shared" ref="O467" si="8394">SUM(O444:O466)</f>
        <v>26360</v>
      </c>
      <c r="P467" s="20">
        <f t="shared" ref="P467" si="8395">SUM(P444:P466)</f>
        <v>12864</v>
      </c>
      <c r="Q467" s="21">
        <f t="shared" ref="Q467" si="8396">SUM(Q444:Q466)</f>
        <v>12640</v>
      </c>
      <c r="R467" s="20">
        <f t="shared" ref="R467" si="8397">SUM(R444:R466)</f>
        <v>19136</v>
      </c>
      <c r="S467" s="21">
        <f t="shared" ref="S467" si="8398">SUM(S444:S466)</f>
        <v>19784</v>
      </c>
      <c r="T467" s="20">
        <f t="shared" ref="T467" si="8399">SUM(T444:T466)</f>
        <v>2517</v>
      </c>
      <c r="U467" s="21">
        <f t="shared" ref="U467" si="8400">SUM(U444:U466)</f>
        <v>2568</v>
      </c>
      <c r="V467" s="20">
        <f t="shared" ref="V467" si="8401">SUM(V444:V466)</f>
        <v>15824</v>
      </c>
      <c r="W467" s="21">
        <f t="shared" ref="W467" si="8402">SUM(W444:W466)</f>
        <v>18245</v>
      </c>
      <c r="X467" s="20">
        <f t="shared" ref="X467" si="8403">SUM(X444:X466)</f>
        <v>9086</v>
      </c>
      <c r="Y467" s="21">
        <f t="shared" ref="Y467" si="8404">SUM(Y444:Y466)</f>
        <v>5197</v>
      </c>
      <c r="Z467" s="20">
        <f t="shared" ref="Z467" si="8405">SUM(Z444:Z466)</f>
        <v>33071</v>
      </c>
      <c r="AA467" s="21">
        <f t="shared" ref="AA467" si="8406">SUM(AA444:AA466)</f>
        <v>33881</v>
      </c>
      <c r="AB467" s="160">
        <f t="shared" ref="AB467:AC467" si="8407">SUM(AB443:AB466)</f>
        <v>210297</v>
      </c>
      <c r="AC467" s="161">
        <f t="shared" si="8407"/>
        <v>209199</v>
      </c>
      <c r="BI467" s="229" t="s">
        <v>13</v>
      </c>
      <c r="BJ467" s="154">
        <f>SUM(BJ443:BJ466)</f>
        <v>1</v>
      </c>
      <c r="BK467" s="155">
        <f t="shared" ref="BK467:CK467" si="8408">SUM(BK443:BK466)</f>
        <v>0.99999999999999989</v>
      </c>
      <c r="BL467" s="154">
        <f t="shared" si="8408"/>
        <v>0.99999999999999989</v>
      </c>
      <c r="BM467" s="155">
        <f t="shared" si="8408"/>
        <v>0.99999999999999989</v>
      </c>
      <c r="BN467" s="154">
        <f t="shared" si="8408"/>
        <v>0.99999999999999989</v>
      </c>
      <c r="BO467" s="155">
        <f t="shared" si="8408"/>
        <v>1</v>
      </c>
      <c r="BP467" s="154">
        <f t="shared" si="8408"/>
        <v>0.99999999999999989</v>
      </c>
      <c r="BQ467" s="155">
        <f t="shared" si="8408"/>
        <v>0.99999999999999989</v>
      </c>
      <c r="BR467" s="154">
        <f t="shared" si="8408"/>
        <v>1</v>
      </c>
      <c r="BS467" s="155">
        <f t="shared" si="8408"/>
        <v>1.0000000000000002</v>
      </c>
      <c r="BT467" s="154">
        <f t="shared" si="8408"/>
        <v>1</v>
      </c>
      <c r="BU467" s="155">
        <f t="shared" si="8408"/>
        <v>1</v>
      </c>
      <c r="BV467" s="154">
        <f t="shared" si="8408"/>
        <v>0.99999999999999989</v>
      </c>
      <c r="BW467" s="155">
        <f t="shared" si="8408"/>
        <v>1</v>
      </c>
      <c r="BX467" s="154">
        <f t="shared" si="8408"/>
        <v>1</v>
      </c>
      <c r="BY467" s="155">
        <f t="shared" si="8408"/>
        <v>1</v>
      </c>
      <c r="BZ467" s="154">
        <f t="shared" si="8408"/>
        <v>1</v>
      </c>
      <c r="CA467" s="155">
        <f t="shared" si="8408"/>
        <v>0.99999999999999978</v>
      </c>
      <c r="CB467" s="154">
        <f t="shared" si="8408"/>
        <v>1</v>
      </c>
      <c r="CC467" s="155">
        <f t="shared" si="8408"/>
        <v>0.99999999999999967</v>
      </c>
      <c r="CD467" s="154">
        <f t="shared" si="8408"/>
        <v>1.0000000000000002</v>
      </c>
      <c r="CE467" s="155">
        <f t="shared" si="8408"/>
        <v>1</v>
      </c>
      <c r="CF467" s="154">
        <f t="shared" si="8408"/>
        <v>1</v>
      </c>
      <c r="CG467" s="155">
        <f t="shared" si="8408"/>
        <v>1</v>
      </c>
      <c r="CH467" s="154">
        <f t="shared" si="8408"/>
        <v>0.99999999999999989</v>
      </c>
      <c r="CI467" s="155">
        <f t="shared" si="8408"/>
        <v>1</v>
      </c>
      <c r="CJ467" s="154">
        <f t="shared" si="8408"/>
        <v>0.99999999999999978</v>
      </c>
      <c r="CK467" s="155">
        <f t="shared" si="8408"/>
        <v>1</v>
      </c>
    </row>
    <row r="468" spans="1:89" ht="13.5" thickTop="1" x14ac:dyDescent="0.2">
      <c r="A468" s="173"/>
    </row>
    <row r="470" spans="1:89" x14ac:dyDescent="0.2">
      <c r="A470" s="304">
        <f>+A439+1</f>
        <v>44697</v>
      </c>
      <c r="B470" s="304"/>
      <c r="C470" s="304"/>
      <c r="D470" s="304"/>
      <c r="BI470" s="309">
        <f>+BI439+1</f>
        <v>44697</v>
      </c>
      <c r="BJ470" s="309"/>
      <c r="BK470" s="309"/>
      <c r="BL470" s="309"/>
    </row>
    <row r="471" spans="1:89" ht="13.5" thickBot="1" x14ac:dyDescent="0.25">
      <c r="AE471" s="232" t="s">
        <v>84</v>
      </c>
    </row>
    <row r="472" spans="1:89" ht="14.25" thickTop="1" thickBot="1" x14ac:dyDescent="0.25">
      <c r="A472" s="300" t="s">
        <v>0</v>
      </c>
      <c r="B472" s="302" t="s">
        <v>1</v>
      </c>
      <c r="C472" s="303"/>
      <c r="D472" s="302" t="s">
        <v>2</v>
      </c>
      <c r="E472" s="303"/>
      <c r="F472" s="302" t="s">
        <v>3</v>
      </c>
      <c r="G472" s="303"/>
      <c r="H472" s="302" t="s">
        <v>4</v>
      </c>
      <c r="I472" s="303"/>
      <c r="J472" s="302" t="s">
        <v>5</v>
      </c>
      <c r="K472" s="303"/>
      <c r="L472" s="302" t="s">
        <v>6</v>
      </c>
      <c r="M472" s="303"/>
      <c r="N472" s="302" t="s">
        <v>7</v>
      </c>
      <c r="O472" s="303"/>
      <c r="P472" s="302" t="s">
        <v>8</v>
      </c>
      <c r="Q472" s="303"/>
      <c r="R472" s="302" t="s">
        <v>9</v>
      </c>
      <c r="S472" s="303"/>
      <c r="T472" s="302" t="s">
        <v>10</v>
      </c>
      <c r="U472" s="303"/>
      <c r="V472" s="302" t="s">
        <v>11</v>
      </c>
      <c r="W472" s="303"/>
      <c r="X472" s="302" t="s">
        <v>12</v>
      </c>
      <c r="Y472" s="303"/>
      <c r="Z472" s="305" t="s">
        <v>40</v>
      </c>
      <c r="AA472" s="306"/>
      <c r="AB472" s="307" t="s">
        <v>41</v>
      </c>
      <c r="AC472" s="308"/>
      <c r="AE472" s="300" t="s">
        <v>0</v>
      </c>
      <c r="AF472" s="302" t="s">
        <v>1</v>
      </c>
      <c r="AG472" s="303"/>
      <c r="AH472" s="302" t="s">
        <v>2</v>
      </c>
      <c r="AI472" s="303"/>
      <c r="AJ472" s="302" t="s">
        <v>3</v>
      </c>
      <c r="AK472" s="303"/>
      <c r="AL472" s="302" t="s">
        <v>4</v>
      </c>
      <c r="AM472" s="303"/>
      <c r="AN472" s="302" t="s">
        <v>5</v>
      </c>
      <c r="AO472" s="303"/>
      <c r="AP472" s="302" t="s">
        <v>6</v>
      </c>
      <c r="AQ472" s="303"/>
      <c r="AR472" s="302" t="s">
        <v>7</v>
      </c>
      <c r="AS472" s="303"/>
      <c r="AT472" s="302" t="s">
        <v>8</v>
      </c>
      <c r="AU472" s="303"/>
      <c r="AV472" s="302" t="s">
        <v>9</v>
      </c>
      <c r="AW472" s="303"/>
      <c r="AX472" s="302" t="s">
        <v>10</v>
      </c>
      <c r="AY472" s="303"/>
      <c r="AZ472" s="302" t="s">
        <v>11</v>
      </c>
      <c r="BA472" s="303"/>
      <c r="BB472" s="302" t="s">
        <v>12</v>
      </c>
      <c r="BC472" s="303"/>
      <c r="BD472" s="305" t="s">
        <v>40</v>
      </c>
      <c r="BE472" s="306"/>
      <c r="BF472" s="307" t="s">
        <v>41</v>
      </c>
      <c r="BG472" s="308"/>
      <c r="BI472" s="300" t="s">
        <v>0</v>
      </c>
      <c r="BJ472" s="302" t="s">
        <v>1</v>
      </c>
      <c r="BK472" s="303"/>
      <c r="BL472" s="302" t="s">
        <v>2</v>
      </c>
      <c r="BM472" s="303"/>
      <c r="BN472" s="302" t="s">
        <v>3</v>
      </c>
      <c r="BO472" s="303"/>
      <c r="BP472" s="302" t="s">
        <v>4</v>
      </c>
      <c r="BQ472" s="303"/>
      <c r="BR472" s="302" t="s">
        <v>5</v>
      </c>
      <c r="BS472" s="303"/>
      <c r="BT472" s="302" t="s">
        <v>6</v>
      </c>
      <c r="BU472" s="303"/>
      <c r="BV472" s="302" t="s">
        <v>7</v>
      </c>
      <c r="BW472" s="303"/>
      <c r="BX472" s="302" t="s">
        <v>8</v>
      </c>
      <c r="BY472" s="303"/>
      <c r="BZ472" s="302" t="s">
        <v>9</v>
      </c>
      <c r="CA472" s="303"/>
      <c r="CB472" s="302" t="s">
        <v>10</v>
      </c>
      <c r="CC472" s="303"/>
      <c r="CD472" s="302" t="s">
        <v>11</v>
      </c>
      <c r="CE472" s="303"/>
      <c r="CF472" s="302" t="s">
        <v>12</v>
      </c>
      <c r="CG472" s="303"/>
      <c r="CH472" s="305" t="s">
        <v>40</v>
      </c>
      <c r="CI472" s="306"/>
      <c r="CJ472" s="302" t="s">
        <v>41</v>
      </c>
      <c r="CK472" s="303"/>
    </row>
    <row r="473" spans="1:89" ht="15" thickTop="1" thickBot="1" x14ac:dyDescent="0.3">
      <c r="A473" s="301"/>
      <c r="B473" s="115" t="s">
        <v>14</v>
      </c>
      <c r="C473" s="116" t="s">
        <v>15</v>
      </c>
      <c r="D473" s="117" t="s">
        <v>14</v>
      </c>
      <c r="E473" s="118" t="s">
        <v>15</v>
      </c>
      <c r="F473" s="115" t="s">
        <v>14</v>
      </c>
      <c r="G473" s="116" t="s">
        <v>15</v>
      </c>
      <c r="H473" s="117" t="s">
        <v>14</v>
      </c>
      <c r="I473" s="118" t="s">
        <v>15</v>
      </c>
      <c r="J473" s="115" t="s">
        <v>14</v>
      </c>
      <c r="K473" s="116" t="s">
        <v>15</v>
      </c>
      <c r="L473" s="117" t="s">
        <v>14</v>
      </c>
      <c r="M473" s="115" t="s">
        <v>15</v>
      </c>
      <c r="N473" s="119" t="s">
        <v>14</v>
      </c>
      <c r="O473" s="120" t="s">
        <v>15</v>
      </c>
      <c r="P473" s="115" t="s">
        <v>14</v>
      </c>
      <c r="Q473" s="116" t="s">
        <v>15</v>
      </c>
      <c r="R473" s="117" t="s">
        <v>14</v>
      </c>
      <c r="S473" s="118" t="s">
        <v>15</v>
      </c>
      <c r="T473" s="115" t="s">
        <v>14</v>
      </c>
      <c r="U473" s="116" t="s">
        <v>15</v>
      </c>
      <c r="V473" s="117" t="s">
        <v>14</v>
      </c>
      <c r="W473" s="118" t="s">
        <v>15</v>
      </c>
      <c r="X473" s="115" t="s">
        <v>14</v>
      </c>
      <c r="Y473" s="116" t="s">
        <v>15</v>
      </c>
      <c r="Z473" s="28" t="s">
        <v>14</v>
      </c>
      <c r="AA473" s="121" t="s">
        <v>15</v>
      </c>
      <c r="AB473" s="162" t="s">
        <v>14</v>
      </c>
      <c r="AC473" s="163" t="s">
        <v>15</v>
      </c>
      <c r="AE473" s="301"/>
      <c r="AF473" s="115" t="s">
        <v>14</v>
      </c>
      <c r="AG473" s="116" t="s">
        <v>15</v>
      </c>
      <c r="AH473" s="117" t="s">
        <v>14</v>
      </c>
      <c r="AI473" s="118" t="s">
        <v>15</v>
      </c>
      <c r="AJ473" s="115" t="s">
        <v>14</v>
      </c>
      <c r="AK473" s="116" t="s">
        <v>15</v>
      </c>
      <c r="AL473" s="117" t="s">
        <v>14</v>
      </c>
      <c r="AM473" s="118" t="s">
        <v>15</v>
      </c>
      <c r="AN473" s="115" t="s">
        <v>14</v>
      </c>
      <c r="AO473" s="116" t="s">
        <v>15</v>
      </c>
      <c r="AP473" s="117" t="s">
        <v>14</v>
      </c>
      <c r="AQ473" s="115" t="s">
        <v>15</v>
      </c>
      <c r="AR473" s="119" t="s">
        <v>14</v>
      </c>
      <c r="AS473" s="120" t="s">
        <v>15</v>
      </c>
      <c r="AT473" s="115" t="s">
        <v>14</v>
      </c>
      <c r="AU473" s="116" t="s">
        <v>15</v>
      </c>
      <c r="AV473" s="117" t="s">
        <v>14</v>
      </c>
      <c r="AW473" s="118" t="s">
        <v>15</v>
      </c>
      <c r="AX473" s="115" t="s">
        <v>14</v>
      </c>
      <c r="AY473" s="116" t="s">
        <v>15</v>
      </c>
      <c r="AZ473" s="117" t="s">
        <v>14</v>
      </c>
      <c r="BA473" s="118" t="s">
        <v>15</v>
      </c>
      <c r="BB473" s="115" t="s">
        <v>14</v>
      </c>
      <c r="BC473" s="116" t="s">
        <v>15</v>
      </c>
      <c r="BD473" s="28" t="s">
        <v>14</v>
      </c>
      <c r="BE473" s="121" t="s">
        <v>15</v>
      </c>
      <c r="BF473" s="162" t="s">
        <v>14</v>
      </c>
      <c r="BG473" s="163" t="s">
        <v>15</v>
      </c>
      <c r="BI473" s="301"/>
      <c r="BJ473" s="115" t="s">
        <v>14</v>
      </c>
      <c r="BK473" s="116" t="s">
        <v>15</v>
      </c>
      <c r="BL473" s="117" t="s">
        <v>14</v>
      </c>
      <c r="BM473" s="118" t="s">
        <v>15</v>
      </c>
      <c r="BN473" s="115" t="s">
        <v>14</v>
      </c>
      <c r="BO473" s="116" t="s">
        <v>15</v>
      </c>
      <c r="BP473" s="117" t="s">
        <v>14</v>
      </c>
      <c r="BQ473" s="118" t="s">
        <v>15</v>
      </c>
      <c r="BR473" s="115" t="s">
        <v>14</v>
      </c>
      <c r="BS473" s="116" t="s">
        <v>15</v>
      </c>
      <c r="BT473" s="117" t="s">
        <v>14</v>
      </c>
      <c r="BU473" s="115" t="s">
        <v>15</v>
      </c>
      <c r="BV473" s="119" t="s">
        <v>14</v>
      </c>
      <c r="BW473" s="120" t="s">
        <v>15</v>
      </c>
      <c r="BX473" s="115" t="s">
        <v>14</v>
      </c>
      <c r="BY473" s="116" t="s">
        <v>15</v>
      </c>
      <c r="BZ473" s="117" t="s">
        <v>14</v>
      </c>
      <c r="CA473" s="118" t="s">
        <v>15</v>
      </c>
      <c r="CB473" s="115" t="s">
        <v>14</v>
      </c>
      <c r="CC473" s="116" t="s">
        <v>15</v>
      </c>
      <c r="CD473" s="117" t="s">
        <v>14</v>
      </c>
      <c r="CE473" s="118" t="s">
        <v>15</v>
      </c>
      <c r="CF473" s="115" t="s">
        <v>14</v>
      </c>
      <c r="CG473" s="116" t="s">
        <v>15</v>
      </c>
      <c r="CH473" s="28" t="s">
        <v>14</v>
      </c>
      <c r="CI473" s="121" t="s">
        <v>15</v>
      </c>
      <c r="CJ473" s="119" t="s">
        <v>14</v>
      </c>
      <c r="CK473" s="120" t="s">
        <v>15</v>
      </c>
    </row>
    <row r="474" spans="1:89" ht="13.5" thickTop="1" x14ac:dyDescent="0.2">
      <c r="A474" s="124" t="s">
        <v>16</v>
      </c>
      <c r="B474" s="125"/>
      <c r="C474" s="172"/>
      <c r="D474" s="126"/>
      <c r="E474" s="166"/>
      <c r="F474" s="125"/>
      <c r="G474" s="127"/>
      <c r="H474" s="126"/>
      <c r="I474" s="166"/>
      <c r="J474" s="125"/>
      <c r="K474" s="127"/>
      <c r="L474" s="126"/>
      <c r="M474" s="125"/>
      <c r="N474" s="165"/>
      <c r="O474" s="167"/>
      <c r="P474" s="125"/>
      <c r="Q474" s="127"/>
      <c r="R474" s="126"/>
      <c r="S474" s="166"/>
      <c r="T474" s="125"/>
      <c r="U474" s="127"/>
      <c r="V474" s="126"/>
      <c r="W474" s="166"/>
      <c r="X474" s="125"/>
      <c r="Y474" s="127"/>
      <c r="Z474" s="170"/>
      <c r="AA474" s="171"/>
      <c r="AB474" s="156">
        <f>B474+D474+F474+H474+J474+L474+N474+P474+R474+T474+V474+X474+Z474</f>
        <v>0</v>
      </c>
      <c r="AC474" s="157">
        <f>C474+E474+G474+I474+K474+M474+O474+Q474+S474+U474+W474+Y474+AA474</f>
        <v>0</v>
      </c>
      <c r="AD474" s="200"/>
      <c r="AE474" s="235" t="str">
        <f>$AE$9</f>
        <v>07:00 - 07:59</v>
      </c>
      <c r="AF474" s="125">
        <f>SUMIF($A$9:$A$32,$AE474,B$474:B$497)</f>
        <v>3178</v>
      </c>
      <c r="AG474" s="172">
        <f t="shared" ref="AG474:AV475" si="8409">SUMIF($A$9:$A$32,$AE474,C$474:C$497)</f>
        <v>1197</v>
      </c>
      <c r="AH474" s="126">
        <f t="shared" si="8409"/>
        <v>1072</v>
      </c>
      <c r="AI474" s="166">
        <f t="shared" si="8409"/>
        <v>1110</v>
      </c>
      <c r="AJ474" s="125">
        <f t="shared" si="8409"/>
        <v>3000</v>
      </c>
      <c r="AK474" s="127">
        <f t="shared" si="8409"/>
        <v>1299</v>
      </c>
      <c r="AL474" s="126">
        <f t="shared" si="8409"/>
        <v>3886</v>
      </c>
      <c r="AM474" s="166">
        <f t="shared" si="8409"/>
        <v>2089</v>
      </c>
      <c r="AN474" s="125">
        <f t="shared" si="8409"/>
        <v>248</v>
      </c>
      <c r="AO474" s="127">
        <f t="shared" si="8409"/>
        <v>897</v>
      </c>
      <c r="AP474" s="126">
        <f t="shared" si="8409"/>
        <v>837</v>
      </c>
      <c r="AQ474" s="125">
        <f t="shared" si="8409"/>
        <v>3318</v>
      </c>
      <c r="AR474" s="165">
        <f t="shared" si="8409"/>
        <v>2518</v>
      </c>
      <c r="AS474" s="167">
        <f t="shared" si="8409"/>
        <v>4415</v>
      </c>
      <c r="AT474" s="125">
        <f t="shared" si="8409"/>
        <v>1783</v>
      </c>
      <c r="AU474" s="127">
        <f t="shared" si="8409"/>
        <v>2062</v>
      </c>
      <c r="AV474" s="126">
        <f t="shared" si="8409"/>
        <v>2414</v>
      </c>
      <c r="AW474" s="166">
        <f t="shared" ref="AW474:BE475" si="8410">SUMIF($A$9:$A$32,$AE474,S$474:S$497)</f>
        <v>2121</v>
      </c>
      <c r="AX474" s="125">
        <f t="shared" si="8410"/>
        <v>295</v>
      </c>
      <c r="AY474" s="127">
        <f t="shared" si="8410"/>
        <v>1473</v>
      </c>
      <c r="AZ474" s="126">
        <f t="shared" si="8410"/>
        <v>874</v>
      </c>
      <c r="BA474" s="166">
        <f t="shared" si="8410"/>
        <v>3148</v>
      </c>
      <c r="BB474" s="125">
        <f t="shared" si="8410"/>
        <v>1707</v>
      </c>
      <c r="BC474" s="127">
        <f t="shared" si="8410"/>
        <v>1683</v>
      </c>
      <c r="BD474" s="170">
        <f t="shared" si="8410"/>
        <v>3747</v>
      </c>
      <c r="BE474" s="171">
        <f t="shared" si="8410"/>
        <v>2585</v>
      </c>
      <c r="BF474" s="156">
        <f>AF474+AH474+AJ474+AL474+AN474+AP474+AR474+AT474+AV474+AX474+AZ474+BB474+BD474</f>
        <v>25559</v>
      </c>
      <c r="BG474" s="157">
        <f>AG474+AI474+AK474+AM474+AO474+AQ474+AS474+AU474+AW474+AY474+BA474+BC474+BE474</f>
        <v>27397</v>
      </c>
      <c r="BH474" s="200"/>
      <c r="BI474" s="124" t="s">
        <v>16</v>
      </c>
      <c r="BJ474" s="128">
        <f>B474/B498</f>
        <v>0</v>
      </c>
      <c r="BK474" s="129">
        <f t="shared" ref="BK474" si="8411">C474/C498</f>
        <v>0</v>
      </c>
      <c r="BL474" s="130">
        <f t="shared" ref="BL474" si="8412">D474/D498</f>
        <v>0</v>
      </c>
      <c r="BM474" s="131">
        <f t="shared" ref="BM474" si="8413">E474/E498</f>
        <v>0</v>
      </c>
      <c r="BN474" s="128">
        <f t="shared" ref="BN474" si="8414">F474/F498</f>
        <v>0</v>
      </c>
      <c r="BO474" s="129">
        <f t="shared" ref="BO474" si="8415">G474/G498</f>
        <v>0</v>
      </c>
      <c r="BP474" s="130">
        <f t="shared" ref="BP474" si="8416">H474/H498</f>
        <v>0</v>
      </c>
      <c r="BQ474" s="131">
        <f t="shared" ref="BQ474" si="8417">I474/I498</f>
        <v>0</v>
      </c>
      <c r="BR474" s="128">
        <f t="shared" ref="BR474" si="8418">J474/J498</f>
        <v>0</v>
      </c>
      <c r="BS474" s="129">
        <f t="shared" ref="BS474" si="8419">K474/K498</f>
        <v>0</v>
      </c>
      <c r="BT474" s="130">
        <f t="shared" ref="BT474" si="8420">L474/L498</f>
        <v>0</v>
      </c>
      <c r="BU474" s="128">
        <f t="shared" ref="BU474" si="8421">M474/M498</f>
        <v>0</v>
      </c>
      <c r="BV474" s="132">
        <f t="shared" ref="BV474" si="8422">N474/N498</f>
        <v>0</v>
      </c>
      <c r="BW474" s="133">
        <f t="shared" ref="BW474" si="8423">O474/O498</f>
        <v>0</v>
      </c>
      <c r="BX474" s="128">
        <f t="shared" ref="BX474" si="8424">P474/P498</f>
        <v>0</v>
      </c>
      <c r="BY474" s="129">
        <f t="shared" ref="BY474" si="8425">Q474/Q498</f>
        <v>0</v>
      </c>
      <c r="BZ474" s="130">
        <f t="shared" ref="BZ474" si="8426">R474/R498</f>
        <v>0</v>
      </c>
      <c r="CA474" s="131">
        <f t="shared" ref="CA474" si="8427">S474/S498</f>
        <v>0</v>
      </c>
      <c r="CB474" s="128">
        <f t="shared" ref="CB474" si="8428">T474/T498</f>
        <v>0</v>
      </c>
      <c r="CC474" s="129">
        <f t="shared" ref="CC474" si="8429">U474/U498</f>
        <v>0</v>
      </c>
      <c r="CD474" s="130">
        <f t="shared" ref="CD474" si="8430">V474/V498</f>
        <v>0</v>
      </c>
      <c r="CE474" s="131">
        <f t="shared" ref="CE474" si="8431">W474/W498</f>
        <v>0</v>
      </c>
      <c r="CF474" s="128">
        <f t="shared" ref="CF474" si="8432">X474/X498</f>
        <v>0</v>
      </c>
      <c r="CG474" s="129">
        <f t="shared" ref="CG474" si="8433">Y474/Y498</f>
        <v>0</v>
      </c>
      <c r="CH474" s="130">
        <f t="shared" ref="CH474" si="8434">Z474/Z498</f>
        <v>0</v>
      </c>
      <c r="CI474" s="128">
        <f t="shared" ref="CI474" si="8435">AA474/AA498</f>
        <v>0</v>
      </c>
      <c r="CJ474" s="134">
        <f t="shared" ref="CJ474" si="8436">AB474/AB498</f>
        <v>0</v>
      </c>
      <c r="CK474" s="135">
        <f t="shared" ref="CK474" si="8437">AC474/AC498</f>
        <v>0</v>
      </c>
    </row>
    <row r="475" spans="1:89" x14ac:dyDescent="0.2">
      <c r="A475" s="136" t="s">
        <v>17</v>
      </c>
      <c r="B475" s="175">
        <v>553</v>
      </c>
      <c r="C475" s="176">
        <v>0</v>
      </c>
      <c r="D475" s="177">
        <v>427</v>
      </c>
      <c r="E475" s="178">
        <v>0</v>
      </c>
      <c r="F475" s="175">
        <v>1156</v>
      </c>
      <c r="G475" s="179">
        <v>12</v>
      </c>
      <c r="H475" s="177">
        <v>769</v>
      </c>
      <c r="I475" s="178">
        <v>55</v>
      </c>
      <c r="J475" s="175">
        <v>10</v>
      </c>
      <c r="K475" s="179">
        <v>29</v>
      </c>
      <c r="L475" s="177">
        <v>100</v>
      </c>
      <c r="M475" s="175">
        <v>106</v>
      </c>
      <c r="N475" s="180">
        <v>318</v>
      </c>
      <c r="O475" s="181">
        <v>185</v>
      </c>
      <c r="P475" s="175">
        <v>65</v>
      </c>
      <c r="Q475" s="179">
        <v>19</v>
      </c>
      <c r="R475" s="177">
        <v>43</v>
      </c>
      <c r="S475" s="178">
        <v>1</v>
      </c>
      <c r="T475" s="175">
        <v>1</v>
      </c>
      <c r="U475" s="179">
        <v>0</v>
      </c>
      <c r="V475" s="177">
        <v>2</v>
      </c>
      <c r="W475" s="178">
        <v>0</v>
      </c>
      <c r="X475" s="175">
        <v>5</v>
      </c>
      <c r="Y475" s="179">
        <v>0</v>
      </c>
      <c r="Z475" s="177">
        <v>0</v>
      </c>
      <c r="AA475" s="175">
        <v>0</v>
      </c>
      <c r="AB475" s="156">
        <f t="shared" ref="AB475:AB494" si="8438">B475+D475+F475+H475+J475+L475+N475+P475+R475+T475+V475+X475+Z475</f>
        <v>3449</v>
      </c>
      <c r="AC475" s="157">
        <f t="shared" ref="AC475:AC494" si="8439">C475+E475+G475+I475+K475+M475+O475+Q475+S475+U475+W475+Y475+AA475</f>
        <v>407</v>
      </c>
      <c r="AE475" s="237" t="str">
        <f>$AE$10</f>
        <v>08:00 - 08:59</v>
      </c>
      <c r="AF475" s="125">
        <f>SUMIF($A$9:$A$32,$AE475,B$474:B$497)</f>
        <v>2662</v>
      </c>
      <c r="AG475" s="176">
        <f t="shared" si="8409"/>
        <v>1064</v>
      </c>
      <c r="AH475" s="177">
        <f t="shared" si="8409"/>
        <v>815</v>
      </c>
      <c r="AI475" s="178">
        <f t="shared" si="8409"/>
        <v>906</v>
      </c>
      <c r="AJ475" s="238">
        <f t="shared" si="8409"/>
        <v>2584</v>
      </c>
      <c r="AK475" s="179">
        <f t="shared" si="8409"/>
        <v>1081</v>
      </c>
      <c r="AL475" s="177">
        <f t="shared" si="8409"/>
        <v>3215</v>
      </c>
      <c r="AM475" s="178">
        <f t="shared" si="8409"/>
        <v>1887</v>
      </c>
      <c r="AN475" s="238">
        <f t="shared" si="8409"/>
        <v>249</v>
      </c>
      <c r="AO475" s="179">
        <f t="shared" si="8409"/>
        <v>858</v>
      </c>
      <c r="AP475" s="177">
        <f t="shared" si="8409"/>
        <v>892</v>
      </c>
      <c r="AQ475" s="238">
        <f t="shared" si="8409"/>
        <v>2725</v>
      </c>
      <c r="AR475" s="180">
        <f t="shared" si="8409"/>
        <v>2194</v>
      </c>
      <c r="AS475" s="181">
        <f t="shared" si="8409"/>
        <v>3524</v>
      </c>
      <c r="AT475" s="238">
        <f t="shared" si="8409"/>
        <v>1429</v>
      </c>
      <c r="AU475" s="179">
        <f t="shared" si="8409"/>
        <v>1677</v>
      </c>
      <c r="AV475" s="177">
        <f t="shared" si="8409"/>
        <v>1969</v>
      </c>
      <c r="AW475" s="178">
        <f t="shared" si="8410"/>
        <v>1701</v>
      </c>
      <c r="AX475" s="238">
        <f t="shared" si="8410"/>
        <v>190</v>
      </c>
      <c r="AY475" s="179">
        <f t="shared" si="8410"/>
        <v>1018</v>
      </c>
      <c r="AZ475" s="177">
        <f t="shared" si="8410"/>
        <v>710</v>
      </c>
      <c r="BA475" s="178">
        <f t="shared" si="8410"/>
        <v>2292</v>
      </c>
      <c r="BB475" s="238">
        <f t="shared" si="8410"/>
        <v>1479</v>
      </c>
      <c r="BC475" s="179">
        <f t="shared" si="8410"/>
        <v>1485</v>
      </c>
      <c r="BD475" s="177">
        <f t="shared" si="8410"/>
        <v>3546</v>
      </c>
      <c r="BE475" s="238">
        <f t="shared" si="8410"/>
        <v>2449</v>
      </c>
      <c r="BF475" s="158">
        <f>SUM(AF475,AH475,AJ475,AL475,AN475,AP475,AR475,AT475,AV475,AX475,AZ475,BB475,BD475)</f>
        <v>21934</v>
      </c>
      <c r="BG475" s="159">
        <f>SUM(AG475,AI475,AK475,AM475,AO475,AQ475,AS475,AU475,AW475,AY475,BA475,BC475,BE475)</f>
        <v>22667</v>
      </c>
      <c r="BI475" s="136" t="s">
        <v>17</v>
      </c>
      <c r="BJ475" s="128">
        <f>B475/B498</f>
        <v>1.7411838790931989E-2</v>
      </c>
      <c r="BK475" s="129">
        <f t="shared" ref="BK475" si="8440">C475/C498</f>
        <v>0</v>
      </c>
      <c r="BL475" s="130">
        <f t="shared" ref="BL475" si="8441">D475/D498</f>
        <v>3.2565588773642462E-2</v>
      </c>
      <c r="BM475" s="131">
        <f t="shared" ref="BM475" si="8442">E475/E498</f>
        <v>0</v>
      </c>
      <c r="BN475" s="128">
        <f t="shared" ref="BN475" si="8443">F475/F498</f>
        <v>3.4280291797639521E-2</v>
      </c>
      <c r="BO475" s="129">
        <f t="shared" ref="BO475" si="8444">G475/G498</f>
        <v>4.5611767836101712E-4</v>
      </c>
      <c r="BP475" s="130">
        <f t="shared" ref="BP475" si="8445">H475/H498</f>
        <v>1.7640446860734522E-2</v>
      </c>
      <c r="BQ475" s="131">
        <f t="shared" ref="BQ475" si="8446">I475/I498</f>
        <v>1.2836371274534974E-3</v>
      </c>
      <c r="BR475" s="128">
        <f t="shared" ref="BR475" si="8447">J475/J498</f>
        <v>1.4961101137043686E-3</v>
      </c>
      <c r="BS475" s="129">
        <f t="shared" ref="BS475" si="8448">K475/K498</f>
        <v>4.0713182647760778E-3</v>
      </c>
      <c r="BT475" s="130">
        <f t="shared" ref="BT475" si="8449">L475/L498</f>
        <v>4.1277965821844296E-3</v>
      </c>
      <c r="BU475" s="128">
        <f t="shared" ref="BU475" si="8450">M475/M498</f>
        <v>4.2968908346507767E-3</v>
      </c>
      <c r="BV475" s="132">
        <f t="shared" ref="BV475" si="8451">N475/N498</f>
        <v>7.7693623259223066E-3</v>
      </c>
      <c r="BW475" s="133">
        <f t="shared" ref="BW475" si="8452">O475/O498</f>
        <v>4.3081365562852216E-3</v>
      </c>
      <c r="BX475" s="128">
        <f t="shared" ref="BX475" si="8453">P475/P498</f>
        <v>3.008702092205147E-3</v>
      </c>
      <c r="BY475" s="129">
        <f t="shared" ref="BY475" si="8454">Q475/Q498</f>
        <v>8.2009668508287289E-4</v>
      </c>
      <c r="BZ475" s="130">
        <f t="shared" ref="BZ475" si="8455">R475/R498</f>
        <v>1.5805918029773939E-3</v>
      </c>
      <c r="CA475" s="131">
        <f t="shared" ref="CA475" si="8456">S475/S498</f>
        <v>3.3028371371007693E-5</v>
      </c>
      <c r="CB475" s="128">
        <f t="shared" ref="CB475" si="8457">T475/T498</f>
        <v>1.3681762210972773E-4</v>
      </c>
      <c r="CC475" s="129">
        <f t="shared" ref="CC475" si="8458">U475/U498</f>
        <v>0</v>
      </c>
      <c r="CD475" s="130">
        <f t="shared" ref="CD475" si="8459">V475/V498</f>
        <v>8.3032341096857221E-5</v>
      </c>
      <c r="CE475" s="131">
        <f t="shared" ref="CE475" si="8460">W475/W498</f>
        <v>0</v>
      </c>
      <c r="CF475" s="128">
        <f t="shared" ref="CF475" si="8461">X475/X498</f>
        <v>2.44355390479914E-4</v>
      </c>
      <c r="CG475" s="129">
        <f t="shared" ref="CG475" si="8462">Y475/Y498</f>
        <v>0</v>
      </c>
      <c r="CH475" s="130">
        <f t="shared" ref="CH475" si="8463">Z475/Z498</f>
        <v>0</v>
      </c>
      <c r="CI475" s="128">
        <f t="shared" ref="CI475" si="8464">AA475/AA498</f>
        <v>0</v>
      </c>
      <c r="CJ475" s="134">
        <f t="shared" ref="CJ475" si="8465">AB475/AB498</f>
        <v>1.0128359111852442E-2</v>
      </c>
      <c r="CK475" s="135">
        <f t="shared" ref="CK475" si="8466">AC475/AC498</f>
        <v>1.2012419720438233E-3</v>
      </c>
    </row>
    <row r="476" spans="1:89" ht="13.5" thickBot="1" x14ac:dyDescent="0.25">
      <c r="A476" s="145" t="s">
        <v>18</v>
      </c>
      <c r="B476" s="182">
        <v>2461</v>
      </c>
      <c r="C476" s="183">
        <v>0</v>
      </c>
      <c r="D476" s="184">
        <v>1161</v>
      </c>
      <c r="E476" s="185">
        <v>191</v>
      </c>
      <c r="F476" s="182">
        <v>3971</v>
      </c>
      <c r="G476" s="186">
        <v>368</v>
      </c>
      <c r="H476" s="184">
        <v>2680</v>
      </c>
      <c r="I476" s="185">
        <v>797</v>
      </c>
      <c r="J476" s="182">
        <v>100</v>
      </c>
      <c r="K476" s="186">
        <v>324</v>
      </c>
      <c r="L476" s="184">
        <v>484</v>
      </c>
      <c r="M476" s="182">
        <v>1099</v>
      </c>
      <c r="N476" s="187">
        <v>1641</v>
      </c>
      <c r="O476" s="188">
        <v>2257</v>
      </c>
      <c r="P476" s="182">
        <v>713</v>
      </c>
      <c r="Q476" s="186">
        <v>1173</v>
      </c>
      <c r="R476" s="184">
        <v>957</v>
      </c>
      <c r="S476" s="185">
        <v>1615</v>
      </c>
      <c r="T476" s="182">
        <v>103</v>
      </c>
      <c r="U476" s="186">
        <v>763</v>
      </c>
      <c r="V476" s="184">
        <v>564</v>
      </c>
      <c r="W476" s="185">
        <v>1979</v>
      </c>
      <c r="X476" s="182">
        <v>1016</v>
      </c>
      <c r="Y476" s="186">
        <v>804</v>
      </c>
      <c r="Z476" s="184">
        <v>2365</v>
      </c>
      <c r="AA476" s="182">
        <v>1546</v>
      </c>
      <c r="AB476" s="156">
        <f t="shared" si="8438"/>
        <v>18216</v>
      </c>
      <c r="AC476" s="157">
        <f t="shared" si="8439"/>
        <v>12916</v>
      </c>
      <c r="AE476" s="235"/>
      <c r="AF476" s="125"/>
      <c r="AG476" s="183"/>
      <c r="AH476" s="184"/>
      <c r="AI476" s="185"/>
      <c r="AJ476" s="182"/>
      <c r="AK476" s="186"/>
      <c r="AL476" s="184"/>
      <c r="AM476" s="185"/>
      <c r="AN476" s="182"/>
      <c r="AO476" s="186"/>
      <c r="AP476" s="184"/>
      <c r="AQ476" s="182"/>
      <c r="AR476" s="187"/>
      <c r="AS476" s="188"/>
      <c r="AT476" s="182"/>
      <c r="AU476" s="186"/>
      <c r="AV476" s="184"/>
      <c r="AW476" s="185"/>
      <c r="AX476" s="182"/>
      <c r="AY476" s="186"/>
      <c r="AZ476" s="184"/>
      <c r="BA476" s="185"/>
      <c r="BB476" s="182"/>
      <c r="BC476" s="186"/>
      <c r="BD476" s="184"/>
      <c r="BE476" s="182"/>
      <c r="BF476" s="158"/>
      <c r="BG476" s="159"/>
      <c r="BI476" s="145" t="s">
        <v>18</v>
      </c>
      <c r="BJ476" s="128">
        <f>B476/B498</f>
        <v>7.7487405541561707E-2</v>
      </c>
      <c r="BK476" s="129">
        <f t="shared" ref="BK476" si="8467">C476/C498</f>
        <v>0</v>
      </c>
      <c r="BL476" s="130">
        <f t="shared" ref="BL476" si="8468">D476/D498</f>
        <v>8.8544844417327642E-2</v>
      </c>
      <c r="BM476" s="131">
        <f t="shared" ref="BM476" si="8469">E476/E498</f>
        <v>1.4199687755557208E-2</v>
      </c>
      <c r="BN476" s="128">
        <f t="shared" ref="BN476" si="8470">F476/F498</f>
        <v>0.11775695391732401</v>
      </c>
      <c r="BO476" s="129">
        <f t="shared" ref="BO476" si="8471">G476/G498</f>
        <v>1.3987608803071193E-2</v>
      </c>
      <c r="BP476" s="130">
        <f t="shared" ref="BP476" si="8472">H476/H498</f>
        <v>6.147776019085633E-2</v>
      </c>
      <c r="BQ476" s="131">
        <f t="shared" ref="BQ476" si="8473">I476/I498</f>
        <v>1.8601068919644317E-2</v>
      </c>
      <c r="BR476" s="128">
        <f t="shared" ref="BR476" si="8474">J476/J498</f>
        <v>1.4961101137043686E-2</v>
      </c>
      <c r="BS476" s="129">
        <f t="shared" ref="BS476" si="8475">K476/K498</f>
        <v>4.5486452337498248E-2</v>
      </c>
      <c r="BT476" s="130">
        <f t="shared" ref="BT476" si="8476">L476/L498</f>
        <v>1.9978535457772641E-2</v>
      </c>
      <c r="BU476" s="128">
        <f t="shared" ref="BU476" si="8477">M476/M498</f>
        <v>4.4549839880011349E-2</v>
      </c>
      <c r="BV476" s="132">
        <f t="shared" ref="BV476" si="8478">N476/N498</f>
        <v>4.0092841436599073E-2</v>
      </c>
      <c r="BW476" s="133">
        <f t="shared" ref="BW476" si="8479">O476/O498</f>
        <v>5.2559265986679704E-2</v>
      </c>
      <c r="BX476" s="128">
        <f t="shared" ref="BX476" si="8480">P476/P498</f>
        <v>3.3003147565265692E-2</v>
      </c>
      <c r="BY476" s="129">
        <f t="shared" ref="BY476" si="8481">Q476/Q498</f>
        <v>5.0630179558011051E-2</v>
      </c>
      <c r="BZ476" s="130">
        <f t="shared" ref="BZ476" si="8482">R476/R498</f>
        <v>3.5177357103473625E-2</v>
      </c>
      <c r="CA476" s="131">
        <f t="shared" ref="CA476" si="8483">S476/S498</f>
        <v>5.3340819764177427E-2</v>
      </c>
      <c r="CB476" s="128">
        <f t="shared" ref="CB476" si="8484">T476/T498</f>
        <v>1.4092215077301956E-2</v>
      </c>
      <c r="CC476" s="129">
        <f t="shared" ref="CC476" si="8485">U476/U498</f>
        <v>8.6400181179934324E-2</v>
      </c>
      <c r="CD476" s="130">
        <f t="shared" ref="CD476" si="8486">V476/V498</f>
        <v>2.3415120189313739E-2</v>
      </c>
      <c r="CE476" s="131">
        <f t="shared" ref="CE476" si="8487">W476/W498</f>
        <v>6.6260421200656242E-2</v>
      </c>
      <c r="CF476" s="128">
        <f t="shared" ref="CF476" si="8488">X476/X498</f>
        <v>4.9653015345518525E-2</v>
      </c>
      <c r="CG476" s="129">
        <f t="shared" ref="CG476" si="8489">Y476/Y498</f>
        <v>5.8888156449132062E-2</v>
      </c>
      <c r="CH476" s="130">
        <f t="shared" ref="CH476" si="8490">Z476/Z498</f>
        <v>5.1598123704592561E-2</v>
      </c>
      <c r="CI476" s="128">
        <f t="shared" ref="CI476" si="8491">AA476/AA498</f>
        <v>3.3067396744593927E-2</v>
      </c>
      <c r="CJ476" s="134">
        <f t="shared" ref="CJ476" si="8492">AB476/AB498</f>
        <v>5.3493241397942613E-2</v>
      </c>
      <c r="CK476" s="135">
        <f t="shared" ref="CK476" si="8493">AC476/AC498</f>
        <v>3.81209860219116E-2</v>
      </c>
    </row>
    <row r="477" spans="1:89" ht="14.25" thickTop="1" thickBot="1" x14ac:dyDescent="0.25">
      <c r="A477" s="136" t="s">
        <v>19</v>
      </c>
      <c r="B477" s="175">
        <v>3137</v>
      </c>
      <c r="C477" s="176">
        <v>1123</v>
      </c>
      <c r="D477" s="177">
        <v>1168</v>
      </c>
      <c r="E477" s="178">
        <v>786</v>
      </c>
      <c r="F477" s="175">
        <v>3748</v>
      </c>
      <c r="G477" s="179">
        <v>1211</v>
      </c>
      <c r="H477" s="177">
        <v>3605</v>
      </c>
      <c r="I477" s="178">
        <v>1748</v>
      </c>
      <c r="J477" s="175">
        <v>235</v>
      </c>
      <c r="K477" s="179">
        <v>757</v>
      </c>
      <c r="L477" s="177">
        <v>757</v>
      </c>
      <c r="M477" s="175">
        <v>2208</v>
      </c>
      <c r="N477" s="180">
        <v>2423</v>
      </c>
      <c r="O477" s="181">
        <v>3622</v>
      </c>
      <c r="P477" s="175">
        <v>1561</v>
      </c>
      <c r="Q477" s="179">
        <v>1841</v>
      </c>
      <c r="R477" s="177">
        <v>2020</v>
      </c>
      <c r="S477" s="178">
        <v>2040</v>
      </c>
      <c r="T477" s="175">
        <v>197</v>
      </c>
      <c r="U477" s="179">
        <v>1271</v>
      </c>
      <c r="V477" s="177">
        <v>798</v>
      </c>
      <c r="W477" s="178">
        <v>2928</v>
      </c>
      <c r="X477" s="175">
        <v>1752</v>
      </c>
      <c r="Y477" s="179">
        <v>1216</v>
      </c>
      <c r="Z477" s="177">
        <v>3454</v>
      </c>
      <c r="AA477" s="175">
        <v>2261</v>
      </c>
      <c r="AB477" s="156">
        <f t="shared" si="8438"/>
        <v>24855</v>
      </c>
      <c r="AC477" s="157">
        <f t="shared" si="8439"/>
        <v>23012</v>
      </c>
      <c r="AE477" s="229" t="s">
        <v>13</v>
      </c>
      <c r="AF477" s="20">
        <f t="shared" ref="AF477:BG477" si="8494">SUM(AF474:AF476)</f>
        <v>5840</v>
      </c>
      <c r="AG477" s="21">
        <f t="shared" si="8494"/>
        <v>2261</v>
      </c>
      <c r="AH477" s="20">
        <f t="shared" si="8494"/>
        <v>1887</v>
      </c>
      <c r="AI477" s="21">
        <f t="shared" si="8494"/>
        <v>2016</v>
      </c>
      <c r="AJ477" s="20">
        <f t="shared" si="8494"/>
        <v>5584</v>
      </c>
      <c r="AK477" s="21">
        <f t="shared" si="8494"/>
        <v>2380</v>
      </c>
      <c r="AL477" s="20">
        <f t="shared" si="8494"/>
        <v>7101</v>
      </c>
      <c r="AM477" s="21">
        <f t="shared" si="8494"/>
        <v>3976</v>
      </c>
      <c r="AN477" s="20">
        <f t="shared" si="8494"/>
        <v>497</v>
      </c>
      <c r="AO477" s="21">
        <f t="shared" si="8494"/>
        <v>1755</v>
      </c>
      <c r="AP477" s="20">
        <f t="shared" si="8494"/>
        <v>1729</v>
      </c>
      <c r="AQ477" s="21">
        <f t="shared" si="8494"/>
        <v>6043</v>
      </c>
      <c r="AR477" s="20">
        <f t="shared" si="8494"/>
        <v>4712</v>
      </c>
      <c r="AS477" s="21">
        <f t="shared" si="8494"/>
        <v>7939</v>
      </c>
      <c r="AT477" s="20">
        <f t="shared" si="8494"/>
        <v>3212</v>
      </c>
      <c r="AU477" s="21">
        <f t="shared" si="8494"/>
        <v>3739</v>
      </c>
      <c r="AV477" s="20">
        <f t="shared" si="8494"/>
        <v>4383</v>
      </c>
      <c r="AW477" s="21">
        <f t="shared" si="8494"/>
        <v>3822</v>
      </c>
      <c r="AX477" s="20">
        <f t="shared" si="8494"/>
        <v>485</v>
      </c>
      <c r="AY477" s="21">
        <f t="shared" si="8494"/>
        <v>2491</v>
      </c>
      <c r="AZ477" s="20">
        <f t="shared" si="8494"/>
        <v>1584</v>
      </c>
      <c r="BA477" s="21">
        <f t="shared" si="8494"/>
        <v>5440</v>
      </c>
      <c r="BB477" s="20">
        <f t="shared" si="8494"/>
        <v>3186</v>
      </c>
      <c r="BC477" s="21">
        <f t="shared" si="8494"/>
        <v>3168</v>
      </c>
      <c r="BD477" s="20">
        <f t="shared" si="8494"/>
        <v>7293</v>
      </c>
      <c r="BE477" s="21">
        <f t="shared" si="8494"/>
        <v>5034</v>
      </c>
      <c r="BF477" s="160">
        <f t="shared" si="8494"/>
        <v>47493</v>
      </c>
      <c r="BG477" s="161">
        <f t="shared" si="8494"/>
        <v>50064</v>
      </c>
      <c r="BI477" s="136" t="s">
        <v>19</v>
      </c>
      <c r="BJ477" s="128">
        <f>B477/B498</f>
        <v>9.8772040302267008E-2</v>
      </c>
      <c r="BK477" s="129">
        <f t="shared" ref="BK477" si="8495">C477/C498</f>
        <v>3.8823204037889789E-2</v>
      </c>
      <c r="BL477" s="130">
        <f t="shared" ref="BL477" si="8496">D477/D498</f>
        <v>8.9078706528370952E-2</v>
      </c>
      <c r="BM477" s="131">
        <f t="shared" ref="BM477" si="8497">E477/E498</f>
        <v>5.8434317151141182E-2</v>
      </c>
      <c r="BN477" s="128">
        <f t="shared" ref="BN477" si="8498">F477/F498</f>
        <v>0.11114406025739873</v>
      </c>
      <c r="BO477" s="129">
        <f t="shared" ref="BO477" si="8499">G477/G498</f>
        <v>4.6029875707932648E-2</v>
      </c>
      <c r="BP477" s="130">
        <f t="shared" ref="BP477" si="8500">H477/H498</f>
        <v>8.2696763241804874E-2</v>
      </c>
      <c r="BQ477" s="131">
        <f t="shared" ref="BQ477" si="8501">I477/I498</f>
        <v>4.0796321796158427E-2</v>
      </c>
      <c r="BR477" s="128">
        <f t="shared" ref="BR477" si="8502">J477/J498</f>
        <v>3.5158587672052662E-2</v>
      </c>
      <c r="BS477" s="129">
        <f t="shared" ref="BS477" si="8503">K477/K498</f>
        <v>0.10627544573915484</v>
      </c>
      <c r="BT477" s="130">
        <f t="shared" ref="BT477" si="8504">L477/L498</f>
        <v>3.1247420127136136E-2</v>
      </c>
      <c r="BU477" s="128">
        <f t="shared" ref="BU477" si="8505">M477/M498</f>
        <v>8.950504681989542E-2</v>
      </c>
      <c r="BV477" s="132">
        <f t="shared" ref="BV477" si="8506">N477/N498</f>
        <v>5.9198631810408013E-2</v>
      </c>
      <c r="BW477" s="133">
        <f t="shared" ref="BW477" si="8507">O477/O498</f>
        <v>8.4346327604676072E-2</v>
      </c>
      <c r="BX477" s="128">
        <f t="shared" ref="BX477" si="8508">P477/P498</f>
        <v>7.2255137937419001E-2</v>
      </c>
      <c r="BY477" s="129">
        <f t="shared" ref="BY477" si="8509">Q477/Q498</f>
        <v>7.9463052486187846E-2</v>
      </c>
      <c r="BZ477" s="130">
        <f t="shared" ref="BZ477" si="8510">R477/R498</f>
        <v>7.4251056791031056E-2</v>
      </c>
      <c r="CA477" s="131">
        <f t="shared" ref="CA477" si="8511">S477/S498</f>
        <v>6.7377877596855693E-2</v>
      </c>
      <c r="CB477" s="128">
        <f t="shared" ref="CB477" si="8512">T477/T498</f>
        <v>2.6953071555616364E-2</v>
      </c>
      <c r="CC477" s="129">
        <f t="shared" ref="CC477" si="8513">U477/U498</f>
        <v>0.14392481032725626</v>
      </c>
      <c r="CD477" s="130">
        <f t="shared" ref="CD477" si="8514">V477/V498</f>
        <v>3.3129904097646032E-2</v>
      </c>
      <c r="CE477" s="131">
        <f t="shared" ref="CE477" si="8515">W477/W498</f>
        <v>9.8034620149328691E-2</v>
      </c>
      <c r="CF477" s="128">
        <f t="shared" ref="CF477" si="8516">X477/X498</f>
        <v>8.5622128824161856E-2</v>
      </c>
      <c r="CG477" s="129">
        <f t="shared" ref="CG477" si="8517">Y477/Y498</f>
        <v>8.9064674430528096E-2</v>
      </c>
      <c r="CH477" s="130">
        <f t="shared" ref="CH477" si="8518">Z477/Z498</f>
        <v>7.5357259736009596E-2</v>
      </c>
      <c r="CI477" s="128">
        <f t="shared" ref="CI477" si="8519">AA477/AA498</f>
        <v>4.8360533013924241E-2</v>
      </c>
      <c r="CJ477" s="134">
        <f t="shared" ref="CJ477" si="8520">AB477/AB498</f>
        <v>7.2989378290835724E-2</v>
      </c>
      <c r="CK477" s="135">
        <f t="shared" ref="CK477" si="8521">AC477/AC498</f>
        <v>6.791887041934265E-2</v>
      </c>
    </row>
    <row r="478" spans="1:89" ht="13.5" thickTop="1" x14ac:dyDescent="0.2">
      <c r="A478" s="145" t="s">
        <v>20</v>
      </c>
      <c r="B478" s="182">
        <v>3178</v>
      </c>
      <c r="C478" s="183">
        <v>1197</v>
      </c>
      <c r="D478" s="184">
        <v>1072</v>
      </c>
      <c r="E478" s="185">
        <v>1110</v>
      </c>
      <c r="F478" s="182">
        <v>3000</v>
      </c>
      <c r="G478" s="186">
        <v>1299</v>
      </c>
      <c r="H478" s="184">
        <v>3886</v>
      </c>
      <c r="I478" s="185">
        <v>2089</v>
      </c>
      <c r="J478" s="182">
        <v>248</v>
      </c>
      <c r="K478" s="186">
        <v>897</v>
      </c>
      <c r="L478" s="184">
        <v>837</v>
      </c>
      <c r="M478" s="182">
        <v>3318</v>
      </c>
      <c r="N478" s="187">
        <v>2518</v>
      </c>
      <c r="O478" s="188">
        <v>4415</v>
      </c>
      <c r="P478" s="182">
        <v>1783</v>
      </c>
      <c r="Q478" s="186">
        <v>2062</v>
      </c>
      <c r="R478" s="184">
        <v>2414</v>
      </c>
      <c r="S478" s="185">
        <v>2121</v>
      </c>
      <c r="T478" s="182">
        <v>295</v>
      </c>
      <c r="U478" s="186">
        <v>1473</v>
      </c>
      <c r="V478" s="184">
        <v>874</v>
      </c>
      <c r="W478" s="185">
        <v>3148</v>
      </c>
      <c r="X478" s="182">
        <v>1707</v>
      </c>
      <c r="Y478" s="186">
        <v>1683</v>
      </c>
      <c r="Z478" s="184">
        <v>3747</v>
      </c>
      <c r="AA478" s="182">
        <v>2585</v>
      </c>
      <c r="AB478" s="156">
        <f t="shared" si="8438"/>
        <v>25559</v>
      </c>
      <c r="AC478" s="157">
        <f t="shared" si="8439"/>
        <v>27397</v>
      </c>
      <c r="BI478" s="145" t="s">
        <v>20</v>
      </c>
      <c r="BJ478" s="128">
        <f>B478/B498</f>
        <v>0.10006297229219144</v>
      </c>
      <c r="BK478" s="129">
        <f t="shared" ref="BK478" si="8522">C478/C498</f>
        <v>4.1381456129433725E-2</v>
      </c>
      <c r="BL478" s="130">
        <f t="shared" ref="BL478" si="8523">D478/D498</f>
        <v>8.1757169005491154E-2</v>
      </c>
      <c r="BM478" s="131">
        <f t="shared" ref="BM478" si="8524">E478/E498</f>
        <v>8.2521745595123042E-2</v>
      </c>
      <c r="BN478" s="128">
        <f t="shared" ref="BN478" si="8525">F478/F498</f>
        <v>8.8962694976573151E-2</v>
      </c>
      <c r="BO478" s="129">
        <f t="shared" ref="BO478" si="8526">G478/G498</f>
        <v>4.9374738682580105E-2</v>
      </c>
      <c r="BP478" s="130">
        <f t="shared" ref="BP478" si="8527">H478/H498</f>
        <v>8.9142752276741677E-2</v>
      </c>
      <c r="BQ478" s="131">
        <f t="shared" ref="BQ478" si="8528">I478/I498</f>
        <v>4.8754871986370109E-2</v>
      </c>
      <c r="BR478" s="128">
        <f t="shared" ref="BR478" si="8529">J478/J498</f>
        <v>3.7103530819868343E-2</v>
      </c>
      <c r="BS478" s="129">
        <f t="shared" ref="BS478" si="8530">K478/K498</f>
        <v>0.12593008563807384</v>
      </c>
      <c r="BT478" s="130">
        <f t="shared" ref="BT478" si="8531">L478/L498</f>
        <v>3.4549657392883681E-2</v>
      </c>
      <c r="BU478" s="128">
        <f t="shared" ref="BU478" si="8532">M478/M498</f>
        <v>0.13450079046576674</v>
      </c>
      <c r="BV478" s="132">
        <f t="shared" ref="BV478" si="8533">N478/N498</f>
        <v>6.1519667725384801E-2</v>
      </c>
      <c r="BW478" s="133">
        <f t="shared" ref="BW478" si="8534">O478/O498</f>
        <v>0.1028130967351311</v>
      </c>
      <c r="BX478" s="128">
        <f t="shared" ref="BX478" si="8535">P478/P498</f>
        <v>8.2531012775411958E-2</v>
      </c>
      <c r="BY478" s="129">
        <f t="shared" ref="BY478" si="8536">Q478/Q498</f>
        <v>8.9002071823204423E-2</v>
      </c>
      <c r="BZ478" s="130">
        <f t="shared" ref="BZ478" si="8537">R478/R498</f>
        <v>8.8733688660172769E-2</v>
      </c>
      <c r="CA478" s="131">
        <f t="shared" ref="CA478" si="8538">S478/S498</f>
        <v>7.0053175677907323E-2</v>
      </c>
      <c r="CB478" s="128">
        <f t="shared" ref="CB478" si="8539">T478/T498</f>
        <v>4.0361198522369683E-2</v>
      </c>
      <c r="CC478" s="129">
        <f t="shared" ref="CC478" si="8540">U478/U498</f>
        <v>0.16679877703544332</v>
      </c>
      <c r="CD478" s="130">
        <f t="shared" ref="CD478" si="8541">V478/V498</f>
        <v>3.628513305932661E-2</v>
      </c>
      <c r="CE478" s="131">
        <f t="shared" ref="CE478" si="8542">W478/W498</f>
        <v>0.10540060936819902</v>
      </c>
      <c r="CF478" s="128">
        <f t="shared" ref="CF478" si="8543">X478/X498</f>
        <v>8.342293030984263E-2</v>
      </c>
      <c r="CG478" s="129">
        <f t="shared" ref="CG478" si="8544">Y478/Y498</f>
        <v>0.12326961107448912</v>
      </c>
      <c r="CH478" s="130">
        <f t="shared" ref="CH478" si="8545">Z478/Z498</f>
        <v>8.1749754554379842E-2</v>
      </c>
      <c r="CI478" s="128">
        <f t="shared" ref="CI478" si="8546">AA478/AA498</f>
        <v>5.5290569589117274E-2</v>
      </c>
      <c r="CJ478" s="134">
        <f t="shared" ref="CJ478" si="8547">AB478/AB498</f>
        <v>7.5056749939065401E-2</v>
      </c>
      <c r="CK478" s="135">
        <f t="shared" ref="CK478" si="8548">AC478/AC498</f>
        <v>8.0860998299962225E-2</v>
      </c>
    </row>
    <row r="479" spans="1:89" ht="13.5" thickBot="1" x14ac:dyDescent="0.25">
      <c r="A479" s="136" t="s">
        <v>21</v>
      </c>
      <c r="B479" s="175">
        <v>2662</v>
      </c>
      <c r="C479" s="176">
        <v>1064</v>
      </c>
      <c r="D479" s="177">
        <v>815</v>
      </c>
      <c r="E479" s="178">
        <v>906</v>
      </c>
      <c r="F479" s="175">
        <v>2584</v>
      </c>
      <c r="G479" s="179">
        <v>1081</v>
      </c>
      <c r="H479" s="177">
        <v>3215</v>
      </c>
      <c r="I479" s="178">
        <v>1887</v>
      </c>
      <c r="J479" s="175">
        <v>249</v>
      </c>
      <c r="K479" s="179">
        <v>858</v>
      </c>
      <c r="L479" s="177">
        <v>892</v>
      </c>
      <c r="M479" s="175">
        <v>2725</v>
      </c>
      <c r="N479" s="180">
        <v>2194</v>
      </c>
      <c r="O479" s="181">
        <v>3524</v>
      </c>
      <c r="P479" s="175">
        <v>1429</v>
      </c>
      <c r="Q479" s="179">
        <v>1677</v>
      </c>
      <c r="R479" s="177">
        <v>1969</v>
      </c>
      <c r="S479" s="178">
        <v>1701</v>
      </c>
      <c r="T479" s="175">
        <v>190</v>
      </c>
      <c r="U479" s="179">
        <v>1018</v>
      </c>
      <c r="V479" s="177">
        <v>710</v>
      </c>
      <c r="W479" s="178">
        <v>2292</v>
      </c>
      <c r="X479" s="175">
        <v>1479</v>
      </c>
      <c r="Y479" s="179">
        <v>1485</v>
      </c>
      <c r="Z479" s="177">
        <v>3546</v>
      </c>
      <c r="AA479" s="175">
        <v>2449</v>
      </c>
      <c r="AB479" s="156">
        <f t="shared" si="8438"/>
        <v>21934</v>
      </c>
      <c r="AC479" s="157">
        <f t="shared" si="8439"/>
        <v>22667</v>
      </c>
      <c r="AE479" s="232" t="s">
        <v>85</v>
      </c>
      <c r="BI479" s="136" t="s">
        <v>21</v>
      </c>
      <c r="BJ479" s="128">
        <f>B479/B498</f>
        <v>8.3816120906801003E-2</v>
      </c>
      <c r="BK479" s="129">
        <f t="shared" ref="BK479" si="8549">C479/C498</f>
        <v>3.6783516559496646E-2</v>
      </c>
      <c r="BL479" s="130">
        <f t="shared" ref="BL479" si="8550">D479/D498</f>
        <v>6.2156802928615008E-2</v>
      </c>
      <c r="BM479" s="131">
        <f t="shared" ref="BM479" si="8551">E479/E498</f>
        <v>6.7355586945208532E-2</v>
      </c>
      <c r="BN479" s="128">
        <f t="shared" ref="BN479" si="8552">F479/F498</f>
        <v>7.6626534606488342E-2</v>
      </c>
      <c r="BO479" s="129">
        <f t="shared" ref="BO479" si="8553">G479/G498</f>
        <v>4.1088600859021628E-2</v>
      </c>
      <c r="BP479" s="130">
        <f t="shared" ref="BP479" si="8554">H479/H498</f>
        <v>7.375037276626982E-2</v>
      </c>
      <c r="BQ479" s="131">
        <f t="shared" ref="BQ479" si="8555">I479/I498</f>
        <v>4.4040422900086355E-2</v>
      </c>
      <c r="BR479" s="128">
        <f t="shared" ref="BR479" si="8556">J479/J498</f>
        <v>3.7253141831238776E-2</v>
      </c>
      <c r="BS479" s="129">
        <f t="shared" ref="BS479" si="8557">K479/K498</f>
        <v>0.12045486452337498</v>
      </c>
      <c r="BT479" s="130">
        <f t="shared" ref="BT479" si="8558">L479/L498</f>
        <v>3.6819945513085116E-2</v>
      </c>
      <c r="BU479" s="128">
        <f t="shared" ref="BU479" si="8559">M479/M498</f>
        <v>0.11046252381531477</v>
      </c>
      <c r="BV479" s="132">
        <f t="shared" ref="BV479" si="8560">N479/N498</f>
        <v>5.3603713657463962E-2</v>
      </c>
      <c r="BW479" s="133">
        <f t="shared" ref="BW479" si="8561">O479/O498</f>
        <v>8.2064179591076342E-2</v>
      </c>
      <c r="BX479" s="128">
        <f t="shared" ref="BX479" si="8562">P479/P498</f>
        <v>6.6145158304017779E-2</v>
      </c>
      <c r="BY479" s="129">
        <f t="shared" ref="BY479" si="8563">Q479/Q498</f>
        <v>7.2384323204419884E-2</v>
      </c>
      <c r="BZ479" s="130">
        <f t="shared" ref="BZ479" si="8564">R479/R498</f>
        <v>7.2376401396802056E-2</v>
      </c>
      <c r="CA479" s="131">
        <f t="shared" ref="CA479" si="8565">S479/S498</f>
        <v>5.618125970208409E-2</v>
      </c>
      <c r="CB479" s="128">
        <f t="shared" ref="CB479" si="8566">T479/T498</f>
        <v>2.599534820084827E-2</v>
      </c>
      <c r="CC479" s="129">
        <f t="shared" ref="CC479" si="8567">U479/U498</f>
        <v>0.11527573321254671</v>
      </c>
      <c r="CD479" s="130">
        <f t="shared" ref="CD479" si="8568">V479/V498</f>
        <v>2.9476481089384315E-2</v>
      </c>
      <c r="CE479" s="131">
        <f t="shared" ref="CE479" si="8569">W479/W498</f>
        <v>7.6740214952958116E-2</v>
      </c>
      <c r="CF479" s="128">
        <f t="shared" ref="CF479" si="8570">X479/X498</f>
        <v>7.2280324503958562E-2</v>
      </c>
      <c r="CG479" s="129">
        <f t="shared" ref="CG479" si="8571">Y479/Y498</f>
        <v>0.10876730388925511</v>
      </c>
      <c r="CH479" s="130">
        <f t="shared" ref="CH479" si="8572">Z479/Z498</f>
        <v>7.7364459474200939E-2</v>
      </c>
      <c r="CI479" s="128">
        <f t="shared" ref="CI479" si="8573">AA479/AA498</f>
        <v>5.238166534767822E-2</v>
      </c>
      <c r="CJ479" s="134">
        <f t="shared" ref="CJ479" si="8574">AB479/AB498</f>
        <v>6.4411547915155534E-2</v>
      </c>
      <c r="CK479" s="135">
        <f t="shared" ref="CK479" si="8575">AC479/AC498</f>
        <v>6.6900618624858327E-2</v>
      </c>
    </row>
    <row r="480" spans="1:89" ht="14.25" thickTop="1" thickBot="1" x14ac:dyDescent="0.25">
      <c r="A480" s="145" t="s">
        <v>22</v>
      </c>
      <c r="B480" s="182">
        <v>2271</v>
      </c>
      <c r="C480" s="183">
        <v>1191</v>
      </c>
      <c r="D480" s="184">
        <v>667</v>
      </c>
      <c r="E480" s="185">
        <v>652</v>
      </c>
      <c r="F480" s="182">
        <v>3141</v>
      </c>
      <c r="G480" s="186">
        <v>953</v>
      </c>
      <c r="H480" s="184">
        <v>2976</v>
      </c>
      <c r="I480" s="185">
        <v>2028</v>
      </c>
      <c r="J480" s="182">
        <v>285</v>
      </c>
      <c r="K480" s="186">
        <v>884</v>
      </c>
      <c r="L480" s="184">
        <v>977</v>
      </c>
      <c r="M480" s="182">
        <v>2326</v>
      </c>
      <c r="N480" s="187">
        <v>1913</v>
      </c>
      <c r="O480" s="188">
        <v>3542</v>
      </c>
      <c r="P480" s="182">
        <v>1089</v>
      </c>
      <c r="Q480" s="186">
        <v>1330</v>
      </c>
      <c r="R480" s="184">
        <v>1796</v>
      </c>
      <c r="S480" s="185">
        <v>1712</v>
      </c>
      <c r="T480" s="182">
        <v>223</v>
      </c>
      <c r="U480" s="186">
        <v>697</v>
      </c>
      <c r="V480" s="184">
        <v>870</v>
      </c>
      <c r="W480" s="185">
        <v>2380</v>
      </c>
      <c r="X480" s="182">
        <v>1128</v>
      </c>
      <c r="Y480" s="186">
        <v>1077</v>
      </c>
      <c r="Z480" s="184">
        <v>3195</v>
      </c>
      <c r="AA480" s="182">
        <v>2669</v>
      </c>
      <c r="AB480" s="156">
        <f t="shared" si="8438"/>
        <v>20531</v>
      </c>
      <c r="AC480" s="157">
        <f t="shared" si="8439"/>
        <v>21441</v>
      </c>
      <c r="AE480" s="300" t="s">
        <v>0</v>
      </c>
      <c r="AF480" s="302" t="s">
        <v>1</v>
      </c>
      <c r="AG480" s="303"/>
      <c r="AH480" s="302" t="s">
        <v>2</v>
      </c>
      <c r="AI480" s="303"/>
      <c r="AJ480" s="302" t="s">
        <v>3</v>
      </c>
      <c r="AK480" s="303"/>
      <c r="AL480" s="302" t="s">
        <v>4</v>
      </c>
      <c r="AM480" s="303"/>
      <c r="AN480" s="302" t="s">
        <v>5</v>
      </c>
      <c r="AO480" s="303"/>
      <c r="AP480" s="302" t="s">
        <v>6</v>
      </c>
      <c r="AQ480" s="303"/>
      <c r="AR480" s="302" t="s">
        <v>7</v>
      </c>
      <c r="AS480" s="303"/>
      <c r="AT480" s="302" t="s">
        <v>8</v>
      </c>
      <c r="AU480" s="303"/>
      <c r="AV480" s="302" t="s">
        <v>9</v>
      </c>
      <c r="AW480" s="303"/>
      <c r="AX480" s="302" t="s">
        <v>10</v>
      </c>
      <c r="AY480" s="303"/>
      <c r="AZ480" s="302" t="s">
        <v>11</v>
      </c>
      <c r="BA480" s="303"/>
      <c r="BB480" s="302" t="s">
        <v>12</v>
      </c>
      <c r="BC480" s="303"/>
      <c r="BD480" s="305" t="s">
        <v>40</v>
      </c>
      <c r="BE480" s="306"/>
      <c r="BF480" s="307" t="s">
        <v>41</v>
      </c>
      <c r="BG480" s="308"/>
      <c r="BI480" s="145" t="s">
        <v>22</v>
      </c>
      <c r="BJ480" s="128">
        <f>B480/B498</f>
        <v>7.1505037783375316E-2</v>
      </c>
      <c r="BK480" s="129">
        <f t="shared" ref="BK480" si="8576">C480/C498</f>
        <v>4.1174030284173407E-2</v>
      </c>
      <c r="BL480" s="130">
        <f t="shared" ref="BL480" si="8577">D480/D498</f>
        <v>5.0869432580841978E-2</v>
      </c>
      <c r="BM480" s="131">
        <f t="shared" ref="BM480" si="8578">E480/E498</f>
        <v>4.8472232547765969E-2</v>
      </c>
      <c r="BN480" s="128">
        <f t="shared" ref="BN480" si="8579">F480/F498</f>
        <v>9.31439416404721E-2</v>
      </c>
      <c r="BO480" s="129">
        <f t="shared" ref="BO480" si="8580">G480/G498</f>
        <v>3.6223345623170776E-2</v>
      </c>
      <c r="BP480" s="130">
        <f t="shared" ref="BP480" si="8581">H480/H498</f>
        <v>6.8267841167159865E-2</v>
      </c>
      <c r="BQ480" s="131">
        <f t="shared" ref="BQ480" si="8582">I480/I498</f>
        <v>4.7331201717739864E-2</v>
      </c>
      <c r="BR480" s="128">
        <f t="shared" ref="BR480" si="8583">J480/J498</f>
        <v>4.2639138240574505E-2</v>
      </c>
      <c r="BS480" s="129">
        <f t="shared" ref="BS480" si="8584">K480/K498</f>
        <v>0.12410501193317422</v>
      </c>
      <c r="BT480" s="130">
        <f t="shared" ref="BT480" si="8585">L480/L498</f>
        <v>4.0328572607941877E-2</v>
      </c>
      <c r="BU480" s="128">
        <f t="shared" ref="BU480" si="8586">M480/M498</f>
        <v>9.4288378126393443E-2</v>
      </c>
      <c r="BV480" s="132">
        <f t="shared" ref="BV480" si="8587">N480/N498</f>
        <v>4.6738333740532614E-2</v>
      </c>
      <c r="BW480" s="133">
        <f t="shared" ref="BW480" si="8588">O480/O498</f>
        <v>8.2483349634390579E-2</v>
      </c>
      <c r="BX480" s="128">
        <f t="shared" ref="BX480" si="8589">P480/P498</f>
        <v>5.0407331975560084E-2</v>
      </c>
      <c r="BY480" s="129">
        <f t="shared" ref="BY480" si="8590">Q480/Q498</f>
        <v>5.7406767955801102E-2</v>
      </c>
      <c r="BZ480" s="130">
        <f t="shared" ref="BZ480" si="8591">R480/R498</f>
        <v>6.6017276235986036E-2</v>
      </c>
      <c r="CA480" s="131">
        <f t="shared" ref="CA480" si="8592">S480/S498</f>
        <v>5.6544571787165175E-2</v>
      </c>
      <c r="CB480" s="128">
        <f t="shared" ref="CB480" si="8593">T480/T498</f>
        <v>3.0510329730469285E-2</v>
      </c>
      <c r="CC480" s="129">
        <f t="shared" ref="CC480" si="8594">U480/U498</f>
        <v>7.8926508889140531E-2</v>
      </c>
      <c r="CD480" s="130">
        <f t="shared" ref="CD480" si="8595">V480/V498</f>
        <v>3.6119068377132892E-2</v>
      </c>
      <c r="CE480" s="131">
        <f t="shared" ref="CE480" si="8596">W480/W498</f>
        <v>7.968661064050625E-2</v>
      </c>
      <c r="CF480" s="128">
        <f t="shared" ref="CF480" si="8597">X480/X498</f>
        <v>5.5126576092268592E-2</v>
      </c>
      <c r="CG480" s="129">
        <f t="shared" ref="CG480" si="8598">Y480/Y498</f>
        <v>7.8883761810591077E-2</v>
      </c>
      <c r="CH480" s="130">
        <f t="shared" ref="CH480" si="8599">Z480/Z498</f>
        <v>6.9706556125231814E-2</v>
      </c>
      <c r="CI480" s="128">
        <f t="shared" ref="CI480" si="8600">AA480/AA498</f>
        <v>5.7087245738241393E-2</v>
      </c>
      <c r="CJ480" s="134">
        <f t="shared" ref="CJ480" si="8601">AB480/AB498</f>
        <v>6.029148765597056E-2</v>
      </c>
      <c r="CK480" s="135">
        <f t="shared" ref="CK480" si="8602">AC480/AC498</f>
        <v>6.3282135436343034E-2</v>
      </c>
    </row>
    <row r="481" spans="1:89" ht="15" thickTop="1" thickBot="1" x14ac:dyDescent="0.3">
      <c r="A481" s="136" t="s">
        <v>23</v>
      </c>
      <c r="B481" s="175">
        <v>1684</v>
      </c>
      <c r="C481" s="176">
        <v>1189</v>
      </c>
      <c r="D481" s="177">
        <v>607</v>
      </c>
      <c r="E481" s="178">
        <v>509</v>
      </c>
      <c r="F481" s="175">
        <v>1960</v>
      </c>
      <c r="G481" s="179">
        <v>891</v>
      </c>
      <c r="H481" s="177">
        <v>2504</v>
      </c>
      <c r="I481" s="178">
        <v>1810</v>
      </c>
      <c r="J481" s="175">
        <v>295</v>
      </c>
      <c r="K481" s="179">
        <v>513</v>
      </c>
      <c r="L481" s="177">
        <v>908</v>
      </c>
      <c r="M481" s="175">
        <v>1704</v>
      </c>
      <c r="N481" s="180">
        <v>1715</v>
      </c>
      <c r="O481" s="181">
        <v>2408</v>
      </c>
      <c r="P481" s="175">
        <v>1071</v>
      </c>
      <c r="Q481" s="179">
        <v>944</v>
      </c>
      <c r="R481" s="177">
        <v>1549</v>
      </c>
      <c r="S481" s="178">
        <v>1367</v>
      </c>
      <c r="T481" s="175">
        <v>246</v>
      </c>
      <c r="U481" s="179">
        <v>394</v>
      </c>
      <c r="V481" s="177">
        <v>682</v>
      </c>
      <c r="W481" s="178">
        <v>1594</v>
      </c>
      <c r="X481" s="175">
        <v>882</v>
      </c>
      <c r="Y481" s="179">
        <v>760</v>
      </c>
      <c r="Z481" s="177">
        <v>2467</v>
      </c>
      <c r="AA481" s="175">
        <v>2719</v>
      </c>
      <c r="AB481" s="156">
        <f t="shared" si="8438"/>
        <v>16570</v>
      </c>
      <c r="AC481" s="157">
        <f t="shared" si="8439"/>
        <v>16802</v>
      </c>
      <c r="AE481" s="301"/>
      <c r="AF481" s="115" t="s">
        <v>14</v>
      </c>
      <c r="AG481" s="116" t="s">
        <v>15</v>
      </c>
      <c r="AH481" s="117" t="s">
        <v>14</v>
      </c>
      <c r="AI481" s="118" t="s">
        <v>15</v>
      </c>
      <c r="AJ481" s="115" t="s">
        <v>14</v>
      </c>
      <c r="AK481" s="116" t="s">
        <v>15</v>
      </c>
      <c r="AL481" s="117" t="s">
        <v>14</v>
      </c>
      <c r="AM481" s="118" t="s">
        <v>15</v>
      </c>
      <c r="AN481" s="115" t="s">
        <v>14</v>
      </c>
      <c r="AO481" s="116" t="s">
        <v>15</v>
      </c>
      <c r="AP481" s="117" t="s">
        <v>14</v>
      </c>
      <c r="AQ481" s="115" t="s">
        <v>15</v>
      </c>
      <c r="AR481" s="119" t="s">
        <v>14</v>
      </c>
      <c r="AS481" s="120" t="s">
        <v>15</v>
      </c>
      <c r="AT481" s="115" t="s">
        <v>14</v>
      </c>
      <c r="AU481" s="116" t="s">
        <v>15</v>
      </c>
      <c r="AV481" s="117" t="s">
        <v>14</v>
      </c>
      <c r="AW481" s="118" t="s">
        <v>15</v>
      </c>
      <c r="AX481" s="115" t="s">
        <v>14</v>
      </c>
      <c r="AY481" s="116" t="s">
        <v>15</v>
      </c>
      <c r="AZ481" s="117" t="s">
        <v>14</v>
      </c>
      <c r="BA481" s="118" t="s">
        <v>15</v>
      </c>
      <c r="BB481" s="115" t="s">
        <v>14</v>
      </c>
      <c r="BC481" s="116" t="s">
        <v>15</v>
      </c>
      <c r="BD481" s="28" t="s">
        <v>14</v>
      </c>
      <c r="BE481" s="121" t="s">
        <v>15</v>
      </c>
      <c r="BF481" s="162" t="s">
        <v>14</v>
      </c>
      <c r="BG481" s="163" t="s">
        <v>15</v>
      </c>
      <c r="BI481" s="136" t="s">
        <v>23</v>
      </c>
      <c r="BJ481" s="128">
        <f>B481/B498</f>
        <v>5.3022670025188914E-2</v>
      </c>
      <c r="BK481" s="129">
        <f t="shared" ref="BK481" si="8603">C481/C498</f>
        <v>4.1104888335753299E-2</v>
      </c>
      <c r="BL481" s="130">
        <f t="shared" ref="BL481" si="8604">D481/D498</f>
        <v>4.6293471629042099E-2</v>
      </c>
      <c r="BM481" s="131">
        <f t="shared" ref="BM481" si="8605">E481/E498</f>
        <v>3.7841052709835697E-2</v>
      </c>
      <c r="BN481" s="128">
        <f t="shared" ref="BN481" si="8606">F481/F498</f>
        <v>5.8122294051361129E-2</v>
      </c>
      <c r="BO481" s="129">
        <f t="shared" ref="BO481" si="8607">G481/G498</f>
        <v>3.3866737618305526E-2</v>
      </c>
      <c r="BP481" s="130">
        <f t="shared" ref="BP481" si="8608">H481/H498</f>
        <v>5.7440414745486661E-2</v>
      </c>
      <c r="BQ481" s="131">
        <f t="shared" ref="BQ481" si="8609">I481/I498</f>
        <v>4.2243330921651459E-2</v>
      </c>
      <c r="BR481" s="128">
        <f t="shared" ref="BR481" si="8610">J481/J498</f>
        <v>4.4135248354278872E-2</v>
      </c>
      <c r="BS481" s="129">
        <f t="shared" ref="BS481" si="8611">K481/K498</f>
        <v>7.2020216201038892E-2</v>
      </c>
      <c r="BT481" s="130">
        <f t="shared" ref="BT481" si="8612">L481/L498</f>
        <v>3.7480392966234621E-2</v>
      </c>
      <c r="BU481" s="128">
        <f t="shared" ref="BU481" si="8613">M481/M498</f>
        <v>6.9074547002310596E-2</v>
      </c>
      <c r="BV481" s="132">
        <f t="shared" ref="BV481" si="8614">N481/N498</f>
        <v>4.1900806254580994E-2</v>
      </c>
      <c r="BW481" s="133">
        <f t="shared" ref="BW481" si="8615">O481/O498</f>
        <v>5.6075636905593591E-2</v>
      </c>
      <c r="BX481" s="128">
        <f t="shared" ref="BX481" si="8616">P481/P498</f>
        <v>4.9574152934641735E-2</v>
      </c>
      <c r="BY481" s="129">
        <f t="shared" ref="BY481" si="8617">Q481/Q498</f>
        <v>4.074585635359116E-2</v>
      </c>
      <c r="BZ481" s="130">
        <f t="shared" ref="BZ481" si="8618">R481/R498</f>
        <v>5.6938062856092632E-2</v>
      </c>
      <c r="CA481" s="131">
        <f t="shared" ref="CA481" si="8619">S481/S498</f>
        <v>4.5149783664167518E-2</v>
      </c>
      <c r="CB481" s="128">
        <f t="shared" ref="CB481" si="8620">T481/T498</f>
        <v>3.3657135038993022E-2</v>
      </c>
      <c r="CC481" s="129">
        <f t="shared" ref="CC481" si="8621">U481/U498</f>
        <v>4.4615558826859927E-2</v>
      </c>
      <c r="CD481" s="130">
        <f t="shared" ref="CD481" si="8622">V481/V498</f>
        <v>2.8314028314028315E-2</v>
      </c>
      <c r="CE481" s="131">
        <f t="shared" ref="CE481" si="8623">W481/W498</f>
        <v>5.3369940067633174E-2</v>
      </c>
      <c r="CF481" s="128">
        <f t="shared" ref="CF481" si="8624">X481/X498</f>
        <v>4.3104290880656829E-2</v>
      </c>
      <c r="CG481" s="129">
        <f t="shared" ref="CG481" si="8625">Y481/Y498</f>
        <v>5.5665421519080056E-2</v>
      </c>
      <c r="CH481" s="130">
        <f t="shared" ref="CH481" si="8626">Z481/Z498</f>
        <v>5.3823497327369914E-2</v>
      </c>
      <c r="CI481" s="128">
        <f t="shared" ref="CI481" si="8627">AA481/AA498</f>
        <v>5.8156695827005757E-2</v>
      </c>
      <c r="CJ481" s="134">
        <f t="shared" ref="CJ481" si="8628">AB481/AB498</f>
        <v>4.8659585527223818E-2</v>
      </c>
      <c r="CK481" s="135">
        <f t="shared" ref="CK481" si="8629">AC481/AC498</f>
        <v>4.9590338118624858E-2</v>
      </c>
    </row>
    <row r="482" spans="1:89" ht="13.5" thickTop="1" x14ac:dyDescent="0.2">
      <c r="A482" s="145" t="s">
        <v>24</v>
      </c>
      <c r="B482" s="189">
        <v>1572</v>
      </c>
      <c r="C482" s="183">
        <v>1317</v>
      </c>
      <c r="D482" s="184">
        <v>613</v>
      </c>
      <c r="E482" s="185">
        <v>620</v>
      </c>
      <c r="F482" s="182">
        <v>1751</v>
      </c>
      <c r="G482" s="186">
        <v>934</v>
      </c>
      <c r="H482" s="184">
        <v>2457</v>
      </c>
      <c r="I482" s="185">
        <v>2031</v>
      </c>
      <c r="J482" s="182">
        <v>320</v>
      </c>
      <c r="K482" s="186">
        <v>386</v>
      </c>
      <c r="L482" s="184">
        <v>956</v>
      </c>
      <c r="M482" s="182">
        <v>1549</v>
      </c>
      <c r="N482" s="187">
        <v>1757</v>
      </c>
      <c r="O482" s="190">
        <v>2208</v>
      </c>
      <c r="P482" s="182">
        <v>1081</v>
      </c>
      <c r="Q482" s="186">
        <v>940</v>
      </c>
      <c r="R482" s="184">
        <v>1458</v>
      </c>
      <c r="S482" s="185">
        <v>1308</v>
      </c>
      <c r="T482" s="182">
        <v>213</v>
      </c>
      <c r="U482" s="186">
        <v>358</v>
      </c>
      <c r="V482" s="184">
        <v>814</v>
      </c>
      <c r="W482" s="191">
        <v>1843</v>
      </c>
      <c r="X482" s="182">
        <v>831</v>
      </c>
      <c r="Y482" s="186">
        <v>603</v>
      </c>
      <c r="Z482" s="184">
        <v>2623</v>
      </c>
      <c r="AA482" s="182">
        <v>2642</v>
      </c>
      <c r="AB482" s="156">
        <f t="shared" si="8438"/>
        <v>16446</v>
      </c>
      <c r="AC482" s="157">
        <f t="shared" si="8439"/>
        <v>16739</v>
      </c>
      <c r="AE482" s="235" t="str">
        <f>$AE$17</f>
        <v>17:00 - 17:59</v>
      </c>
      <c r="AF482" s="125">
        <f t="shared" ref="AF482:AU483" si="8630">SUMIF($A$9:$A$32,$AE482,B$474:B$497)</f>
        <v>1786</v>
      </c>
      <c r="AG482" s="172">
        <f t="shared" si="8630"/>
        <v>3598</v>
      </c>
      <c r="AH482" s="126">
        <f t="shared" si="8630"/>
        <v>1358</v>
      </c>
      <c r="AI482" s="166">
        <f t="shared" si="8630"/>
        <v>1164</v>
      </c>
      <c r="AJ482" s="125">
        <f t="shared" si="8630"/>
        <v>1742</v>
      </c>
      <c r="AK482" s="127">
        <f t="shared" si="8630"/>
        <v>3129</v>
      </c>
      <c r="AL482" s="126">
        <f t="shared" si="8630"/>
        <v>2569</v>
      </c>
      <c r="AM482" s="166">
        <f t="shared" si="8630"/>
        <v>4708</v>
      </c>
      <c r="AN482" s="125">
        <f t="shared" si="8630"/>
        <v>968</v>
      </c>
      <c r="AO482" s="127">
        <f t="shared" si="8630"/>
        <v>318</v>
      </c>
      <c r="AP482" s="126">
        <f t="shared" si="8630"/>
        <v>2971</v>
      </c>
      <c r="AQ482" s="125">
        <f t="shared" si="8630"/>
        <v>1026</v>
      </c>
      <c r="AR482" s="165">
        <f t="shared" si="8630"/>
        <v>4207</v>
      </c>
      <c r="AS482" s="167">
        <f t="shared" si="8630"/>
        <v>2570</v>
      </c>
      <c r="AT482" s="125">
        <f t="shared" si="8630"/>
        <v>2201</v>
      </c>
      <c r="AU482" s="127">
        <f t="shared" si="8630"/>
        <v>1691</v>
      </c>
      <c r="AV482" s="126">
        <f t="shared" ref="AP482:BE483" si="8631">SUMIF($A$9:$A$32,$AE482,R$474:R$497)</f>
        <v>1917</v>
      </c>
      <c r="AW482" s="166">
        <f t="shared" si="8631"/>
        <v>2604</v>
      </c>
      <c r="AX482" s="125">
        <f t="shared" si="8631"/>
        <v>1189</v>
      </c>
      <c r="AY482" s="127">
        <f t="shared" si="8631"/>
        <v>258</v>
      </c>
      <c r="AZ482" s="126">
        <f t="shared" si="8631"/>
        <v>2778</v>
      </c>
      <c r="BA482" s="166">
        <f t="shared" si="8631"/>
        <v>1488</v>
      </c>
      <c r="BB482" s="125">
        <f t="shared" si="8631"/>
        <v>2269</v>
      </c>
      <c r="BC482" s="127">
        <f t="shared" si="8631"/>
        <v>818</v>
      </c>
      <c r="BD482" s="170">
        <f t="shared" si="8631"/>
        <v>3070</v>
      </c>
      <c r="BE482" s="171">
        <f t="shared" si="8631"/>
        <v>4005</v>
      </c>
      <c r="BF482" s="156">
        <f>AF482+AH482+AJ482+AL482+AN482+AP482+AR482+AT482+AV482+AX482+AZ482+BB482+BD482</f>
        <v>29025</v>
      </c>
      <c r="BG482" s="157">
        <f>AG482+AI482+AK482+AM482+AO482+AQ482+AS482+AU482+AW482+AY482+BA482+BC482+BE482</f>
        <v>27377</v>
      </c>
      <c r="BI482" s="145" t="s">
        <v>24</v>
      </c>
      <c r="BJ482" s="128">
        <f>B482/B498</f>
        <v>4.9496221662468511E-2</v>
      </c>
      <c r="BK482" s="129">
        <f t="shared" ref="BK482" si="8632">C482/C498</f>
        <v>4.5529973034640119E-2</v>
      </c>
      <c r="BL482" s="130">
        <f t="shared" ref="BL482" si="8633">D482/D498</f>
        <v>4.6751067724222085E-2</v>
      </c>
      <c r="BM482" s="131">
        <f t="shared" ref="BM482" si="8634">E482/E498</f>
        <v>4.6093227269348003E-2</v>
      </c>
      <c r="BN482" s="128">
        <f t="shared" ref="BN482" si="8635">F482/F498</f>
        <v>5.1924559634659868E-2</v>
      </c>
      <c r="BO482" s="129">
        <f t="shared" ref="BO482" si="8636">G482/G498</f>
        <v>3.5501159299099166E-2</v>
      </c>
      <c r="BP482" s="130">
        <f t="shared" ref="BP482" si="8637">H482/H498</f>
        <v>5.6362259995870898E-2</v>
      </c>
      <c r="BQ482" s="131">
        <f t="shared" ref="BQ482" si="8638">I482/I498</f>
        <v>4.7401218288328238E-2</v>
      </c>
      <c r="BR482" s="128">
        <f t="shared" ref="BR482" si="8639">J482/J498</f>
        <v>4.7875523638539794E-2</v>
      </c>
      <c r="BS482" s="129">
        <f t="shared" ref="BS482" si="8640">K482/K498</f>
        <v>5.4190650007019517E-2</v>
      </c>
      <c r="BT482" s="130">
        <f t="shared" ref="BT482" si="8641">L482/L498</f>
        <v>3.9461735325683152E-2</v>
      </c>
      <c r="BU482" s="128">
        <f t="shared" ref="BU482" si="8642">M482/M498</f>
        <v>6.2791357574283516E-2</v>
      </c>
      <c r="BV482" s="132">
        <f t="shared" ref="BV482" si="8643">N482/N498</f>
        <v>4.2926948448570729E-2</v>
      </c>
      <c r="BW482" s="133">
        <f t="shared" ref="BW482" si="8644">O482/O498</f>
        <v>5.1418191979879839E-2</v>
      </c>
      <c r="BX482" s="128">
        <f t="shared" ref="BX482" si="8645">P482/P498</f>
        <v>5.0037030179596369E-2</v>
      </c>
      <c r="BY482" s="129">
        <f t="shared" ref="BY482" si="8646">Q482/Q498</f>
        <v>4.05732044198895E-2</v>
      </c>
      <c r="BZ482" s="130">
        <f t="shared" ref="BZ482" si="8647">R482/R498</f>
        <v>5.3593089505605589E-2</v>
      </c>
      <c r="CA482" s="131">
        <f t="shared" ref="CA482" si="8648">S482/S498</f>
        <v>4.3201109753278066E-2</v>
      </c>
      <c r="CB482" s="128">
        <f t="shared" ref="CB482" si="8649">T482/T498</f>
        <v>2.9142153509372007E-2</v>
      </c>
      <c r="CC482" s="129">
        <f t="shared" ref="CC482" si="8650">U482/U498</f>
        <v>4.0539010304608762E-2</v>
      </c>
      <c r="CD482" s="130">
        <f t="shared" ref="CD482" si="8651">V482/V498</f>
        <v>3.3794162826420893E-2</v>
      </c>
      <c r="CE482" s="131">
        <f t="shared" ref="CE482" si="8652">W482/W498</f>
        <v>6.1706900592627317E-2</v>
      </c>
      <c r="CF482" s="128">
        <f t="shared" ref="CF482" si="8653">X482/X498</f>
        <v>4.0611865897761702E-2</v>
      </c>
      <c r="CG482" s="129">
        <f t="shared" ref="CG482" si="8654">Y482/Y498</f>
        <v>4.4166117336849046E-2</v>
      </c>
      <c r="CH482" s="130">
        <f t="shared" ref="CH482" si="8655">Z482/Z498</f>
        <v>5.7227009926911751E-2</v>
      </c>
      <c r="CI482" s="128">
        <f t="shared" ref="CI482" si="8656">AA482/AA498</f>
        <v>5.6509742690308645E-2</v>
      </c>
      <c r="CJ482" s="134">
        <f t="shared" ref="CJ482" si="8657">AB482/AB498</f>
        <v>4.8295446202819732E-2</v>
      </c>
      <c r="CK482" s="135">
        <f t="shared" ref="CK482" si="8658">AC482/AC498</f>
        <v>4.9404396486588592E-2</v>
      </c>
    </row>
    <row r="483" spans="1:89" x14ac:dyDescent="0.2">
      <c r="A483" s="136" t="s">
        <v>25</v>
      </c>
      <c r="B483" s="192">
        <v>1441</v>
      </c>
      <c r="C483" s="176">
        <v>1478</v>
      </c>
      <c r="D483" s="177">
        <v>547</v>
      </c>
      <c r="E483" s="178">
        <v>651</v>
      </c>
      <c r="F483" s="175">
        <v>1556</v>
      </c>
      <c r="G483" s="179">
        <v>984</v>
      </c>
      <c r="H483" s="177">
        <v>2379</v>
      </c>
      <c r="I483" s="178">
        <v>1885</v>
      </c>
      <c r="J483" s="175">
        <v>308</v>
      </c>
      <c r="K483" s="176">
        <v>315</v>
      </c>
      <c r="L483" s="177">
        <v>991</v>
      </c>
      <c r="M483" s="175">
        <v>1221</v>
      </c>
      <c r="N483" s="180">
        <v>1695</v>
      </c>
      <c r="O483" s="193">
        <v>1933</v>
      </c>
      <c r="P483" s="175">
        <v>925</v>
      </c>
      <c r="Q483" s="176">
        <v>897</v>
      </c>
      <c r="R483" s="177">
        <v>1375</v>
      </c>
      <c r="S483" s="178">
        <v>1291</v>
      </c>
      <c r="T483" s="184">
        <v>233</v>
      </c>
      <c r="U483" s="175">
        <v>322</v>
      </c>
      <c r="V483" s="177">
        <v>838</v>
      </c>
      <c r="W483" s="194">
        <v>1443</v>
      </c>
      <c r="X483" s="175">
        <v>824</v>
      </c>
      <c r="Y483" s="179">
        <v>510</v>
      </c>
      <c r="Z483" s="177">
        <v>2613</v>
      </c>
      <c r="AA483" s="175">
        <v>2422</v>
      </c>
      <c r="AB483" s="156">
        <f t="shared" si="8438"/>
        <v>15725</v>
      </c>
      <c r="AC483" s="157">
        <f t="shared" si="8439"/>
        <v>15352</v>
      </c>
      <c r="AE483" s="237" t="str">
        <f>$AE$18</f>
        <v>18:00 - 18:59</v>
      </c>
      <c r="AF483" s="125">
        <f t="shared" si="8630"/>
        <v>1782</v>
      </c>
      <c r="AG483" s="176">
        <f t="shared" si="8630"/>
        <v>2852</v>
      </c>
      <c r="AH483" s="177">
        <f t="shared" si="8630"/>
        <v>855</v>
      </c>
      <c r="AI483" s="178">
        <f t="shared" si="8630"/>
        <v>1093</v>
      </c>
      <c r="AJ483" s="238">
        <f t="shared" si="8630"/>
        <v>1437</v>
      </c>
      <c r="AK483" s="179">
        <f t="shared" si="8630"/>
        <v>2572</v>
      </c>
      <c r="AL483" s="177">
        <f t="shared" si="8630"/>
        <v>2621</v>
      </c>
      <c r="AM483" s="178">
        <f t="shared" si="8630"/>
        <v>4140</v>
      </c>
      <c r="AN483" s="238">
        <f t="shared" si="8630"/>
        <v>690</v>
      </c>
      <c r="AO483" s="179">
        <f t="shared" si="8630"/>
        <v>236</v>
      </c>
      <c r="AP483" s="177">
        <f t="shared" si="8631"/>
        <v>3020</v>
      </c>
      <c r="AQ483" s="238">
        <f t="shared" si="8631"/>
        <v>930</v>
      </c>
      <c r="AR483" s="180">
        <f t="shared" si="8631"/>
        <v>3779</v>
      </c>
      <c r="AS483" s="181">
        <f t="shared" si="8631"/>
        <v>2588</v>
      </c>
      <c r="AT483" s="238">
        <f t="shared" si="8631"/>
        <v>1923</v>
      </c>
      <c r="AU483" s="179">
        <f t="shared" si="8631"/>
        <v>2065</v>
      </c>
      <c r="AV483" s="177">
        <f t="shared" si="8631"/>
        <v>1932</v>
      </c>
      <c r="AW483" s="178">
        <f t="shared" si="8631"/>
        <v>2832</v>
      </c>
      <c r="AX483" s="238">
        <f t="shared" si="8631"/>
        <v>1074</v>
      </c>
      <c r="AY483" s="179">
        <f t="shared" si="8631"/>
        <v>239</v>
      </c>
      <c r="AZ483" s="177">
        <f t="shared" si="8631"/>
        <v>2913</v>
      </c>
      <c r="BA483" s="178">
        <f t="shared" si="8631"/>
        <v>1585</v>
      </c>
      <c r="BB483" s="238">
        <f t="shared" si="8631"/>
        <v>2046</v>
      </c>
      <c r="BC483" s="179">
        <f t="shared" si="8631"/>
        <v>832</v>
      </c>
      <c r="BD483" s="177">
        <f t="shared" si="8631"/>
        <v>2868</v>
      </c>
      <c r="BE483" s="238">
        <f t="shared" si="8631"/>
        <v>3847</v>
      </c>
      <c r="BF483" s="158">
        <f>SUM(AF483,AH483,AJ483,AL483,AN483,AP483,AR483,AT483,AV483,AX483,AZ483,BB483,BD483)</f>
        <v>26940</v>
      </c>
      <c r="BG483" s="159">
        <f>SUM(AG483,AI483,AK483,AM483,AO483,AQ483,AS483,AU483,AW483,AY483,BA483,BC483,BE483)</f>
        <v>25811</v>
      </c>
      <c r="BI483" s="136" t="s">
        <v>25</v>
      </c>
      <c r="BJ483" s="128">
        <f>B483/B498</f>
        <v>4.5371536523929473E-2</v>
      </c>
      <c r="BK483" s="129">
        <f t="shared" ref="BK483" si="8659">C483/C498</f>
        <v>5.109589988245869E-2</v>
      </c>
      <c r="BL483" s="130">
        <f t="shared" ref="BL483" si="8660">D483/D498</f>
        <v>4.171751067724222E-2</v>
      </c>
      <c r="BM483" s="131">
        <f t="shared" ref="BM483" si="8661">E483/E498</f>
        <v>4.8397888632815404E-2</v>
      </c>
      <c r="BN483" s="128">
        <f t="shared" ref="BN483" si="8662">F483/F498</f>
        <v>4.614198446118261E-2</v>
      </c>
      <c r="BO483" s="129">
        <f t="shared" ref="BO483" si="8663">G483/G498</f>
        <v>3.7401649625603405E-2</v>
      </c>
      <c r="BP483" s="130">
        <f t="shared" ref="BP483" si="8664">H483/H498</f>
        <v>5.4572981900763887E-2</v>
      </c>
      <c r="BQ483" s="131">
        <f t="shared" ref="BQ483" si="8665">I483/I498</f>
        <v>4.3993745186360775E-2</v>
      </c>
      <c r="BR483" s="128">
        <f t="shared" ref="BR483" si="8666">J483/J498</f>
        <v>4.6080191502094553E-2</v>
      </c>
      <c r="BS483" s="129">
        <f t="shared" ref="BS483" si="8667">K483/K498</f>
        <v>4.4222939772567742E-2</v>
      </c>
      <c r="BT483" s="130">
        <f t="shared" ref="BT483" si="8668">L483/L498</f>
        <v>4.0906464129447699E-2</v>
      </c>
      <c r="BU483" s="128">
        <f t="shared" ref="BU483" si="8669">M483/M498</f>
        <v>4.9495318010458471E-2</v>
      </c>
      <c r="BV483" s="132">
        <f t="shared" ref="BV483" si="8670">N483/N498</f>
        <v>4.1412167114585875E-2</v>
      </c>
      <c r="BW483" s="133">
        <f t="shared" ref="BW483" si="8671">O483/O498</f>
        <v>4.5014205207023428E-2</v>
      </c>
      <c r="BX483" s="128">
        <f t="shared" ref="BX483" si="8672">P483/P498</f>
        <v>4.2816145158304016E-2</v>
      </c>
      <c r="BY483" s="129">
        <f t="shared" ref="BY483" si="8673">Q483/Q498</f>
        <v>3.8717196132596686E-2</v>
      </c>
      <c r="BZ483" s="130">
        <f t="shared" ref="BZ483" si="8674">R483/R498</f>
        <v>5.0542179746370153E-2</v>
      </c>
      <c r="CA483" s="131">
        <f t="shared" ref="CA483" si="8675">S483/S498</f>
        <v>4.2639627439970934E-2</v>
      </c>
      <c r="CB483" s="128">
        <f t="shared" ref="CB483" si="8676">T483/T498</f>
        <v>3.1878505951566563E-2</v>
      </c>
      <c r="CC483" s="129">
        <f t="shared" ref="CC483" si="8677">U483/U498</f>
        <v>3.6462461782357604E-2</v>
      </c>
      <c r="CD483" s="130">
        <f t="shared" ref="CD483" si="8678">V483/V498</f>
        <v>3.4790550919583177E-2</v>
      </c>
      <c r="CE483" s="131">
        <f t="shared" ref="CE483" si="8679">W483/W498</f>
        <v>4.8314192921953998E-2</v>
      </c>
      <c r="CF483" s="128">
        <f t="shared" ref="CF483" si="8680">X483/X498</f>
        <v>4.0269768351089828E-2</v>
      </c>
      <c r="CG483" s="129">
        <f t="shared" ref="CG483" si="8681">Y483/Y498</f>
        <v>3.7354427598330034E-2</v>
      </c>
      <c r="CH483" s="130">
        <f t="shared" ref="CH483" si="8682">Z483/Z498</f>
        <v>5.7008836042325733E-2</v>
      </c>
      <c r="CI483" s="128">
        <f t="shared" ref="CI483" si="8683">AA483/AA498</f>
        <v>5.1804162299745472E-2</v>
      </c>
      <c r="CJ483" s="134">
        <f t="shared" ref="CJ483" si="8684">AB483/AB498</f>
        <v>4.6178152227857247E-2</v>
      </c>
      <c r="CK483" s="135">
        <f t="shared" ref="CK483" si="8685">AC483/AC498</f>
        <v>4.5310729127313938E-2</v>
      </c>
    </row>
    <row r="484" spans="1:89" ht="13.5" thickBot="1" x14ac:dyDescent="0.25">
      <c r="A484" s="145" t="s">
        <v>26</v>
      </c>
      <c r="B484" s="189">
        <v>1359</v>
      </c>
      <c r="C484" s="183">
        <v>1409</v>
      </c>
      <c r="D484" s="184">
        <v>536</v>
      </c>
      <c r="E484" s="185">
        <v>659</v>
      </c>
      <c r="F484" s="182">
        <v>1290</v>
      </c>
      <c r="G484" s="186">
        <v>1094</v>
      </c>
      <c r="H484" s="184">
        <v>2089</v>
      </c>
      <c r="I484" s="185">
        <v>2107</v>
      </c>
      <c r="J484" s="182">
        <v>335</v>
      </c>
      <c r="K484" s="183">
        <v>332</v>
      </c>
      <c r="L484" s="184">
        <v>994</v>
      </c>
      <c r="M484" s="182">
        <v>1176</v>
      </c>
      <c r="N484" s="187">
        <v>1774</v>
      </c>
      <c r="O484" s="190">
        <v>1763</v>
      </c>
      <c r="P484" s="182">
        <v>965</v>
      </c>
      <c r="Q484" s="183">
        <v>918</v>
      </c>
      <c r="R484" s="184">
        <v>1263</v>
      </c>
      <c r="S484" s="185">
        <v>1272</v>
      </c>
      <c r="T484" s="182">
        <v>243</v>
      </c>
      <c r="U484" s="186">
        <v>368</v>
      </c>
      <c r="V484" s="184">
        <v>804</v>
      </c>
      <c r="W484" s="191">
        <v>1414</v>
      </c>
      <c r="X484" s="182">
        <v>699</v>
      </c>
      <c r="Y484" s="186">
        <v>456</v>
      </c>
      <c r="Z484" s="184">
        <v>2391</v>
      </c>
      <c r="AA484" s="182">
        <v>2381</v>
      </c>
      <c r="AB484" s="156">
        <f t="shared" si="8438"/>
        <v>14742</v>
      </c>
      <c r="AC484" s="157">
        <f t="shared" si="8439"/>
        <v>15349</v>
      </c>
      <c r="AE484" s="235"/>
      <c r="AF484" s="125"/>
      <c r="AG484" s="183"/>
      <c r="AH484" s="184"/>
      <c r="AI484" s="185"/>
      <c r="AJ484" s="182"/>
      <c r="AK484" s="186"/>
      <c r="AL484" s="184"/>
      <c r="AM484" s="185"/>
      <c r="AN484" s="182"/>
      <c r="AO484" s="186"/>
      <c r="AP484" s="184"/>
      <c r="AQ484" s="182"/>
      <c r="AR484" s="187"/>
      <c r="AS484" s="188"/>
      <c r="AT484" s="182"/>
      <c r="AU484" s="186"/>
      <c r="AV484" s="184"/>
      <c r="AW484" s="185"/>
      <c r="AX484" s="182"/>
      <c r="AY484" s="186"/>
      <c r="AZ484" s="184"/>
      <c r="BA484" s="185"/>
      <c r="BB484" s="182"/>
      <c r="BC484" s="186"/>
      <c r="BD484" s="184"/>
      <c r="BE484" s="182"/>
      <c r="BF484" s="158"/>
      <c r="BG484" s="159"/>
      <c r="BI484" s="145" t="s">
        <v>26</v>
      </c>
      <c r="BJ484" s="128">
        <f>B484/B498</f>
        <v>4.2789672544080608E-2</v>
      </c>
      <c r="BK484" s="129">
        <f t="shared" ref="BK484" si="8686">C484/C498</f>
        <v>4.8710502661965013E-2</v>
      </c>
      <c r="BL484" s="130">
        <f t="shared" ref="BL484" si="8687">D484/D498</f>
        <v>4.0878584502745577E-2</v>
      </c>
      <c r="BM484" s="131">
        <f t="shared" ref="BM484" si="8688">E484/E498</f>
        <v>4.8992639952419897E-2</v>
      </c>
      <c r="BN484" s="128">
        <f t="shared" ref="BN484" si="8689">F484/F498</f>
        <v>3.8253958839926459E-2</v>
      </c>
      <c r="BO484" s="129">
        <f t="shared" ref="BO484" si="8690">G484/G498</f>
        <v>4.1582728343912731E-2</v>
      </c>
      <c r="BP484" s="130">
        <f t="shared" ref="BP484" si="8691">H484/H498</f>
        <v>4.7920537701007043E-2</v>
      </c>
      <c r="BQ484" s="131">
        <f t="shared" ref="BQ484" si="8692">I484/I498</f>
        <v>4.9174971409900341E-2</v>
      </c>
      <c r="BR484" s="128">
        <f t="shared" ref="BR484" si="8693">J484/J498</f>
        <v>5.0119688809096348E-2</v>
      </c>
      <c r="BS484" s="129">
        <f t="shared" ref="BS484" si="8694">K484/K498</f>
        <v>4.6609574617436471E-2</v>
      </c>
      <c r="BT484" s="130">
        <f t="shared" ref="BT484" si="8695">L484/L498</f>
        <v>4.1030298026913235E-2</v>
      </c>
      <c r="BU484" s="128">
        <f t="shared" ref="BU484" si="8696">M484/M498</f>
        <v>4.7671166241031251E-2</v>
      </c>
      <c r="BV484" s="132">
        <f t="shared" ref="BV484" si="8697">N484/N498</f>
        <v>4.3342291717566574E-2</v>
      </c>
      <c r="BW484" s="133">
        <f t="shared" ref="BW484" si="8698">O484/O498</f>
        <v>4.1055377020166733E-2</v>
      </c>
      <c r="BX484" s="128">
        <f t="shared" ref="BX484" si="8699">P484/P498</f>
        <v>4.466765413812257E-2</v>
      </c>
      <c r="BY484" s="129">
        <f t="shared" ref="BY484" si="8700">Q484/Q498</f>
        <v>3.9623618784530384E-2</v>
      </c>
      <c r="BZ484" s="130">
        <f t="shared" ref="BZ484" si="8701">R484/R498</f>
        <v>4.6425289468847636E-2</v>
      </c>
      <c r="CA484" s="131">
        <f t="shared" ref="CA484" si="8702">S484/S498</f>
        <v>4.2012088383921786E-2</v>
      </c>
      <c r="CB484" s="128">
        <f t="shared" ref="CB484" si="8703">T484/T498</f>
        <v>3.3246682172663841E-2</v>
      </c>
      <c r="CC484" s="129">
        <f t="shared" ref="CC484" si="8704">U484/U498</f>
        <v>4.1671384894122976E-2</v>
      </c>
      <c r="CD484" s="130">
        <f t="shared" ref="CD484" si="8705">V484/V498</f>
        <v>3.3379001120936606E-2</v>
      </c>
      <c r="CE484" s="131">
        <f t="shared" ref="CE484" si="8706">W484/W498</f>
        <v>4.7343221615830183E-2</v>
      </c>
      <c r="CF484" s="128">
        <f t="shared" ref="CF484" si="8707">X484/X498</f>
        <v>3.4160883589091973E-2</v>
      </c>
      <c r="CG484" s="129">
        <f t="shared" ref="CG484" si="8708">Y484/Y498</f>
        <v>3.3399252911448032E-2</v>
      </c>
      <c r="CH484" s="130">
        <f t="shared" ref="CH484" si="8709">Z484/Z498</f>
        <v>5.2165375804516197E-2</v>
      </c>
      <c r="CI484" s="128">
        <f t="shared" ref="CI484" si="8710">AA484/AA498</f>
        <v>5.0927213226958701E-2</v>
      </c>
      <c r="CJ484" s="134">
        <f t="shared" ref="CJ484" si="8711">AB484/AB498</f>
        <v>4.329146709971838E-2</v>
      </c>
      <c r="CK484" s="135">
        <f t="shared" ref="CK484" si="8712">AC484/AC498</f>
        <v>4.5301874763883643E-2</v>
      </c>
    </row>
    <row r="485" spans="1:89" ht="14.25" thickTop="1" thickBot="1" x14ac:dyDescent="0.25">
      <c r="A485" s="136" t="s">
        <v>27</v>
      </c>
      <c r="B485" s="192">
        <v>1277</v>
      </c>
      <c r="C485" s="176">
        <v>1709</v>
      </c>
      <c r="D485" s="177">
        <v>556</v>
      </c>
      <c r="E485" s="178">
        <v>659</v>
      </c>
      <c r="F485" s="175">
        <v>1148</v>
      </c>
      <c r="G485" s="179">
        <v>1133</v>
      </c>
      <c r="H485" s="177">
        <v>2078</v>
      </c>
      <c r="I485" s="178">
        <v>2058</v>
      </c>
      <c r="J485" s="175">
        <v>409</v>
      </c>
      <c r="K485" s="176">
        <v>288</v>
      </c>
      <c r="L485" s="177">
        <v>1273</v>
      </c>
      <c r="M485" s="175">
        <v>987</v>
      </c>
      <c r="N485" s="180">
        <v>2002</v>
      </c>
      <c r="O485" s="193">
        <v>1797</v>
      </c>
      <c r="P485" s="175">
        <v>1136</v>
      </c>
      <c r="Q485" s="176">
        <v>899</v>
      </c>
      <c r="R485" s="177">
        <v>1405</v>
      </c>
      <c r="S485" s="178">
        <v>1245</v>
      </c>
      <c r="T485" s="175">
        <v>377</v>
      </c>
      <c r="U485" s="179">
        <v>282</v>
      </c>
      <c r="V485" s="177">
        <v>1213</v>
      </c>
      <c r="W485" s="194">
        <v>1211</v>
      </c>
      <c r="X485" s="175">
        <v>754</v>
      </c>
      <c r="Y485" s="179">
        <v>428</v>
      </c>
      <c r="Z485" s="177">
        <v>2505</v>
      </c>
      <c r="AA485" s="175">
        <v>2600</v>
      </c>
      <c r="AB485" s="156">
        <f t="shared" si="8438"/>
        <v>16133</v>
      </c>
      <c r="AC485" s="157">
        <f t="shared" si="8439"/>
        <v>15296</v>
      </c>
      <c r="AE485" s="229" t="s">
        <v>13</v>
      </c>
      <c r="AF485" s="20">
        <f t="shared" ref="AF485:BG485" si="8713">SUM(AF482:AF484)</f>
        <v>3568</v>
      </c>
      <c r="AG485" s="21">
        <f t="shared" si="8713"/>
        <v>6450</v>
      </c>
      <c r="AH485" s="20">
        <f t="shared" si="8713"/>
        <v>2213</v>
      </c>
      <c r="AI485" s="21">
        <f t="shared" si="8713"/>
        <v>2257</v>
      </c>
      <c r="AJ485" s="20">
        <f t="shared" si="8713"/>
        <v>3179</v>
      </c>
      <c r="AK485" s="21">
        <f t="shared" si="8713"/>
        <v>5701</v>
      </c>
      <c r="AL485" s="20">
        <f t="shared" si="8713"/>
        <v>5190</v>
      </c>
      <c r="AM485" s="21">
        <f t="shared" si="8713"/>
        <v>8848</v>
      </c>
      <c r="AN485" s="20">
        <f t="shared" si="8713"/>
        <v>1658</v>
      </c>
      <c r="AO485" s="21">
        <f t="shared" si="8713"/>
        <v>554</v>
      </c>
      <c r="AP485" s="20">
        <f t="shared" si="8713"/>
        <v>5991</v>
      </c>
      <c r="AQ485" s="21">
        <f t="shared" si="8713"/>
        <v>1956</v>
      </c>
      <c r="AR485" s="20">
        <f t="shared" si="8713"/>
        <v>7986</v>
      </c>
      <c r="AS485" s="21">
        <f t="shared" si="8713"/>
        <v>5158</v>
      </c>
      <c r="AT485" s="20">
        <f t="shared" si="8713"/>
        <v>4124</v>
      </c>
      <c r="AU485" s="21">
        <f t="shared" si="8713"/>
        <v>3756</v>
      </c>
      <c r="AV485" s="20">
        <f t="shared" si="8713"/>
        <v>3849</v>
      </c>
      <c r="AW485" s="21">
        <f t="shared" si="8713"/>
        <v>5436</v>
      </c>
      <c r="AX485" s="20">
        <f t="shared" si="8713"/>
        <v>2263</v>
      </c>
      <c r="AY485" s="21">
        <f t="shared" si="8713"/>
        <v>497</v>
      </c>
      <c r="AZ485" s="20">
        <f t="shared" si="8713"/>
        <v>5691</v>
      </c>
      <c r="BA485" s="21">
        <f t="shared" si="8713"/>
        <v>3073</v>
      </c>
      <c r="BB485" s="20">
        <f t="shared" si="8713"/>
        <v>4315</v>
      </c>
      <c r="BC485" s="21">
        <f t="shared" si="8713"/>
        <v>1650</v>
      </c>
      <c r="BD485" s="20">
        <f t="shared" si="8713"/>
        <v>5938</v>
      </c>
      <c r="BE485" s="21">
        <f t="shared" si="8713"/>
        <v>7852</v>
      </c>
      <c r="BF485" s="160">
        <f t="shared" si="8713"/>
        <v>55965</v>
      </c>
      <c r="BG485" s="161">
        <f t="shared" si="8713"/>
        <v>53188</v>
      </c>
      <c r="BI485" s="136" t="s">
        <v>27</v>
      </c>
      <c r="BJ485" s="128">
        <f>B485/B498</f>
        <v>4.0207808564231735E-2</v>
      </c>
      <c r="BK485" s="129">
        <f t="shared" ref="BK485" si="8714">C485/C498</f>
        <v>5.9081794924980988E-2</v>
      </c>
      <c r="BL485" s="130">
        <f t="shared" ref="BL485" si="8715">D485/D498</f>
        <v>4.2403904820012203E-2</v>
      </c>
      <c r="BM485" s="131">
        <f t="shared" ref="BM485" si="8716">E485/E498</f>
        <v>4.8992639952419897E-2</v>
      </c>
      <c r="BN485" s="128">
        <f t="shared" ref="BN485" si="8717">F485/F498</f>
        <v>3.4043057944368661E-2</v>
      </c>
      <c r="BO485" s="129">
        <f t="shared" ref="BO485" si="8718">G485/G498</f>
        <v>4.3065110798586034E-2</v>
      </c>
      <c r="BP485" s="130">
        <f t="shared" ref="BP485" si="8719">H485/H498</f>
        <v>4.7668203610671436E-2</v>
      </c>
      <c r="BQ485" s="131">
        <f t="shared" ref="BQ485" si="8720">I485/I498</f>
        <v>4.8031367423623593E-2</v>
      </c>
      <c r="BR485" s="128">
        <f t="shared" ref="BR485" si="8721">J485/J498</f>
        <v>6.119090365050868E-2</v>
      </c>
      <c r="BS485" s="129">
        <f t="shared" ref="BS485" si="8722">K485/K498</f>
        <v>4.0432402077776215E-2</v>
      </c>
      <c r="BT485" s="130">
        <f t="shared" ref="BT485" si="8723">L485/L498</f>
        <v>5.2546850491207796E-2</v>
      </c>
      <c r="BU485" s="128">
        <f t="shared" ref="BU485" si="8724">M485/M498</f>
        <v>4.0009728809436942E-2</v>
      </c>
      <c r="BV485" s="132">
        <f t="shared" ref="BV485" si="8725">N485/N498</f>
        <v>4.8912777913510876E-2</v>
      </c>
      <c r="BW485" s="133">
        <f t="shared" ref="BW485" si="8726">O485/O498</f>
        <v>4.1847142657538076E-2</v>
      </c>
      <c r="BX485" s="128">
        <f t="shared" ref="BX485" si="8727">P485/P498</f>
        <v>5.2582855026846884E-2</v>
      </c>
      <c r="BY485" s="129">
        <f t="shared" ref="BY485" si="8728">Q485/Q498</f>
        <v>3.8803522099447513E-2</v>
      </c>
      <c r="BZ485" s="130">
        <f t="shared" ref="BZ485" si="8729">R485/R498</f>
        <v>5.1644918213563686E-2</v>
      </c>
      <c r="CA485" s="131">
        <f t="shared" ref="CA485" si="8730">S485/S498</f>
        <v>4.1120322356904583E-2</v>
      </c>
      <c r="CB485" s="128">
        <f t="shared" ref="CB485" si="8731">T485/T498</f>
        <v>5.1580243535367352E-2</v>
      </c>
      <c r="CC485" s="129">
        <f t="shared" ref="CC485" si="8732">U485/U498</f>
        <v>3.1932963424300756E-2</v>
      </c>
      <c r="CD485" s="130">
        <f t="shared" ref="CD485" si="8733">V485/V498</f>
        <v>5.0359114875243909E-2</v>
      </c>
      <c r="CE485" s="131">
        <f t="shared" ref="CE485" si="8734">W485/W498</f>
        <v>4.0546422472963473E-2</v>
      </c>
      <c r="CF485" s="128">
        <f t="shared" ref="CF485" si="8735">X485/X498</f>
        <v>3.6848792884371026E-2</v>
      </c>
      <c r="CG485" s="129">
        <f t="shared" ref="CG485" si="8736">Y485/Y498</f>
        <v>3.1348421592324031E-2</v>
      </c>
      <c r="CH485" s="130">
        <f t="shared" ref="CH485" si="8737">Z485/Z498</f>
        <v>5.4652558088796772E-2</v>
      </c>
      <c r="CI485" s="128">
        <f t="shared" ref="CI485" si="8738">AA485/AA498</f>
        <v>5.5611404615746582E-2</v>
      </c>
      <c r="CJ485" s="134">
        <f t="shared" ref="CJ485" si="8739">AB485/AB498</f>
        <v>4.737628806944489E-2</v>
      </c>
      <c r="CK485" s="135">
        <f t="shared" ref="CK485" si="8740">AC485/AC498</f>
        <v>4.5145447676615033E-2</v>
      </c>
    </row>
    <row r="486" spans="1:89" ht="13.5" thickTop="1" x14ac:dyDescent="0.2">
      <c r="A486" s="145" t="s">
        <v>28</v>
      </c>
      <c r="B486" s="189">
        <v>1190</v>
      </c>
      <c r="C486" s="183">
        <v>1924</v>
      </c>
      <c r="D486" s="184">
        <v>507</v>
      </c>
      <c r="E486" s="185">
        <v>693</v>
      </c>
      <c r="F486" s="182">
        <v>931</v>
      </c>
      <c r="G486" s="186">
        <v>1894</v>
      </c>
      <c r="H486" s="184">
        <v>2263</v>
      </c>
      <c r="I486" s="185">
        <v>2742</v>
      </c>
      <c r="J486" s="182">
        <v>433</v>
      </c>
      <c r="K486" s="183">
        <v>228</v>
      </c>
      <c r="L486" s="184">
        <v>1775</v>
      </c>
      <c r="M486" s="182">
        <v>846</v>
      </c>
      <c r="N486" s="187">
        <v>2468</v>
      </c>
      <c r="O486" s="190">
        <v>1671</v>
      </c>
      <c r="P486" s="182">
        <v>1214</v>
      </c>
      <c r="Q486" s="183">
        <v>933</v>
      </c>
      <c r="R486" s="184">
        <v>1479</v>
      </c>
      <c r="S486" s="185">
        <v>1615</v>
      </c>
      <c r="T486" s="182">
        <v>497</v>
      </c>
      <c r="U486" s="186">
        <v>221</v>
      </c>
      <c r="V486" s="184">
        <v>1664</v>
      </c>
      <c r="W486" s="191">
        <v>1250</v>
      </c>
      <c r="X486" s="182">
        <v>1029</v>
      </c>
      <c r="Y486" s="186">
        <v>461</v>
      </c>
      <c r="Z486" s="184">
        <v>2506</v>
      </c>
      <c r="AA486" s="182">
        <v>2817</v>
      </c>
      <c r="AB486" s="156">
        <f t="shared" si="8438"/>
        <v>17956</v>
      </c>
      <c r="AC486" s="157">
        <f t="shared" si="8439"/>
        <v>17295</v>
      </c>
      <c r="BI486" s="145" t="s">
        <v>28</v>
      </c>
      <c r="BJ486" s="128">
        <f>B486/B498</f>
        <v>3.7468513853904283E-2</v>
      </c>
      <c r="BK486" s="129">
        <f t="shared" ref="BK486" si="8741">C486/C498</f>
        <v>6.6514554380142435E-2</v>
      </c>
      <c r="BL486" s="130">
        <f t="shared" ref="BL486" si="8742">D486/D498</f>
        <v>3.8666870042708967E-2</v>
      </c>
      <c r="BM486" s="131">
        <f t="shared" ref="BM486" si="8743">E486/E498</f>
        <v>5.1520333060738978E-2</v>
      </c>
      <c r="BN486" s="128">
        <f t="shared" ref="BN486" si="8744">F486/F498</f>
        <v>2.7608089674396537E-2</v>
      </c>
      <c r="BO486" s="129">
        <f t="shared" ref="BO486" si="8745">G486/G498</f>
        <v>7.199057356798054E-2</v>
      </c>
      <c r="BP486" s="130">
        <f t="shared" ref="BP486" si="8746">H486/H498</f>
        <v>5.1912004220861147E-2</v>
      </c>
      <c r="BQ486" s="131">
        <f t="shared" ref="BQ486" si="8747">I486/I498</f>
        <v>6.3995145517772536E-2</v>
      </c>
      <c r="BR486" s="128">
        <f t="shared" ref="BR486" si="8748">J486/J498</f>
        <v>6.4781567923399161E-2</v>
      </c>
      <c r="BS486" s="129">
        <f t="shared" ref="BS486" si="8749">K486/K498</f>
        <v>3.2008984978239508E-2</v>
      </c>
      <c r="BT486" s="130">
        <f t="shared" ref="BT486" si="8750">L486/L498</f>
        <v>7.3268389333773637E-2</v>
      </c>
      <c r="BU486" s="128">
        <f t="shared" ref="BU486" si="8751">M486/M498</f>
        <v>3.4294053265231668E-2</v>
      </c>
      <c r="BV486" s="132">
        <f t="shared" ref="BV486" si="8752">N486/N498</f>
        <v>6.0298069875397022E-2</v>
      </c>
      <c r="BW486" s="133">
        <f t="shared" ref="BW486" si="8753">O486/O498</f>
        <v>3.8912952354338406E-2</v>
      </c>
      <c r="BX486" s="128">
        <f t="shared" ref="BX486" si="8754">P486/P498</f>
        <v>5.619329753749306E-2</v>
      </c>
      <c r="BY486" s="129">
        <f t="shared" ref="BY486" si="8755">Q486/Q498</f>
        <v>4.0271063535911603E-2</v>
      </c>
      <c r="BZ486" s="130">
        <f t="shared" ref="BZ486" si="8756">R486/R498</f>
        <v>5.4365006432641055E-2</v>
      </c>
      <c r="CA486" s="131">
        <f t="shared" ref="CA486" si="8757">S486/S498</f>
        <v>5.3340819764177427E-2</v>
      </c>
      <c r="CB486" s="128">
        <f t="shared" ref="CB486" si="8758">T486/T498</f>
        <v>6.7998358188534683E-2</v>
      </c>
      <c r="CC486" s="129">
        <f t="shared" ref="CC486" si="8759">U486/U498</f>
        <v>2.502547842826407E-2</v>
      </c>
      <c r="CD486" s="130">
        <f t="shared" ref="CD486" si="8760">V486/V498</f>
        <v>6.9082907792585219E-2</v>
      </c>
      <c r="CE486" s="131">
        <f t="shared" ref="CE486" si="8761">W486/W498</f>
        <v>4.185221147085412E-2</v>
      </c>
      <c r="CF486" s="128">
        <f t="shared" ref="CF486" si="8762">X486/X498</f>
        <v>5.02883393607663E-2</v>
      </c>
      <c r="CG486" s="129">
        <f t="shared" ref="CG486" si="8763">Y486/Y498</f>
        <v>3.3765472789863034E-2</v>
      </c>
      <c r="CH486" s="130">
        <f t="shared" ref="CH486" si="8764">Z486/Z498</f>
        <v>5.4674375477255371E-2</v>
      </c>
      <c r="CI486" s="128">
        <f t="shared" ref="CI486" si="8765">AA486/AA498</f>
        <v>6.0252818000983893E-2</v>
      </c>
      <c r="CJ486" s="134">
        <f t="shared" ref="CJ486" si="8766">AB486/AB498</f>
        <v>5.2729723459675977E-2</v>
      </c>
      <c r="CK486" s="135">
        <f t="shared" ref="CK486" si="8767">AC486/AC498</f>
        <v>5.104540517567057E-2</v>
      </c>
    </row>
    <row r="487" spans="1:89" x14ac:dyDescent="0.2">
      <c r="A487" s="136" t="s">
        <v>29</v>
      </c>
      <c r="B487" s="192">
        <v>1413</v>
      </c>
      <c r="C487" s="176">
        <v>2455</v>
      </c>
      <c r="D487" s="177">
        <v>966</v>
      </c>
      <c r="E487" s="178">
        <v>863</v>
      </c>
      <c r="F487" s="175">
        <v>1538</v>
      </c>
      <c r="G487" s="179">
        <v>2121</v>
      </c>
      <c r="H487" s="177">
        <v>2401</v>
      </c>
      <c r="I487" s="178">
        <v>3331</v>
      </c>
      <c r="J487" s="175">
        <v>677</v>
      </c>
      <c r="K487" s="176">
        <v>273</v>
      </c>
      <c r="L487" s="177">
        <v>2265</v>
      </c>
      <c r="M487" s="175">
        <v>836</v>
      </c>
      <c r="N487" s="180">
        <v>3165</v>
      </c>
      <c r="O487" s="193">
        <v>2228</v>
      </c>
      <c r="P487" s="175">
        <v>1657</v>
      </c>
      <c r="Q487" s="176">
        <v>1281</v>
      </c>
      <c r="R487" s="177">
        <v>1787</v>
      </c>
      <c r="S487" s="178">
        <v>2108</v>
      </c>
      <c r="T487" s="175">
        <v>1044</v>
      </c>
      <c r="U487" s="179">
        <v>235</v>
      </c>
      <c r="V487" s="177">
        <v>2309</v>
      </c>
      <c r="W487" s="194">
        <v>1452</v>
      </c>
      <c r="X487" s="175">
        <v>1583</v>
      </c>
      <c r="Y487" s="179">
        <v>601</v>
      </c>
      <c r="Z487" s="177">
        <v>2930</v>
      </c>
      <c r="AA487" s="175">
        <v>3733</v>
      </c>
      <c r="AB487" s="156">
        <f t="shared" si="8438"/>
        <v>23735</v>
      </c>
      <c r="AC487" s="157">
        <f t="shared" si="8439"/>
        <v>21517</v>
      </c>
      <c r="BI487" s="136" t="s">
        <v>29</v>
      </c>
      <c r="BJ487" s="128">
        <f>B487/B498</f>
        <v>4.4489924433249367E-2</v>
      </c>
      <c r="BK487" s="129">
        <f t="shared" ref="BK487" si="8768">C487/C498</f>
        <v>8.4871741685680707E-2</v>
      </c>
      <c r="BL487" s="130">
        <f t="shared" ref="BL487" si="8769">D487/D498</f>
        <v>7.3672971323978029E-2</v>
      </c>
      <c r="BM487" s="131">
        <f t="shared" ref="BM487" si="8770">E487/E498</f>
        <v>6.4158798602334394E-2</v>
      </c>
      <c r="BN487" s="128">
        <f t="shared" ref="BN487" si="8771">F487/F498</f>
        <v>4.5608208291323171E-2</v>
      </c>
      <c r="BO487" s="129">
        <f t="shared" ref="BO487" si="8772">G487/G498</f>
        <v>8.0618799650309783E-2</v>
      </c>
      <c r="BP487" s="130">
        <f t="shared" ref="BP487" si="8773">H487/H498</f>
        <v>5.5077650081435094E-2</v>
      </c>
      <c r="BQ487" s="131">
        <f t="shared" ref="BQ487" si="8774">I487/I498</f>
        <v>7.7741732209956352E-2</v>
      </c>
      <c r="BR487" s="128">
        <f t="shared" ref="BR487" si="8775">J487/J498</f>
        <v>0.10128665469778576</v>
      </c>
      <c r="BS487" s="129">
        <f t="shared" ref="BS487" si="8776">K487/K498</f>
        <v>3.832654780289204E-2</v>
      </c>
      <c r="BT487" s="130">
        <f t="shared" ref="BT487" si="8777">L487/L498</f>
        <v>9.349459258647734E-2</v>
      </c>
      <c r="BU487" s="128">
        <f t="shared" ref="BU487" si="8778">M487/M498</f>
        <v>3.3888686205358953E-2</v>
      </c>
      <c r="BV487" s="132">
        <f t="shared" ref="BV487" si="8779">N487/N498</f>
        <v>7.7327143904226722E-2</v>
      </c>
      <c r="BW487" s="133">
        <f t="shared" ref="BW487" si="8780">O487/O498</f>
        <v>5.1883936472451216E-2</v>
      </c>
      <c r="BX487" s="128">
        <f t="shared" ref="BX487" si="8781">P487/P498</f>
        <v>7.6698759488983526E-2</v>
      </c>
      <c r="BY487" s="129">
        <f t="shared" ref="BY487" si="8782">Q487/Q498</f>
        <v>5.5291781767955801E-2</v>
      </c>
      <c r="BZ487" s="130">
        <f t="shared" ref="BZ487" si="8783">R487/R498</f>
        <v>6.568645469582797E-2</v>
      </c>
      <c r="CA487" s="131">
        <f t="shared" ref="CA487" si="8784">S487/S498</f>
        <v>6.9623806850084222E-2</v>
      </c>
      <c r="CB487" s="128">
        <f t="shared" ref="CB487" si="8785">T487/T498</f>
        <v>0.14283759748255576</v>
      </c>
      <c r="CC487" s="129">
        <f t="shared" ref="CC487" si="8786">U487/U498</f>
        <v>2.6610802853583967E-2</v>
      </c>
      <c r="CD487" s="130">
        <f t="shared" ref="CD487" si="8787">V487/V498</f>
        <v>9.5860837796321666E-2</v>
      </c>
      <c r="CE487" s="131">
        <f t="shared" ref="CE487" si="8788">W487/W498</f>
        <v>4.8615528844544148E-2</v>
      </c>
      <c r="CF487" s="128">
        <f t="shared" ref="CF487" si="8789">X487/X498</f>
        <v>7.7362916625940761E-2</v>
      </c>
      <c r="CG487" s="129">
        <f t="shared" ref="CG487" si="8790">Y487/Y498</f>
        <v>4.4019629385483046E-2</v>
      </c>
      <c r="CH487" s="130">
        <f t="shared" ref="CH487" si="8791">Z487/Z498</f>
        <v>6.392494818370241E-2</v>
      </c>
      <c r="CI487" s="128">
        <f t="shared" ref="CI487" si="8792">AA487/AA498</f>
        <v>7.9845143627146925E-2</v>
      </c>
      <c r="CJ487" s="134">
        <f t="shared" ref="CJ487" si="8793">AB487/AB498</f>
        <v>6.9700377941379441E-2</v>
      </c>
      <c r="CK487" s="135">
        <f t="shared" ref="CK487" si="8794">AC487/AC498</f>
        <v>6.3506445976577258E-2</v>
      </c>
    </row>
    <row r="488" spans="1:89" x14ac:dyDescent="0.2">
      <c r="A488" s="145" t="s">
        <v>30</v>
      </c>
      <c r="B488" s="189">
        <v>1786</v>
      </c>
      <c r="C488" s="183">
        <v>3598</v>
      </c>
      <c r="D488" s="184">
        <v>1358</v>
      </c>
      <c r="E488" s="185">
        <v>1164</v>
      </c>
      <c r="F488" s="182">
        <v>1742</v>
      </c>
      <c r="G488" s="186">
        <v>3129</v>
      </c>
      <c r="H488" s="184">
        <v>2569</v>
      </c>
      <c r="I488" s="185">
        <v>4708</v>
      </c>
      <c r="J488" s="182">
        <v>968</v>
      </c>
      <c r="K488" s="183">
        <v>318</v>
      </c>
      <c r="L488" s="184">
        <v>2971</v>
      </c>
      <c r="M488" s="182">
        <v>1026</v>
      </c>
      <c r="N488" s="187">
        <v>4207</v>
      </c>
      <c r="O488" s="190">
        <v>2570</v>
      </c>
      <c r="P488" s="182">
        <v>2201</v>
      </c>
      <c r="Q488" s="183">
        <v>1691</v>
      </c>
      <c r="R488" s="184">
        <v>1917</v>
      </c>
      <c r="S488" s="185">
        <v>2604</v>
      </c>
      <c r="T488" s="182">
        <v>1189</v>
      </c>
      <c r="U488" s="186">
        <v>258</v>
      </c>
      <c r="V488" s="184">
        <v>2778</v>
      </c>
      <c r="W488" s="191">
        <v>1488</v>
      </c>
      <c r="X488" s="182">
        <v>2269</v>
      </c>
      <c r="Y488" s="186">
        <v>818</v>
      </c>
      <c r="Z488" s="184">
        <v>3070</v>
      </c>
      <c r="AA488" s="182">
        <v>4005</v>
      </c>
      <c r="AB488" s="156">
        <f t="shared" si="8438"/>
        <v>29025</v>
      </c>
      <c r="AC488" s="157">
        <f t="shared" si="8439"/>
        <v>27377</v>
      </c>
      <c r="BI488" s="145" t="s">
        <v>30</v>
      </c>
      <c r="BJ488" s="128">
        <f>B488/B498</f>
        <v>5.6234256926952143E-2</v>
      </c>
      <c r="BK488" s="129">
        <f t="shared" ref="BK488" si="8795">C488/C498</f>
        <v>0.12438636520777155</v>
      </c>
      <c r="BL488" s="130">
        <f t="shared" ref="BL488" si="8796">D488/D498</f>
        <v>0.1035692495424039</v>
      </c>
      <c r="BM488" s="131">
        <f t="shared" ref="BM488" si="8797">E488/E498</f>
        <v>8.6536317002453345E-2</v>
      </c>
      <c r="BN488" s="128">
        <f t="shared" ref="BN488" si="8798">F488/F498</f>
        <v>5.1657671549730146E-2</v>
      </c>
      <c r="BO488" s="129">
        <f t="shared" ref="BO488" si="8799">G488/G498</f>
        <v>0.11893268463263522</v>
      </c>
      <c r="BP488" s="130">
        <f t="shared" ref="BP488" si="8800">H488/H498</f>
        <v>5.8931479824742505E-2</v>
      </c>
      <c r="BQ488" s="131">
        <f t="shared" ref="BQ488" si="8801">I488/I498</f>
        <v>0.10987933811001938</v>
      </c>
      <c r="BR488" s="128">
        <f t="shared" ref="BR488" si="8802">J488/J498</f>
        <v>0.14482345900658289</v>
      </c>
      <c r="BS488" s="129">
        <f t="shared" ref="BS488" si="8803">K488/K498</f>
        <v>4.4644110627544573E-2</v>
      </c>
      <c r="BT488" s="130">
        <f t="shared" ref="BT488" si="8804">L488/L498</f>
        <v>0.12263683645669941</v>
      </c>
      <c r="BU488" s="128">
        <f t="shared" ref="BU488" si="8805">M488/M498</f>
        <v>4.1590660342940532E-2</v>
      </c>
      <c r="BV488" s="132">
        <f t="shared" ref="BV488" si="8806">N488/N498</f>
        <v>0.10278524309797214</v>
      </c>
      <c r="BW488" s="133">
        <f t="shared" ref="BW488" si="8807">O488/O498</f>
        <v>5.9848167295421729E-2</v>
      </c>
      <c r="BX488" s="128">
        <f t="shared" ref="BX488" si="8808">P488/P498</f>
        <v>0.10187928161451583</v>
      </c>
      <c r="BY488" s="129">
        <f t="shared" ref="BY488" si="8809">Q488/Q498</f>
        <v>7.2988604972375692E-2</v>
      </c>
      <c r="BZ488" s="130">
        <f t="shared" ref="BZ488" si="8810">R488/R498</f>
        <v>7.0464988053666605E-2</v>
      </c>
      <c r="CA488" s="131">
        <f t="shared" ref="CA488" si="8811">S488/S498</f>
        <v>8.6005879050104039E-2</v>
      </c>
      <c r="CB488" s="128">
        <f t="shared" ref="CB488" si="8812">T488/T498</f>
        <v>0.16267615268846627</v>
      </c>
      <c r="CC488" s="129">
        <f t="shared" ref="CC488" si="8813">U488/U498</f>
        <v>2.9215264409466653E-2</v>
      </c>
      <c r="CD488" s="130">
        <f t="shared" ref="CD488" si="8814">V488/V498</f>
        <v>0.11533192178353469</v>
      </c>
      <c r="CE488" s="131">
        <f t="shared" ref="CE488" si="8815">W488/W498</f>
        <v>4.9820872534904748E-2</v>
      </c>
      <c r="CF488" s="128">
        <f t="shared" ref="CF488" si="8816">X488/X498</f>
        <v>0.11088847619978497</v>
      </c>
      <c r="CG488" s="129">
        <f t="shared" ref="CG488" si="8817">Y488/Y498</f>
        <v>5.9913572108694059E-2</v>
      </c>
      <c r="CH488" s="130">
        <f t="shared" ref="CH488" si="8818">Z488/Z498</f>
        <v>6.6979382567906628E-2</v>
      </c>
      <c r="CI488" s="128">
        <f t="shared" ref="CI488" si="8819">AA488/AA498</f>
        <v>8.5662952110025031E-2</v>
      </c>
      <c r="CJ488" s="134">
        <f t="shared" ref="CJ488" si="8820">AB488/AB498</f>
        <v>8.523503137765065E-2</v>
      </c>
      <c r="CK488" s="135">
        <f t="shared" ref="CK488" si="8821">AC488/AC498</f>
        <v>8.0801969210426899E-2</v>
      </c>
    </row>
    <row r="489" spans="1:89" x14ac:dyDescent="0.2">
      <c r="A489" s="136" t="s">
        <v>31</v>
      </c>
      <c r="B489" s="192">
        <v>1782</v>
      </c>
      <c r="C489" s="176">
        <v>2852</v>
      </c>
      <c r="D489" s="177">
        <v>855</v>
      </c>
      <c r="E489" s="178">
        <v>1093</v>
      </c>
      <c r="F489" s="175">
        <v>1437</v>
      </c>
      <c r="G489" s="179">
        <v>2572</v>
      </c>
      <c r="H489" s="177">
        <v>2621</v>
      </c>
      <c r="I489" s="178">
        <v>4140</v>
      </c>
      <c r="J489" s="175">
        <v>690</v>
      </c>
      <c r="K489" s="176">
        <v>236</v>
      </c>
      <c r="L489" s="177">
        <v>3020</v>
      </c>
      <c r="M489" s="175">
        <v>930</v>
      </c>
      <c r="N489" s="180">
        <v>3779</v>
      </c>
      <c r="O489" s="193">
        <v>2588</v>
      </c>
      <c r="P489" s="175">
        <v>1923</v>
      </c>
      <c r="Q489" s="176">
        <v>2065</v>
      </c>
      <c r="R489" s="177">
        <v>1932</v>
      </c>
      <c r="S489" s="178">
        <v>2832</v>
      </c>
      <c r="T489" s="175">
        <v>1074</v>
      </c>
      <c r="U489" s="179">
        <v>239</v>
      </c>
      <c r="V489" s="177">
        <v>2913</v>
      </c>
      <c r="W489" s="194">
        <v>1585</v>
      </c>
      <c r="X489" s="175">
        <v>2046</v>
      </c>
      <c r="Y489" s="179">
        <v>832</v>
      </c>
      <c r="Z489" s="177">
        <v>2868</v>
      </c>
      <c r="AA489" s="175">
        <v>3847</v>
      </c>
      <c r="AB489" s="156">
        <f t="shared" si="8438"/>
        <v>26940</v>
      </c>
      <c r="AC489" s="157">
        <f t="shared" si="8439"/>
        <v>25811</v>
      </c>
      <c r="BI489" s="136" t="s">
        <v>31</v>
      </c>
      <c r="BJ489" s="128">
        <f>B489/B498</f>
        <v>5.6108312342569272E-2</v>
      </c>
      <c r="BK489" s="129">
        <f t="shared" ref="BK489" si="8822">C489/C498</f>
        <v>9.8596418447071843E-2</v>
      </c>
      <c r="BL489" s="130">
        <f t="shared" ref="BL489" si="8823">D489/D498</f>
        <v>6.5207443563148268E-2</v>
      </c>
      <c r="BM489" s="131">
        <f t="shared" ref="BM489" si="8824">E489/E498</f>
        <v>8.1257899040963491E-2</v>
      </c>
      <c r="BN489" s="128">
        <f t="shared" ref="BN489" si="8825">F489/F498</f>
        <v>4.2613130893778543E-2</v>
      </c>
      <c r="BO489" s="129">
        <f t="shared" ref="BO489" si="8826">G489/G498</f>
        <v>9.7761222395378003E-2</v>
      </c>
      <c r="BP489" s="130">
        <f t="shared" ref="BP489" si="8827">H489/H498</f>
        <v>6.0124331888147177E-2</v>
      </c>
      <c r="BQ489" s="131">
        <f t="shared" ref="BQ489" si="8828">I489/I498</f>
        <v>9.6622867411954166E-2</v>
      </c>
      <c r="BR489" s="128">
        <f t="shared" ref="BR489" si="8829">J489/J498</f>
        <v>0.10323159784560143</v>
      </c>
      <c r="BS489" s="129">
        <f t="shared" ref="BS489" si="8830">K489/K498</f>
        <v>3.3132107258177737E-2</v>
      </c>
      <c r="BT489" s="130">
        <f t="shared" ref="BT489" si="8831">L489/L498</f>
        <v>0.12465945678196978</v>
      </c>
      <c r="BU489" s="128">
        <f t="shared" ref="BU489" si="8832">M489/M498</f>
        <v>3.769913656816247E-2</v>
      </c>
      <c r="BV489" s="132">
        <f t="shared" ref="BV489" si="8833">N489/N498</f>
        <v>9.2328365502076723E-2</v>
      </c>
      <c r="BW489" s="133">
        <f t="shared" ref="BW489" si="8834">O489/O498</f>
        <v>6.0267337338735967E-2</v>
      </c>
      <c r="BX489" s="128">
        <f t="shared" ref="BX489" si="8835">P489/P498</f>
        <v>8.9011294204776895E-2</v>
      </c>
      <c r="BY489" s="129">
        <f t="shared" ref="BY489" si="8836">Q489/Q498</f>
        <v>8.9131560773480667E-2</v>
      </c>
      <c r="BZ489" s="130">
        <f t="shared" ref="BZ489" si="8837">R489/R498</f>
        <v>7.1016357287263368E-2</v>
      </c>
      <c r="CA489" s="131">
        <f t="shared" ref="CA489" si="8838">S489/S498</f>
        <v>9.3536347722693799E-2</v>
      </c>
      <c r="CB489" s="128">
        <f t="shared" ref="CB489" si="8839">T489/T498</f>
        <v>0.14694212614584759</v>
      </c>
      <c r="CC489" s="129">
        <f t="shared" ref="CC489" si="8840">U489/U498</f>
        <v>2.7063752689389649E-2</v>
      </c>
      <c r="CD489" s="130">
        <f t="shared" ref="CD489" si="8841">V489/V498</f>
        <v>0.12093660480757255</v>
      </c>
      <c r="CE489" s="131">
        <f t="shared" ref="CE489" si="8842">W489/W498</f>
        <v>5.3068604145043025E-2</v>
      </c>
      <c r="CF489" s="128">
        <f t="shared" ref="CF489" si="8843">X489/X498</f>
        <v>9.9990225784380798E-2</v>
      </c>
      <c r="CG489" s="129">
        <f t="shared" ref="CG489" si="8844">Y489/Y498</f>
        <v>6.0938987768256063E-2</v>
      </c>
      <c r="CH489" s="130">
        <f t="shared" ref="CH489" si="8845">Z489/Z498</f>
        <v>6.257227009926912E-2</v>
      </c>
      <c r="CI489" s="128">
        <f t="shared" ref="CI489" si="8846">AA489/AA498</f>
        <v>8.2283489829529655E-2</v>
      </c>
      <c r="CJ489" s="134">
        <f t="shared" ref="CJ489" si="8847">AB489/AB498</f>
        <v>7.9112204834243194E-2</v>
      </c>
      <c r="CK489" s="135">
        <f t="shared" ref="CK489" si="8848">AC489/AC498</f>
        <v>7.6179991499811112E-2</v>
      </c>
    </row>
    <row r="490" spans="1:89" x14ac:dyDescent="0.2">
      <c r="A490" s="145" t="s">
        <v>32</v>
      </c>
      <c r="B490" s="189">
        <v>1824</v>
      </c>
      <c r="C490" s="183">
        <v>2911</v>
      </c>
      <c r="D490" s="184">
        <v>578</v>
      </c>
      <c r="E490" s="185">
        <v>1068</v>
      </c>
      <c r="F490" s="182">
        <v>1219</v>
      </c>
      <c r="G490" s="186">
        <v>2486</v>
      </c>
      <c r="H490" s="184">
        <v>2347</v>
      </c>
      <c r="I490" s="185">
        <v>3994</v>
      </c>
      <c r="J490" s="182">
        <v>513</v>
      </c>
      <c r="K490" s="183">
        <v>195</v>
      </c>
      <c r="L490" s="184">
        <v>1992</v>
      </c>
      <c r="M490" s="182">
        <v>1032</v>
      </c>
      <c r="N490" s="187">
        <v>2884</v>
      </c>
      <c r="O490" s="190">
        <v>2486</v>
      </c>
      <c r="P490" s="182">
        <v>1228</v>
      </c>
      <c r="Q490" s="183">
        <v>1853</v>
      </c>
      <c r="R490" s="184">
        <v>1536</v>
      </c>
      <c r="S490" s="185">
        <v>2187</v>
      </c>
      <c r="T490" s="182">
        <v>578</v>
      </c>
      <c r="U490" s="186">
        <v>311</v>
      </c>
      <c r="V490" s="184">
        <v>2464</v>
      </c>
      <c r="W490" s="191">
        <v>1607</v>
      </c>
      <c r="X490" s="182">
        <v>1230</v>
      </c>
      <c r="Y490" s="186">
        <v>828</v>
      </c>
      <c r="Z490" s="184">
        <v>2365</v>
      </c>
      <c r="AA490" s="182">
        <v>3978</v>
      </c>
      <c r="AB490" s="156">
        <f t="shared" si="8438"/>
        <v>20758</v>
      </c>
      <c r="AC490" s="157">
        <f t="shared" si="8439"/>
        <v>24936</v>
      </c>
      <c r="BI490" s="145" t="s">
        <v>32</v>
      </c>
      <c r="BJ490" s="128">
        <f>B490/B498</f>
        <v>5.7430730478589417E-2</v>
      </c>
      <c r="BK490" s="129">
        <f t="shared" ref="BK490" si="8849">C490/C498</f>
        <v>0.10063610592546499</v>
      </c>
      <c r="BL490" s="130">
        <f t="shared" ref="BL490" si="8850">D490/D498</f>
        <v>4.4081757169005489E-2</v>
      </c>
      <c r="BM490" s="131">
        <f t="shared" ref="BM490" si="8851">E490/E498</f>
        <v>7.9399301167199468E-2</v>
      </c>
      <c r="BN490" s="128">
        <f t="shared" ref="BN490" si="8852">F490/F498</f>
        <v>3.614850839214756E-2</v>
      </c>
      <c r="BO490" s="129">
        <f t="shared" ref="BO490" si="8853">G490/G498</f>
        <v>9.4492379033790722E-2</v>
      </c>
      <c r="BP490" s="130">
        <f t="shared" ref="BP490" si="8854">H490/H498</f>
        <v>5.3838919092514856E-2</v>
      </c>
      <c r="BQ490" s="131">
        <f t="shared" ref="BQ490" si="8855">I490/I498</f>
        <v>9.3215394309986696E-2</v>
      </c>
      <c r="BR490" s="128">
        <f t="shared" ref="BR490" si="8856">J490/J498</f>
        <v>7.6750448833034113E-2</v>
      </c>
      <c r="BS490" s="129">
        <f t="shared" ref="BS490" si="8857">K490/K498</f>
        <v>2.7376105573494316E-2</v>
      </c>
      <c r="BT490" s="130">
        <f t="shared" ref="BT490" si="8858">L490/L498</f>
        <v>8.2225707917113838E-2</v>
      </c>
      <c r="BU490" s="128">
        <f t="shared" ref="BU490" si="8859">M490/M498</f>
        <v>4.1833880578864162E-2</v>
      </c>
      <c r="BV490" s="132">
        <f t="shared" ref="BV490" si="8860">N490/N498</f>
        <v>7.0461763987295381E-2</v>
      </c>
      <c r="BW490" s="133">
        <f t="shared" ref="BW490" si="8861">O490/O498</f>
        <v>5.7892040426621952E-2</v>
      </c>
      <c r="BX490" s="128">
        <f t="shared" ref="BX490" si="8862">P490/P498</f>
        <v>5.6841325680429551E-2</v>
      </c>
      <c r="BY490" s="129">
        <f t="shared" ref="BY490" si="8863">Q490/Q498</f>
        <v>7.9981008287292821E-2</v>
      </c>
      <c r="BZ490" s="130">
        <f t="shared" ref="BZ490" si="8864">R490/R498</f>
        <v>5.6460209520308766E-2</v>
      </c>
      <c r="CA490" s="131">
        <f t="shared" ref="CA490" si="8865">S490/S498</f>
        <v>7.2233048188393836E-2</v>
      </c>
      <c r="CB490" s="128">
        <f t="shared" ref="CB490" si="8866">T490/T498</f>
        <v>7.908058557942263E-2</v>
      </c>
      <c r="CC490" s="129">
        <f t="shared" ref="CC490" si="8867">U490/U498</f>
        <v>3.5216849733891969E-2</v>
      </c>
      <c r="CD490" s="130">
        <f t="shared" ref="CD490" si="8868">V490/V498</f>
        <v>0.10229584423132811</v>
      </c>
      <c r="CE490" s="131">
        <f t="shared" ref="CE490" si="8869">W490/W498</f>
        <v>5.3805203066930055E-2</v>
      </c>
      <c r="CF490" s="128">
        <f t="shared" ref="CF490" si="8870">X490/X498</f>
        <v>6.0111426058058838E-2</v>
      </c>
      <c r="CG490" s="129">
        <f t="shared" ref="CG490" si="8871">Y490/Y498</f>
        <v>6.0646011865524062E-2</v>
      </c>
      <c r="CH490" s="130">
        <f t="shared" ref="CH490" si="8872">Z490/Z498</f>
        <v>5.1598123704592561E-2</v>
      </c>
      <c r="CI490" s="128">
        <f t="shared" ref="CI490" si="8873">AA490/AA498</f>
        <v>8.5085449062092269E-2</v>
      </c>
      <c r="CJ490" s="134">
        <f t="shared" ref="CJ490" si="8874">AB490/AB498</f>
        <v>6.0958097548226439E-2</v>
      </c>
      <c r="CK490" s="135">
        <f t="shared" ref="CK490" si="8875">AC490/AC498</f>
        <v>7.3597468832640719E-2</v>
      </c>
    </row>
    <row r="491" spans="1:89" x14ac:dyDescent="0.2">
      <c r="A491" s="136" t="s">
        <v>33</v>
      </c>
      <c r="B491" s="192">
        <v>1513</v>
      </c>
      <c r="C491" s="176">
        <v>1767</v>
      </c>
      <c r="D491" s="177">
        <v>423</v>
      </c>
      <c r="E491" s="178">
        <v>828</v>
      </c>
      <c r="F491" s="175">
        <v>1057</v>
      </c>
      <c r="G491" s="179">
        <v>1856</v>
      </c>
      <c r="H491" s="177">
        <v>1736</v>
      </c>
      <c r="I491" s="178">
        <v>2681</v>
      </c>
      <c r="J491" s="175">
        <v>418</v>
      </c>
      <c r="K491" s="176">
        <v>147</v>
      </c>
      <c r="L491" s="177">
        <v>1428</v>
      </c>
      <c r="M491" s="175">
        <v>837</v>
      </c>
      <c r="N491" s="180">
        <v>2100</v>
      </c>
      <c r="O491" s="193">
        <v>1907</v>
      </c>
      <c r="P491" s="175">
        <v>872</v>
      </c>
      <c r="Q491" s="176">
        <v>1292</v>
      </c>
      <c r="R491" s="177">
        <v>1207</v>
      </c>
      <c r="S491" s="178">
        <v>1450</v>
      </c>
      <c r="T491" s="175">
        <v>340</v>
      </c>
      <c r="U491" s="179">
        <v>297</v>
      </c>
      <c r="V491" s="177">
        <v>1979</v>
      </c>
      <c r="W491" s="194">
        <v>1284</v>
      </c>
      <c r="X491" s="175">
        <v>740</v>
      </c>
      <c r="Y491" s="179">
        <v>564</v>
      </c>
      <c r="Z491" s="177">
        <v>1769</v>
      </c>
      <c r="AA491" s="175">
        <v>2183</v>
      </c>
      <c r="AB491" s="156">
        <f t="shared" si="8438"/>
        <v>15582</v>
      </c>
      <c r="AC491" s="157">
        <f t="shared" si="8439"/>
        <v>17093</v>
      </c>
      <c r="AD491" s="201"/>
      <c r="AE491" s="201"/>
      <c r="AF491" s="201"/>
      <c r="AG491" s="201"/>
      <c r="AH491" s="201"/>
      <c r="AI491" s="201"/>
      <c r="AJ491" s="201"/>
      <c r="AK491" s="201"/>
      <c r="AL491" s="201"/>
      <c r="AM491" s="201"/>
      <c r="AN491" s="201"/>
      <c r="AO491" s="201"/>
      <c r="AP491" s="201"/>
      <c r="AQ491" s="201"/>
      <c r="AR491" s="201"/>
      <c r="AS491" s="201"/>
      <c r="AT491" s="201"/>
      <c r="AU491" s="201"/>
      <c r="AV491" s="201"/>
      <c r="AW491" s="201"/>
      <c r="AX491" s="201"/>
      <c r="AY491" s="201"/>
      <c r="AZ491" s="201"/>
      <c r="BA491" s="201"/>
      <c r="BB491" s="201"/>
      <c r="BC491" s="201"/>
      <c r="BD491" s="201"/>
      <c r="BE491" s="201"/>
      <c r="BF491" s="201"/>
      <c r="BG491" s="201"/>
      <c r="BH491" s="201"/>
      <c r="BI491" s="136" t="s">
        <v>33</v>
      </c>
      <c r="BJ491" s="128">
        <f>B491/B498</f>
        <v>4.7638539042821157E-2</v>
      </c>
      <c r="BK491" s="129">
        <f t="shared" ref="BK491" si="8876">C491/C498</f>
        <v>6.1086911429164073E-2</v>
      </c>
      <c r="BL491" s="130">
        <f t="shared" ref="BL491" si="8877">D491/D498</f>
        <v>3.2260524710189142E-2</v>
      </c>
      <c r="BM491" s="131">
        <f t="shared" ref="BM491" si="8878">E491/E498</f>
        <v>6.1556761579064756E-2</v>
      </c>
      <c r="BN491" s="128">
        <f t="shared" ref="BN491" si="8879">F491/F498</f>
        <v>3.1344522863412612E-2</v>
      </c>
      <c r="BO491" s="129">
        <f t="shared" ref="BO491" si="8880">G491/G498</f>
        <v>7.0546200919837321E-2</v>
      </c>
      <c r="BP491" s="130">
        <f t="shared" ref="BP491" si="8881">H491/H498</f>
        <v>3.9822907347509921E-2</v>
      </c>
      <c r="BQ491" s="131">
        <f t="shared" ref="BQ491" si="8882">I491/I498</f>
        <v>6.2571475249142292E-2</v>
      </c>
      <c r="BR491" s="128">
        <f t="shared" ref="BR491" si="8883">J491/J498</f>
        <v>6.2537402752842614E-2</v>
      </c>
      <c r="BS491" s="129">
        <f t="shared" ref="BS491" si="8884">K491/K498</f>
        <v>2.0637371893864945E-2</v>
      </c>
      <c r="BT491" s="130">
        <f t="shared" ref="BT491" si="8885">L491/L498</f>
        <v>5.8944935193593659E-2</v>
      </c>
      <c r="BU491" s="128">
        <f t="shared" ref="BU491" si="8886">M491/M498</f>
        <v>3.3929222911346223E-2</v>
      </c>
      <c r="BV491" s="132">
        <f t="shared" ref="BV491" si="8887">N491/N498</f>
        <v>5.130710969948693E-2</v>
      </c>
      <c r="BW491" s="133">
        <f t="shared" ref="BW491" si="8888">O491/O498</f>
        <v>4.4408737366680641E-2</v>
      </c>
      <c r="BX491" s="128">
        <f t="shared" ref="BX491" si="8889">P491/P498</f>
        <v>4.0362895760044433E-2</v>
      </c>
      <c r="BY491" s="129">
        <f t="shared" ref="BY491" si="8890">Q491/Q498</f>
        <v>5.5766574585635359E-2</v>
      </c>
      <c r="BZ491" s="130">
        <f t="shared" ref="BZ491" si="8891">R491/R498</f>
        <v>4.4366844330086384E-2</v>
      </c>
      <c r="CA491" s="131">
        <f t="shared" ref="CA491" si="8892">S491/S498</f>
        <v>4.7891138487961157E-2</v>
      </c>
      <c r="CB491" s="128">
        <f t="shared" ref="CB491" si="8893">T491/T498</f>
        <v>4.6517991517307428E-2</v>
      </c>
      <c r="CC491" s="129">
        <f t="shared" ref="CC491" si="8894">U491/U498</f>
        <v>3.3631525308572073E-2</v>
      </c>
      <c r="CD491" s="130">
        <f t="shared" ref="CD491" si="8895">V491/V498</f>
        <v>8.2160501515340226E-2</v>
      </c>
      <c r="CE491" s="131">
        <f t="shared" ref="CE491" si="8896">W491/W498</f>
        <v>4.2990591622861354E-2</v>
      </c>
      <c r="CF491" s="128">
        <f t="shared" ref="CF491" si="8897">X491/X498</f>
        <v>3.6164597791027271E-2</v>
      </c>
      <c r="CG491" s="129">
        <f t="shared" ref="CG491" si="8898">Y491/Y498</f>
        <v>4.1309602285212042E-2</v>
      </c>
      <c r="CH491" s="130">
        <f t="shared" ref="CH491" si="8899">Z491/Z498</f>
        <v>3.859496018326606E-2</v>
      </c>
      <c r="CI491" s="128">
        <f t="shared" ref="CI491" si="8900">AA491/AA498</f>
        <v>4.6692190875451844E-2</v>
      </c>
      <c r="CJ491" s="134">
        <f t="shared" ref="CJ491" si="8901">AB491/AB498</f>
        <v>4.5758217361810592E-2</v>
      </c>
      <c r="CK491" s="135">
        <f t="shared" ref="CK491" si="8902">AC491/AC498</f>
        <v>5.0449211371363809E-2</v>
      </c>
    </row>
    <row r="492" spans="1:89" x14ac:dyDescent="0.2">
      <c r="A492" s="145" t="s">
        <v>34</v>
      </c>
      <c r="B492" s="189">
        <v>657</v>
      </c>
      <c r="C492" s="183">
        <v>1202</v>
      </c>
      <c r="D492" s="184">
        <v>239</v>
      </c>
      <c r="E492" s="185">
        <v>736</v>
      </c>
      <c r="F492" s="182">
        <v>470</v>
      </c>
      <c r="G492" s="186">
        <v>1665</v>
      </c>
      <c r="H492" s="184">
        <v>922</v>
      </c>
      <c r="I492" s="185">
        <v>2121</v>
      </c>
      <c r="J492" s="182">
        <v>163</v>
      </c>
      <c r="K492" s="183">
        <v>124</v>
      </c>
      <c r="L492" s="184">
        <v>1390</v>
      </c>
      <c r="M492" s="182">
        <v>627</v>
      </c>
      <c r="N492" s="187">
        <v>2057</v>
      </c>
      <c r="O492" s="190">
        <v>1599</v>
      </c>
      <c r="P492" s="182">
        <v>587</v>
      </c>
      <c r="Q492" s="183">
        <v>1138</v>
      </c>
      <c r="R492" s="184">
        <v>912</v>
      </c>
      <c r="S492" s="185">
        <v>1674</v>
      </c>
      <c r="T492" s="182">
        <v>234</v>
      </c>
      <c r="U492" s="186">
        <v>304</v>
      </c>
      <c r="V492" s="184">
        <v>1636</v>
      </c>
      <c r="W492" s="191">
        <v>919</v>
      </c>
      <c r="X492" s="182">
        <v>434</v>
      </c>
      <c r="Y492" s="186">
        <v>479</v>
      </c>
      <c r="Z492" s="184">
        <v>1326</v>
      </c>
      <c r="AA492" s="182">
        <v>1797</v>
      </c>
      <c r="AB492" s="156">
        <f t="shared" si="8438"/>
        <v>11027</v>
      </c>
      <c r="AC492" s="157">
        <f t="shared" si="8439"/>
        <v>14385</v>
      </c>
      <c r="BI492" s="145" t="s">
        <v>34</v>
      </c>
      <c r="BJ492" s="128">
        <f>B492/B498</f>
        <v>2.068639798488665E-2</v>
      </c>
      <c r="BK492" s="129">
        <f t="shared" ref="BK492" si="8903">C492/C498</f>
        <v>4.1554311000483991E-2</v>
      </c>
      <c r="BL492" s="130">
        <f t="shared" ref="BL492" si="8904">D492/D498</f>
        <v>1.8227577791336179E-2</v>
      </c>
      <c r="BM492" s="131">
        <f t="shared" ref="BM492" si="8905">E492/E498</f>
        <v>5.4717121403613116E-2</v>
      </c>
      <c r="BN492" s="128">
        <f t="shared" ref="BN492" si="8906">F492/F498</f>
        <v>1.3937488879663128E-2</v>
      </c>
      <c r="BO492" s="129">
        <f t="shared" ref="BO492" si="8907">G492/G498</f>
        <v>6.3286327872591128E-2</v>
      </c>
      <c r="BP492" s="130">
        <f t="shared" ref="BP492" si="8908">H492/H498</f>
        <v>2.1150184662675202E-2</v>
      </c>
      <c r="BQ492" s="131">
        <f t="shared" ref="BQ492" si="8909">I492/I498</f>
        <v>4.9501715405979418E-2</v>
      </c>
      <c r="BR492" s="128">
        <f t="shared" ref="BR492" si="8910">J492/J498</f>
        <v>2.438659485338121E-2</v>
      </c>
      <c r="BS492" s="129">
        <f t="shared" ref="BS492" si="8911">K492/K498</f>
        <v>1.7408395339042537E-2</v>
      </c>
      <c r="BT492" s="130">
        <f t="shared" ref="BT492" si="8912">L492/L498</f>
        <v>5.7376372492363575E-2</v>
      </c>
      <c r="BU492" s="128">
        <f t="shared" ref="BU492" si="8913">M492/M498</f>
        <v>2.5416514654019215E-2</v>
      </c>
      <c r="BV492" s="132">
        <f t="shared" ref="BV492" si="8914">N492/N498</f>
        <v>5.0256535548497433E-2</v>
      </c>
      <c r="BW492" s="133">
        <f t="shared" ref="BW492" si="8915">O492/O498</f>
        <v>3.7236272181081456E-2</v>
      </c>
      <c r="BX492" s="128">
        <f t="shared" ref="BX492" si="8916">P492/P498</f>
        <v>2.7170894278837253E-2</v>
      </c>
      <c r="BY492" s="129">
        <f t="shared" ref="BY492" si="8917">Q492/Q498</f>
        <v>4.9119475138121545E-2</v>
      </c>
      <c r="BZ492" s="130">
        <f t="shared" ref="BZ492" si="8918">R492/R498</f>
        <v>3.3523249402683329E-2</v>
      </c>
      <c r="CA492" s="131">
        <f t="shared" ref="CA492" si="8919">S492/S498</f>
        <v>5.5289493675066879E-2</v>
      </c>
      <c r="CB492" s="128">
        <f t="shared" ref="CB492" si="8920">T492/T498</f>
        <v>3.2015323573676292E-2</v>
      </c>
      <c r="CC492" s="129">
        <f t="shared" ref="CC492" si="8921">U492/U498</f>
        <v>3.4424187521232025E-2</v>
      </c>
      <c r="CD492" s="130">
        <f t="shared" ref="CD492" si="8922">V492/V498</f>
        <v>6.7920455017229209E-2</v>
      </c>
      <c r="CE492" s="131">
        <f t="shared" ref="CE492" si="8923">W492/W498</f>
        <v>3.0769745873371949E-2</v>
      </c>
      <c r="CF492" s="128">
        <f t="shared" ref="CF492" si="8924">X492/X498</f>
        <v>2.1210047893656533E-2</v>
      </c>
      <c r="CG492" s="129">
        <f t="shared" ref="CG492" si="8925">Y492/Y498</f>
        <v>3.5083864352157032E-2</v>
      </c>
      <c r="CH492" s="130">
        <f t="shared" ref="CH492" si="8926">Z492/Z498</f>
        <v>2.8929857096105595E-2</v>
      </c>
      <c r="CI492" s="128">
        <f t="shared" ref="CI492" si="8927">AA492/AA498</f>
        <v>3.8436036190191002E-2</v>
      </c>
      <c r="CJ492" s="134">
        <f t="shared" ref="CJ492" si="8928">AB492/AB498</f>
        <v>3.2381970404870071E-2</v>
      </c>
      <c r="CK492" s="135">
        <f t="shared" ref="CK492" si="8929">AC492/AC498</f>
        <v>4.2456672648281076E-2</v>
      </c>
    </row>
    <row r="493" spans="1:89" x14ac:dyDescent="0.2">
      <c r="A493" s="136" t="s">
        <v>35</v>
      </c>
      <c r="B493" s="192">
        <v>0</v>
      </c>
      <c r="C493" s="176">
        <v>540</v>
      </c>
      <c r="D493" s="177">
        <v>17</v>
      </c>
      <c r="E493" s="178">
        <v>263</v>
      </c>
      <c r="F493" s="175">
        <v>23</v>
      </c>
      <c r="G493" s="179">
        <v>626</v>
      </c>
      <c r="H493" s="177">
        <v>96</v>
      </c>
      <c r="I493" s="178">
        <v>635</v>
      </c>
      <c r="J493" s="175">
        <v>28</v>
      </c>
      <c r="K493" s="176">
        <v>19</v>
      </c>
      <c r="L493" s="177">
        <v>216</v>
      </c>
      <c r="M493" s="175">
        <v>116</v>
      </c>
      <c r="N493" s="180">
        <v>320</v>
      </c>
      <c r="O493" s="193">
        <v>239</v>
      </c>
      <c r="P493" s="175">
        <v>104</v>
      </c>
      <c r="Q493" s="176">
        <v>215</v>
      </c>
      <c r="R493" s="177">
        <v>186</v>
      </c>
      <c r="S493" s="178">
        <v>134</v>
      </c>
      <c r="T493" s="175">
        <v>32</v>
      </c>
      <c r="U493" s="179">
        <v>20</v>
      </c>
      <c r="V493" s="177">
        <v>175</v>
      </c>
      <c r="W493" s="194">
        <v>50</v>
      </c>
      <c r="X493" s="175">
        <v>54</v>
      </c>
      <c r="Y493" s="179">
        <v>48</v>
      </c>
      <c r="Z493" s="177">
        <v>95</v>
      </c>
      <c r="AA493" s="175">
        <v>119</v>
      </c>
      <c r="AB493" s="156">
        <f t="shared" si="8438"/>
        <v>1346</v>
      </c>
      <c r="AC493" s="157">
        <f t="shared" si="8439"/>
        <v>3024</v>
      </c>
      <c r="BI493" s="136" t="s">
        <v>35</v>
      </c>
      <c r="BJ493" s="128">
        <f>B493/B498</f>
        <v>0</v>
      </c>
      <c r="BK493" s="129">
        <f t="shared" ref="BK493" si="8930">C493/C498</f>
        <v>1.8668326073428748E-2</v>
      </c>
      <c r="BL493" s="130">
        <f t="shared" ref="BL493" si="8931">D493/D498</f>
        <v>1.2965222696766322E-3</v>
      </c>
      <c r="BM493" s="131">
        <f t="shared" ref="BM493" si="8932">E493/E498</f>
        <v>1.955244963199762E-2</v>
      </c>
      <c r="BN493" s="128">
        <f t="shared" ref="BN493" si="8933">F493/F498</f>
        <v>6.8204732815372758E-4</v>
      </c>
      <c r="BO493" s="129">
        <f t="shared" ref="BO493" si="8934">G493/G498</f>
        <v>2.379413888783306E-2</v>
      </c>
      <c r="BP493" s="130">
        <f t="shared" ref="BP493" si="8935">H493/H498</f>
        <v>2.2021884247470924E-3</v>
      </c>
      <c r="BQ493" s="131">
        <f t="shared" ref="BQ493" si="8936">I493/I498</f>
        <v>1.4820174107872196E-2</v>
      </c>
      <c r="BR493" s="128">
        <f t="shared" ref="BR493" si="8937">J493/J498</f>
        <v>4.1891083183722318E-3</v>
      </c>
      <c r="BS493" s="129">
        <f t="shared" ref="BS493" si="8938">K493/K498</f>
        <v>2.6674154148532921E-3</v>
      </c>
      <c r="BT493" s="130">
        <f t="shared" ref="BT493" si="8939">L493/L498</f>
        <v>8.9160406175183681E-3</v>
      </c>
      <c r="BU493" s="128">
        <f t="shared" ref="BU493" si="8940">M493/M498</f>
        <v>4.7022578945234914E-3</v>
      </c>
      <c r="BV493" s="132">
        <f t="shared" ref="BV493" si="8941">N493/N498</f>
        <v>7.8182262399218178E-3</v>
      </c>
      <c r="BW493" s="133">
        <f t="shared" ref="BW493" si="8942">O493/O498</f>
        <v>5.5656466862279352E-3</v>
      </c>
      <c r="BX493" s="128">
        <f t="shared" ref="BX493" si="8943">P493/P498</f>
        <v>4.8139233475282357E-3</v>
      </c>
      <c r="BY493" s="129">
        <f t="shared" ref="BY493" si="8944">Q493/Q498</f>
        <v>9.2800414364640881E-3</v>
      </c>
      <c r="BZ493" s="130">
        <f t="shared" ref="BZ493" si="8945">R493/R498</f>
        <v>6.8369784965998893E-3</v>
      </c>
      <c r="CA493" s="131">
        <f t="shared" ref="CA493" si="8946">S493/S498</f>
        <v>4.4258017637150314E-3</v>
      </c>
      <c r="CB493" s="128">
        <f t="shared" ref="CB493" si="8947">T493/T498</f>
        <v>4.3781639075112875E-3</v>
      </c>
      <c r="CC493" s="129">
        <f t="shared" ref="CC493" si="8948">U493/U498</f>
        <v>2.2647491790284227E-3</v>
      </c>
      <c r="CD493" s="130">
        <f t="shared" ref="CD493" si="8949">V493/V498</f>
        <v>7.2653298459750071E-3</v>
      </c>
      <c r="CE493" s="131">
        <f t="shared" ref="CE493" si="8950">W493/W498</f>
        <v>1.6740884588341649E-3</v>
      </c>
      <c r="CF493" s="128">
        <f t="shared" ref="CF493" si="8951">X493/X498</f>
        <v>2.6390382171830712E-3</v>
      </c>
      <c r="CG493" s="129">
        <f t="shared" ref="CG493" si="8952">Y493/Y498</f>
        <v>3.5157108327840037E-3</v>
      </c>
      <c r="CH493" s="130">
        <f t="shared" ref="CH493" si="8953">Z493/Z498</f>
        <v>2.072651903567143E-3</v>
      </c>
      <c r="CI493" s="128">
        <f t="shared" ref="CI493" si="8954">AA493/AA498</f>
        <v>2.5452912112591706E-3</v>
      </c>
      <c r="CJ493" s="134">
        <f t="shared" ref="CJ493" si="8955">AB493/AB498</f>
        <v>3.9526736342572876E-3</v>
      </c>
      <c r="CK493" s="135">
        <f t="shared" ref="CK493" si="8956">AC493/AC498</f>
        <v>8.9251983377408393E-3</v>
      </c>
    </row>
    <row r="494" spans="1:89" x14ac:dyDescent="0.2">
      <c r="A494" s="145" t="s">
        <v>36</v>
      </c>
      <c r="B494" s="189">
        <v>0</v>
      </c>
      <c r="C494" s="183">
        <v>0</v>
      </c>
      <c r="D494" s="184">
        <v>0</v>
      </c>
      <c r="E494" s="185">
        <v>0</v>
      </c>
      <c r="F494" s="182">
        <v>0</v>
      </c>
      <c r="G494" s="186">
        <v>0</v>
      </c>
      <c r="H494" s="184">
        <v>0</v>
      </c>
      <c r="I494" s="185">
        <v>0</v>
      </c>
      <c r="J494" s="182">
        <v>0</v>
      </c>
      <c r="K494" s="186">
        <v>0</v>
      </c>
      <c r="L494" s="184">
        <v>0</v>
      </c>
      <c r="M494" s="182">
        <v>0</v>
      </c>
      <c r="N494" s="187">
        <v>0</v>
      </c>
      <c r="O494" s="190">
        <v>0</v>
      </c>
      <c r="P494" s="182">
        <v>0</v>
      </c>
      <c r="Q494" s="186">
        <v>0</v>
      </c>
      <c r="R494" s="184">
        <v>0</v>
      </c>
      <c r="S494" s="185">
        <v>0</v>
      </c>
      <c r="T494" s="182">
        <v>0</v>
      </c>
      <c r="U494" s="186">
        <v>0</v>
      </c>
      <c r="V494" s="184">
        <v>0</v>
      </c>
      <c r="W494" s="185">
        <v>0</v>
      </c>
      <c r="X494" s="182">
        <v>0</v>
      </c>
      <c r="Y494" s="186">
        <v>0</v>
      </c>
      <c r="Z494" s="184">
        <v>0</v>
      </c>
      <c r="AA494" s="182">
        <v>0</v>
      </c>
      <c r="AB494" s="156">
        <f t="shared" si="8438"/>
        <v>0</v>
      </c>
      <c r="AC494" s="157">
        <f t="shared" si="8439"/>
        <v>0</v>
      </c>
      <c r="BI494" s="145" t="s">
        <v>36</v>
      </c>
      <c r="BJ494" s="128">
        <f>B494/B498</f>
        <v>0</v>
      </c>
      <c r="BK494" s="129">
        <f t="shared" ref="BK494" si="8957">C494/C498</f>
        <v>0</v>
      </c>
      <c r="BL494" s="130">
        <f t="shared" ref="BL494" si="8958">D494/D498</f>
        <v>0</v>
      </c>
      <c r="BM494" s="131">
        <f t="shared" ref="BM494" si="8959">E494/E498</f>
        <v>0</v>
      </c>
      <c r="BN494" s="128">
        <f t="shared" ref="BN494" si="8960">F494/F498</f>
        <v>0</v>
      </c>
      <c r="BO494" s="129">
        <f t="shared" ref="BO494" si="8961">G494/G498</f>
        <v>0</v>
      </c>
      <c r="BP494" s="130">
        <f t="shared" ref="BP494" si="8962">H494/H498</f>
        <v>0</v>
      </c>
      <c r="BQ494" s="131">
        <f t="shared" ref="BQ494" si="8963">I494/I498</f>
        <v>0</v>
      </c>
      <c r="BR494" s="128">
        <f t="shared" ref="BR494" si="8964">J494/J498</f>
        <v>0</v>
      </c>
      <c r="BS494" s="129">
        <f t="shared" ref="BS494" si="8965">K494/K498</f>
        <v>0</v>
      </c>
      <c r="BT494" s="130">
        <f t="shared" ref="BT494" si="8966">L494/L498</f>
        <v>0</v>
      </c>
      <c r="BU494" s="128">
        <f t="shared" ref="BU494" si="8967">M494/M498</f>
        <v>0</v>
      </c>
      <c r="BV494" s="132">
        <f t="shared" ref="BV494" si="8968">N494/N498</f>
        <v>0</v>
      </c>
      <c r="BW494" s="133">
        <f t="shared" ref="BW494" si="8969">O494/O498</f>
        <v>0</v>
      </c>
      <c r="BX494" s="128">
        <f t="shared" ref="BX494" si="8970">P494/P498</f>
        <v>0</v>
      </c>
      <c r="BY494" s="129">
        <f t="shared" ref="BY494" si="8971">Q494/Q498</f>
        <v>0</v>
      </c>
      <c r="BZ494" s="130">
        <f t="shared" ref="BZ494" si="8972">R494/R498</f>
        <v>0</v>
      </c>
      <c r="CA494" s="131">
        <f t="shared" ref="CA494" si="8973">S494/S498</f>
        <v>0</v>
      </c>
      <c r="CB494" s="128">
        <f t="shared" ref="CB494" si="8974">T494/T498</f>
        <v>0</v>
      </c>
      <c r="CC494" s="129">
        <f t="shared" ref="CC494" si="8975">U494/U498</f>
        <v>0</v>
      </c>
      <c r="CD494" s="130">
        <f t="shared" ref="CD494" si="8976">V494/V498</f>
        <v>0</v>
      </c>
      <c r="CE494" s="131">
        <f t="shared" ref="CE494" si="8977">W494/W498</f>
        <v>0</v>
      </c>
      <c r="CF494" s="128">
        <f t="shared" ref="CF494" si="8978">X494/X498</f>
        <v>0</v>
      </c>
      <c r="CG494" s="129">
        <f t="shared" ref="CG494" si="8979">Y494/Y498</f>
        <v>0</v>
      </c>
      <c r="CH494" s="130">
        <f t="shared" ref="CH494" si="8980">Z494/Z498</f>
        <v>0</v>
      </c>
      <c r="CI494" s="128">
        <f t="shared" ref="CI494" si="8981">AA494/AA498</f>
        <v>0</v>
      </c>
      <c r="CJ494" s="134">
        <f t="shared" ref="CJ494" si="8982">AB494/AB498</f>
        <v>0</v>
      </c>
      <c r="CK494" s="135">
        <f t="shared" ref="CK494" si="8983">AC494/AC498</f>
        <v>0</v>
      </c>
    </row>
    <row r="495" spans="1:89" x14ac:dyDescent="0.2">
      <c r="A495" s="136" t="s">
        <v>37</v>
      </c>
      <c r="B495" s="58">
        <v>0</v>
      </c>
      <c r="C495" s="59">
        <v>0</v>
      </c>
      <c r="D495" s="138">
        <v>0</v>
      </c>
      <c r="E495" s="139">
        <v>0</v>
      </c>
      <c r="F495" s="137">
        <v>0</v>
      </c>
      <c r="G495" s="140">
        <v>0</v>
      </c>
      <c r="H495" s="138">
        <v>0</v>
      </c>
      <c r="I495" s="139">
        <v>0</v>
      </c>
      <c r="J495" s="137">
        <v>0</v>
      </c>
      <c r="K495" s="140">
        <v>0</v>
      </c>
      <c r="L495" s="138"/>
      <c r="M495" s="137">
        <v>0</v>
      </c>
      <c r="N495" s="141">
        <v>0</v>
      </c>
      <c r="O495" s="142">
        <v>0</v>
      </c>
      <c r="P495" s="137">
        <v>0</v>
      </c>
      <c r="Q495" s="140">
        <v>0</v>
      </c>
      <c r="R495" s="138"/>
      <c r="S495" s="139">
        <v>0</v>
      </c>
      <c r="T495" s="137">
        <v>0</v>
      </c>
      <c r="U495" s="140">
        <v>0</v>
      </c>
      <c r="V495" s="138">
        <v>0</v>
      </c>
      <c r="W495" s="139">
        <v>0</v>
      </c>
      <c r="X495" s="137">
        <v>0</v>
      </c>
      <c r="Y495" s="140">
        <v>0</v>
      </c>
      <c r="Z495" s="143">
        <v>0</v>
      </c>
      <c r="AA495" s="144">
        <v>0</v>
      </c>
      <c r="AB495" s="158">
        <f t="shared" ref="AB495:AB497" si="8984">SUM(B495,D495,F495,H495,J495,L495,N495,P495,R495,T495,V495,X495,Z495)</f>
        <v>0</v>
      </c>
      <c r="AC495" s="159">
        <f t="shared" ref="AC495:AC497" si="8985">SUM(C495,E495,G495,I495,K495,M495,O495,Q495,S495,U495,W495,Y495,AA495)</f>
        <v>0</v>
      </c>
      <c r="BI495" s="136" t="s">
        <v>37</v>
      </c>
      <c r="BJ495" s="128">
        <f>B495/B498</f>
        <v>0</v>
      </c>
      <c r="BK495" s="129">
        <f t="shared" ref="BK495" si="8986">C495/C498</f>
        <v>0</v>
      </c>
      <c r="BL495" s="130">
        <f t="shared" ref="BL495" si="8987">D495/D498</f>
        <v>0</v>
      </c>
      <c r="BM495" s="131">
        <f t="shared" ref="BM495" si="8988">E495/E498</f>
        <v>0</v>
      </c>
      <c r="BN495" s="128">
        <f t="shared" ref="BN495" si="8989">F495/F498</f>
        <v>0</v>
      </c>
      <c r="BO495" s="129">
        <f t="shared" ref="BO495" si="8990">G495/G498</f>
        <v>0</v>
      </c>
      <c r="BP495" s="130">
        <f t="shared" ref="BP495" si="8991">H495/H498</f>
        <v>0</v>
      </c>
      <c r="BQ495" s="131">
        <f t="shared" ref="BQ495" si="8992">I495/I498</f>
        <v>0</v>
      </c>
      <c r="BR495" s="128">
        <f t="shared" ref="BR495" si="8993">J495/J498</f>
        <v>0</v>
      </c>
      <c r="BS495" s="129">
        <f t="shared" ref="BS495" si="8994">K495/K498</f>
        <v>0</v>
      </c>
      <c r="BT495" s="130">
        <f t="shared" ref="BT495" si="8995">L495/L498</f>
        <v>0</v>
      </c>
      <c r="BU495" s="128">
        <f t="shared" ref="BU495" si="8996">M495/M498</f>
        <v>0</v>
      </c>
      <c r="BV495" s="132">
        <f t="shared" ref="BV495" si="8997">N495/N498</f>
        <v>0</v>
      </c>
      <c r="BW495" s="133">
        <f t="shared" ref="BW495" si="8998">O495/O498</f>
        <v>0</v>
      </c>
      <c r="BX495" s="128">
        <f t="shared" ref="BX495" si="8999">P495/P498</f>
        <v>0</v>
      </c>
      <c r="BY495" s="129">
        <f t="shared" ref="BY495" si="9000">Q495/Q498</f>
        <v>0</v>
      </c>
      <c r="BZ495" s="130">
        <f t="shared" ref="BZ495" si="9001">R495/R498</f>
        <v>0</v>
      </c>
      <c r="CA495" s="131">
        <f t="shared" ref="CA495" si="9002">S495/S498</f>
        <v>0</v>
      </c>
      <c r="CB495" s="128">
        <f t="shared" ref="CB495" si="9003">T495/T498</f>
        <v>0</v>
      </c>
      <c r="CC495" s="129">
        <f t="shared" ref="CC495" si="9004">U495/U498</f>
        <v>0</v>
      </c>
      <c r="CD495" s="130">
        <f t="shared" ref="CD495" si="9005">V495/V498</f>
        <v>0</v>
      </c>
      <c r="CE495" s="131">
        <f t="shared" ref="CE495" si="9006">W495/W498</f>
        <v>0</v>
      </c>
      <c r="CF495" s="128">
        <f t="shared" ref="CF495" si="9007">X495/X498</f>
        <v>0</v>
      </c>
      <c r="CG495" s="129">
        <f t="shared" ref="CG495" si="9008">Y495/Y498</f>
        <v>0</v>
      </c>
      <c r="CH495" s="130">
        <f t="shared" ref="CH495" si="9009">Z495/Z498</f>
        <v>0</v>
      </c>
      <c r="CI495" s="128">
        <f t="shared" ref="CI495" si="9010">AA495/AA498</f>
        <v>0</v>
      </c>
      <c r="CJ495" s="134">
        <f t="shared" ref="CJ495" si="9011">AB495/AB498</f>
        <v>0</v>
      </c>
      <c r="CK495" s="135">
        <f t="shared" ref="CK495" si="9012">AC495/AC498</f>
        <v>0</v>
      </c>
    </row>
    <row r="496" spans="1:89" x14ac:dyDescent="0.2">
      <c r="A496" s="145" t="s">
        <v>38</v>
      </c>
      <c r="B496" s="56"/>
      <c r="C496" s="57"/>
      <c r="D496" s="151"/>
      <c r="E496" s="148"/>
      <c r="F496" s="149"/>
      <c r="G496" s="150"/>
      <c r="H496" s="151"/>
      <c r="I496" s="148"/>
      <c r="J496" s="149"/>
      <c r="K496" s="150"/>
      <c r="L496" s="151"/>
      <c r="M496" s="149"/>
      <c r="N496" s="153"/>
      <c r="O496" s="152"/>
      <c r="P496" s="149"/>
      <c r="Q496" s="150"/>
      <c r="R496" s="151"/>
      <c r="S496" s="148"/>
      <c r="T496" s="149"/>
      <c r="U496" s="150"/>
      <c r="V496" s="151"/>
      <c r="W496" s="148"/>
      <c r="X496" s="149"/>
      <c r="Y496" s="150"/>
      <c r="Z496" s="147"/>
      <c r="AA496" s="146"/>
      <c r="AB496" s="158">
        <f t="shared" si="8984"/>
        <v>0</v>
      </c>
      <c r="AC496" s="159">
        <f t="shared" si="8985"/>
        <v>0</v>
      </c>
      <c r="BI496" s="145" t="s">
        <v>38</v>
      </c>
      <c r="BJ496" s="128">
        <f>B496/B498</f>
        <v>0</v>
      </c>
      <c r="BK496" s="129">
        <f t="shared" ref="BK496" si="9013">C496/C498</f>
        <v>0</v>
      </c>
      <c r="BL496" s="130">
        <f t="shared" ref="BL496" si="9014">D496/D498</f>
        <v>0</v>
      </c>
      <c r="BM496" s="131">
        <f t="shared" ref="BM496" si="9015">E496/E498</f>
        <v>0</v>
      </c>
      <c r="BN496" s="128">
        <f t="shared" ref="BN496" si="9016">F496/F498</f>
        <v>0</v>
      </c>
      <c r="BO496" s="129">
        <f t="shared" ref="BO496" si="9017">G496/G498</f>
        <v>0</v>
      </c>
      <c r="BP496" s="130">
        <f t="shared" ref="BP496" si="9018">H496/H498</f>
        <v>0</v>
      </c>
      <c r="BQ496" s="131">
        <f t="shared" ref="BQ496" si="9019">I496/I498</f>
        <v>0</v>
      </c>
      <c r="BR496" s="128">
        <f t="shared" ref="BR496" si="9020">J496/J498</f>
        <v>0</v>
      </c>
      <c r="BS496" s="129">
        <f t="shared" ref="BS496" si="9021">K496/K498</f>
        <v>0</v>
      </c>
      <c r="BT496" s="130">
        <f t="shared" ref="BT496" si="9022">L496/L498</f>
        <v>0</v>
      </c>
      <c r="BU496" s="128">
        <f t="shared" ref="BU496" si="9023">M496/M498</f>
        <v>0</v>
      </c>
      <c r="BV496" s="132">
        <f t="shared" ref="BV496" si="9024">N496/N498</f>
        <v>0</v>
      </c>
      <c r="BW496" s="133">
        <f t="shared" ref="BW496" si="9025">O496/O498</f>
        <v>0</v>
      </c>
      <c r="BX496" s="128">
        <f t="shared" ref="BX496" si="9026">P496/P498</f>
        <v>0</v>
      </c>
      <c r="BY496" s="129">
        <f t="shared" ref="BY496" si="9027">Q496/Q498</f>
        <v>0</v>
      </c>
      <c r="BZ496" s="130">
        <f t="shared" ref="BZ496" si="9028">R496/R498</f>
        <v>0</v>
      </c>
      <c r="CA496" s="131">
        <f t="shared" ref="CA496" si="9029">S496/S498</f>
        <v>0</v>
      </c>
      <c r="CB496" s="128">
        <f t="shared" ref="CB496" si="9030">T496/T498</f>
        <v>0</v>
      </c>
      <c r="CC496" s="129">
        <f t="shared" ref="CC496" si="9031">U496/U498</f>
        <v>0</v>
      </c>
      <c r="CD496" s="130">
        <f t="shared" ref="CD496" si="9032">V496/V498</f>
        <v>0</v>
      </c>
      <c r="CE496" s="131">
        <f t="shared" ref="CE496" si="9033">W496/W498</f>
        <v>0</v>
      </c>
      <c r="CF496" s="128">
        <f t="shared" ref="CF496" si="9034">X496/X498</f>
        <v>0</v>
      </c>
      <c r="CG496" s="129">
        <f t="shared" ref="CG496" si="9035">Y496/Y498</f>
        <v>0</v>
      </c>
      <c r="CH496" s="130">
        <f t="shared" ref="CH496" si="9036">Z496/Z498</f>
        <v>0</v>
      </c>
      <c r="CI496" s="128">
        <f t="shared" ref="CI496" si="9037">AA496/AA498</f>
        <v>0</v>
      </c>
      <c r="CJ496" s="134">
        <f t="shared" ref="CJ496" si="9038">AB496/AB498</f>
        <v>0</v>
      </c>
      <c r="CK496" s="135">
        <f t="shared" ref="CK496" si="9039">AC496/AC498</f>
        <v>0</v>
      </c>
    </row>
    <row r="497" spans="1:89" ht="13.5" thickBot="1" x14ac:dyDescent="0.25">
      <c r="A497" s="136" t="s">
        <v>39</v>
      </c>
      <c r="B497" s="58"/>
      <c r="C497" s="59"/>
      <c r="D497" s="138"/>
      <c r="E497" s="139"/>
      <c r="F497" s="137"/>
      <c r="G497" s="140"/>
      <c r="H497" s="138"/>
      <c r="I497" s="139"/>
      <c r="J497" s="137"/>
      <c r="K497" s="140"/>
      <c r="L497" s="138"/>
      <c r="M497" s="137"/>
      <c r="N497" s="141"/>
      <c r="O497" s="142"/>
      <c r="P497" s="137"/>
      <c r="Q497" s="140"/>
      <c r="R497" s="138"/>
      <c r="S497" s="139"/>
      <c r="T497" s="137"/>
      <c r="U497" s="140"/>
      <c r="V497" s="138"/>
      <c r="W497" s="139"/>
      <c r="X497" s="137"/>
      <c r="Y497" s="140"/>
      <c r="Z497" s="143"/>
      <c r="AA497" s="144"/>
      <c r="AB497" s="158">
        <f t="shared" si="8984"/>
        <v>0</v>
      </c>
      <c r="AC497" s="159">
        <f t="shared" si="8985"/>
        <v>0</v>
      </c>
      <c r="BI497" s="136" t="s">
        <v>39</v>
      </c>
      <c r="BJ497" s="128">
        <f>B497/B498</f>
        <v>0</v>
      </c>
      <c r="BK497" s="129">
        <f t="shared" ref="BK497" si="9040">C497/C498</f>
        <v>0</v>
      </c>
      <c r="BL497" s="130">
        <f t="shared" ref="BL497" si="9041">D497/D498</f>
        <v>0</v>
      </c>
      <c r="BM497" s="131">
        <f t="shared" ref="BM497" si="9042">E497/E498</f>
        <v>0</v>
      </c>
      <c r="BN497" s="128">
        <f t="shared" ref="BN497" si="9043">F497/F498</f>
        <v>0</v>
      </c>
      <c r="BO497" s="129">
        <f t="shared" ref="BO497" si="9044">G497/G498</f>
        <v>0</v>
      </c>
      <c r="BP497" s="130">
        <f t="shared" ref="BP497" si="9045">H497/H498</f>
        <v>0</v>
      </c>
      <c r="BQ497" s="131">
        <f t="shared" ref="BQ497" si="9046">I497/I498</f>
        <v>0</v>
      </c>
      <c r="BR497" s="128">
        <f t="shared" ref="BR497" si="9047">J497/J498</f>
        <v>0</v>
      </c>
      <c r="BS497" s="129">
        <f t="shared" ref="BS497" si="9048">K497/K498</f>
        <v>0</v>
      </c>
      <c r="BT497" s="130">
        <f t="shared" ref="BT497" si="9049">L497/L498</f>
        <v>0</v>
      </c>
      <c r="BU497" s="128">
        <f t="shared" ref="BU497" si="9050">M497/M498</f>
        <v>0</v>
      </c>
      <c r="BV497" s="132">
        <f t="shared" ref="BV497" si="9051">N497/N498</f>
        <v>0</v>
      </c>
      <c r="BW497" s="133">
        <f t="shared" ref="BW497" si="9052">O497/O498</f>
        <v>0</v>
      </c>
      <c r="BX497" s="128">
        <f t="shared" ref="BX497" si="9053">P497/P498</f>
        <v>0</v>
      </c>
      <c r="BY497" s="129">
        <f t="shared" ref="BY497" si="9054">Q497/Q498</f>
        <v>0</v>
      </c>
      <c r="BZ497" s="130">
        <f t="shared" ref="BZ497" si="9055">R497/R498</f>
        <v>0</v>
      </c>
      <c r="CA497" s="131">
        <f t="shared" ref="CA497" si="9056">S497/S498</f>
        <v>0</v>
      </c>
      <c r="CB497" s="128">
        <f t="shared" ref="CB497" si="9057">T497/T498</f>
        <v>0</v>
      </c>
      <c r="CC497" s="129">
        <f t="shared" ref="CC497" si="9058">U497/U498</f>
        <v>0</v>
      </c>
      <c r="CD497" s="130">
        <f t="shared" ref="CD497" si="9059">V497/V498</f>
        <v>0</v>
      </c>
      <c r="CE497" s="131">
        <f t="shared" ref="CE497" si="9060">W497/W498</f>
        <v>0</v>
      </c>
      <c r="CF497" s="128">
        <f t="shared" ref="CF497" si="9061">X497/X498</f>
        <v>0</v>
      </c>
      <c r="CG497" s="129">
        <f t="shared" ref="CG497" si="9062">Y497/Y498</f>
        <v>0</v>
      </c>
      <c r="CH497" s="130">
        <f t="shared" ref="CH497" si="9063">Z497/Z498</f>
        <v>0</v>
      </c>
      <c r="CI497" s="128">
        <f t="shared" ref="CI497" si="9064">AA497/AA498</f>
        <v>0</v>
      </c>
      <c r="CJ497" s="134">
        <f t="shared" ref="CJ497" si="9065">AB497/AB498</f>
        <v>0</v>
      </c>
      <c r="CK497" s="135">
        <f t="shared" ref="CK497" si="9066">AC497/AC498</f>
        <v>0</v>
      </c>
    </row>
    <row r="498" spans="1:89" ht="14.25" thickTop="1" thickBot="1" x14ac:dyDescent="0.25">
      <c r="A498" s="229" t="s">
        <v>13</v>
      </c>
      <c r="B498" s="20">
        <f t="shared" ref="B498:AA498" si="9067">SUM(B475:B497)</f>
        <v>31760</v>
      </c>
      <c r="C498" s="21">
        <f t="shared" si="9067"/>
        <v>28926</v>
      </c>
      <c r="D498" s="20">
        <f t="shared" si="9067"/>
        <v>13112</v>
      </c>
      <c r="E498" s="21">
        <f t="shared" si="9067"/>
        <v>13451</v>
      </c>
      <c r="F498" s="20">
        <f t="shared" si="9067"/>
        <v>33722</v>
      </c>
      <c r="G498" s="21">
        <f t="shared" si="9067"/>
        <v>26309</v>
      </c>
      <c r="H498" s="20">
        <f t="shared" si="9067"/>
        <v>43593</v>
      </c>
      <c r="I498" s="21">
        <f t="shared" si="9067"/>
        <v>42847</v>
      </c>
      <c r="J498" s="20">
        <f t="shared" si="9067"/>
        <v>6684</v>
      </c>
      <c r="K498" s="21">
        <f t="shared" si="9067"/>
        <v>7123</v>
      </c>
      <c r="L498" s="20">
        <f t="shared" si="9067"/>
        <v>24226</v>
      </c>
      <c r="M498" s="21">
        <f t="shared" si="9067"/>
        <v>24669</v>
      </c>
      <c r="N498" s="20">
        <f t="shared" si="9067"/>
        <v>40930</v>
      </c>
      <c r="O498" s="21">
        <f t="shared" si="9067"/>
        <v>42942</v>
      </c>
      <c r="P498" s="20">
        <f t="shared" si="9067"/>
        <v>21604</v>
      </c>
      <c r="Q498" s="21">
        <f t="shared" si="9067"/>
        <v>23168</v>
      </c>
      <c r="R498" s="20">
        <f t="shared" si="9067"/>
        <v>27205</v>
      </c>
      <c r="S498" s="21">
        <f t="shared" si="9067"/>
        <v>30277</v>
      </c>
      <c r="T498" s="20">
        <f t="shared" si="9067"/>
        <v>7309</v>
      </c>
      <c r="U498" s="21">
        <f t="shared" si="9067"/>
        <v>8831</v>
      </c>
      <c r="V498" s="20">
        <f t="shared" si="9067"/>
        <v>24087</v>
      </c>
      <c r="W498" s="21">
        <f t="shared" si="9067"/>
        <v>29867</v>
      </c>
      <c r="X498" s="20">
        <f t="shared" si="9067"/>
        <v>20462</v>
      </c>
      <c r="Y498" s="21">
        <f t="shared" si="9067"/>
        <v>13653</v>
      </c>
      <c r="Z498" s="20">
        <f t="shared" si="9067"/>
        <v>45835</v>
      </c>
      <c r="AA498" s="21">
        <f t="shared" si="9067"/>
        <v>46753</v>
      </c>
      <c r="AB498" s="160">
        <f t="shared" ref="AB498:AC498" si="9068">SUM(AB474:AB497)</f>
        <v>340529</v>
      </c>
      <c r="AC498" s="161">
        <f t="shared" si="9068"/>
        <v>338816</v>
      </c>
      <c r="BI498" s="229" t="s">
        <v>13</v>
      </c>
      <c r="BJ498" s="154">
        <f>SUM(BJ474:BJ497)</f>
        <v>1</v>
      </c>
      <c r="BK498" s="155">
        <f t="shared" ref="BK498:CK498" si="9069">SUM(BK474:BK497)</f>
        <v>1.0000000000000002</v>
      </c>
      <c r="BL498" s="154">
        <f t="shared" si="9069"/>
        <v>0.99999999999999989</v>
      </c>
      <c r="BM498" s="155">
        <f t="shared" si="9069"/>
        <v>1</v>
      </c>
      <c r="BN498" s="154">
        <f t="shared" si="9069"/>
        <v>0.99999999999999989</v>
      </c>
      <c r="BO498" s="155">
        <f t="shared" si="9069"/>
        <v>1</v>
      </c>
      <c r="BP498" s="154">
        <f t="shared" si="9069"/>
        <v>0.99999999999999989</v>
      </c>
      <c r="BQ498" s="155">
        <f t="shared" si="9069"/>
        <v>1</v>
      </c>
      <c r="BR498" s="154">
        <f t="shared" si="9069"/>
        <v>1</v>
      </c>
      <c r="BS498" s="155">
        <f t="shared" si="9069"/>
        <v>1.0000000000000002</v>
      </c>
      <c r="BT498" s="154">
        <f t="shared" si="9069"/>
        <v>0.99999999999999989</v>
      </c>
      <c r="BU498" s="155">
        <f t="shared" si="9069"/>
        <v>1.0000000000000002</v>
      </c>
      <c r="BV498" s="154">
        <f t="shared" si="9069"/>
        <v>0.99999999999999989</v>
      </c>
      <c r="BW498" s="155">
        <f t="shared" si="9069"/>
        <v>1</v>
      </c>
      <c r="BX498" s="154">
        <f t="shared" si="9069"/>
        <v>1</v>
      </c>
      <c r="BY498" s="155">
        <f t="shared" si="9069"/>
        <v>1</v>
      </c>
      <c r="BZ498" s="154">
        <f t="shared" si="9069"/>
        <v>1.0000000000000002</v>
      </c>
      <c r="CA498" s="155">
        <f t="shared" si="9069"/>
        <v>0.99999999999999978</v>
      </c>
      <c r="CB498" s="154">
        <f t="shared" si="9069"/>
        <v>1</v>
      </c>
      <c r="CC498" s="155">
        <f t="shared" si="9069"/>
        <v>1</v>
      </c>
      <c r="CD498" s="154">
        <f t="shared" si="9069"/>
        <v>1</v>
      </c>
      <c r="CE498" s="155">
        <f t="shared" si="9069"/>
        <v>1</v>
      </c>
      <c r="CF498" s="154">
        <f t="shared" si="9069"/>
        <v>0.99999999999999989</v>
      </c>
      <c r="CG498" s="155">
        <f t="shared" si="9069"/>
        <v>1.0000000000000002</v>
      </c>
      <c r="CH498" s="154">
        <f t="shared" si="9069"/>
        <v>1</v>
      </c>
      <c r="CI498" s="155">
        <f t="shared" si="9069"/>
        <v>1</v>
      </c>
      <c r="CJ498" s="154">
        <f t="shared" si="9069"/>
        <v>1</v>
      </c>
      <c r="CK498" s="155">
        <f t="shared" si="9069"/>
        <v>1</v>
      </c>
    </row>
    <row r="499" spans="1:89" ht="13.5" thickTop="1" x14ac:dyDescent="0.2">
      <c r="A499" s="173"/>
    </row>
    <row r="501" spans="1:89" x14ac:dyDescent="0.2">
      <c r="A501" s="304">
        <f>+A470+1</f>
        <v>44698</v>
      </c>
      <c r="B501" s="304"/>
      <c r="C501" s="304"/>
      <c r="D501" s="304"/>
      <c r="BI501" s="309">
        <f>+BI470+1</f>
        <v>44698</v>
      </c>
      <c r="BJ501" s="309"/>
      <c r="BK501" s="309"/>
      <c r="BL501" s="309"/>
    </row>
    <row r="502" spans="1:89" ht="13.5" thickBot="1" x14ac:dyDescent="0.25">
      <c r="AE502" s="232" t="s">
        <v>84</v>
      </c>
    </row>
    <row r="503" spans="1:89" ht="14.25" thickTop="1" thickBot="1" x14ac:dyDescent="0.25">
      <c r="A503" s="300" t="s">
        <v>0</v>
      </c>
      <c r="B503" s="302" t="s">
        <v>1</v>
      </c>
      <c r="C503" s="303"/>
      <c r="D503" s="302" t="s">
        <v>2</v>
      </c>
      <c r="E503" s="303"/>
      <c r="F503" s="302" t="s">
        <v>3</v>
      </c>
      <c r="G503" s="303"/>
      <c r="H503" s="302" t="s">
        <v>4</v>
      </c>
      <c r="I503" s="303"/>
      <c r="J503" s="302" t="s">
        <v>5</v>
      </c>
      <c r="K503" s="303"/>
      <c r="L503" s="302" t="s">
        <v>6</v>
      </c>
      <c r="M503" s="303"/>
      <c r="N503" s="302" t="s">
        <v>7</v>
      </c>
      <c r="O503" s="303"/>
      <c r="P503" s="302" t="s">
        <v>8</v>
      </c>
      <c r="Q503" s="303"/>
      <c r="R503" s="302" t="s">
        <v>9</v>
      </c>
      <c r="S503" s="303"/>
      <c r="T503" s="302" t="s">
        <v>10</v>
      </c>
      <c r="U503" s="303"/>
      <c r="V503" s="302" t="s">
        <v>11</v>
      </c>
      <c r="W503" s="303"/>
      <c r="X503" s="302" t="s">
        <v>12</v>
      </c>
      <c r="Y503" s="303"/>
      <c r="Z503" s="305" t="s">
        <v>40</v>
      </c>
      <c r="AA503" s="306"/>
      <c r="AB503" s="307" t="s">
        <v>41</v>
      </c>
      <c r="AC503" s="308"/>
      <c r="AE503" s="300" t="s">
        <v>0</v>
      </c>
      <c r="AF503" s="302" t="s">
        <v>1</v>
      </c>
      <c r="AG503" s="303"/>
      <c r="AH503" s="302" t="s">
        <v>2</v>
      </c>
      <c r="AI503" s="303"/>
      <c r="AJ503" s="302" t="s">
        <v>3</v>
      </c>
      <c r="AK503" s="303"/>
      <c r="AL503" s="302" t="s">
        <v>4</v>
      </c>
      <c r="AM503" s="303"/>
      <c r="AN503" s="302" t="s">
        <v>5</v>
      </c>
      <c r="AO503" s="303"/>
      <c r="AP503" s="302" t="s">
        <v>6</v>
      </c>
      <c r="AQ503" s="303"/>
      <c r="AR503" s="302" t="s">
        <v>7</v>
      </c>
      <c r="AS503" s="303"/>
      <c r="AT503" s="302" t="s">
        <v>8</v>
      </c>
      <c r="AU503" s="303"/>
      <c r="AV503" s="302" t="s">
        <v>9</v>
      </c>
      <c r="AW503" s="303"/>
      <c r="AX503" s="302" t="s">
        <v>10</v>
      </c>
      <c r="AY503" s="303"/>
      <c r="AZ503" s="302" t="s">
        <v>11</v>
      </c>
      <c r="BA503" s="303"/>
      <c r="BB503" s="302" t="s">
        <v>12</v>
      </c>
      <c r="BC503" s="303"/>
      <c r="BD503" s="305" t="s">
        <v>40</v>
      </c>
      <c r="BE503" s="306"/>
      <c r="BF503" s="307" t="s">
        <v>41</v>
      </c>
      <c r="BG503" s="308"/>
      <c r="BI503" s="300" t="s">
        <v>0</v>
      </c>
      <c r="BJ503" s="302" t="s">
        <v>1</v>
      </c>
      <c r="BK503" s="303"/>
      <c r="BL503" s="302" t="s">
        <v>2</v>
      </c>
      <c r="BM503" s="303"/>
      <c r="BN503" s="302" t="s">
        <v>3</v>
      </c>
      <c r="BO503" s="303"/>
      <c r="BP503" s="302" t="s">
        <v>4</v>
      </c>
      <c r="BQ503" s="303"/>
      <c r="BR503" s="302" t="s">
        <v>5</v>
      </c>
      <c r="BS503" s="303"/>
      <c r="BT503" s="302" t="s">
        <v>6</v>
      </c>
      <c r="BU503" s="303"/>
      <c r="BV503" s="302" t="s">
        <v>7</v>
      </c>
      <c r="BW503" s="303"/>
      <c r="BX503" s="302" t="s">
        <v>8</v>
      </c>
      <c r="BY503" s="303"/>
      <c r="BZ503" s="302" t="s">
        <v>9</v>
      </c>
      <c r="CA503" s="303"/>
      <c r="CB503" s="302" t="s">
        <v>10</v>
      </c>
      <c r="CC503" s="303"/>
      <c r="CD503" s="302" t="s">
        <v>11</v>
      </c>
      <c r="CE503" s="303"/>
      <c r="CF503" s="302" t="s">
        <v>12</v>
      </c>
      <c r="CG503" s="303"/>
      <c r="CH503" s="305" t="s">
        <v>40</v>
      </c>
      <c r="CI503" s="306"/>
      <c r="CJ503" s="302" t="s">
        <v>41</v>
      </c>
      <c r="CK503" s="303"/>
    </row>
    <row r="504" spans="1:89" ht="15" thickTop="1" thickBot="1" x14ac:dyDescent="0.3">
      <c r="A504" s="301"/>
      <c r="B504" s="115" t="s">
        <v>14</v>
      </c>
      <c r="C504" s="116" t="s">
        <v>15</v>
      </c>
      <c r="D504" s="117" t="s">
        <v>14</v>
      </c>
      <c r="E504" s="118" t="s">
        <v>15</v>
      </c>
      <c r="F504" s="115" t="s">
        <v>14</v>
      </c>
      <c r="G504" s="116" t="s">
        <v>15</v>
      </c>
      <c r="H504" s="117" t="s">
        <v>14</v>
      </c>
      <c r="I504" s="118" t="s">
        <v>15</v>
      </c>
      <c r="J504" s="115" t="s">
        <v>14</v>
      </c>
      <c r="K504" s="116" t="s">
        <v>15</v>
      </c>
      <c r="L504" s="117" t="s">
        <v>14</v>
      </c>
      <c r="M504" s="115" t="s">
        <v>15</v>
      </c>
      <c r="N504" s="119" t="s">
        <v>14</v>
      </c>
      <c r="O504" s="120" t="s">
        <v>15</v>
      </c>
      <c r="P504" s="115" t="s">
        <v>14</v>
      </c>
      <c r="Q504" s="116" t="s">
        <v>15</v>
      </c>
      <c r="R504" s="117" t="s">
        <v>14</v>
      </c>
      <c r="S504" s="118" t="s">
        <v>15</v>
      </c>
      <c r="T504" s="115" t="s">
        <v>14</v>
      </c>
      <c r="U504" s="116" t="s">
        <v>15</v>
      </c>
      <c r="V504" s="117" t="s">
        <v>14</v>
      </c>
      <c r="W504" s="118" t="s">
        <v>15</v>
      </c>
      <c r="X504" s="115" t="s">
        <v>14</v>
      </c>
      <c r="Y504" s="116" t="s">
        <v>15</v>
      </c>
      <c r="Z504" s="28" t="s">
        <v>14</v>
      </c>
      <c r="AA504" s="121" t="s">
        <v>15</v>
      </c>
      <c r="AB504" s="162" t="s">
        <v>14</v>
      </c>
      <c r="AC504" s="163" t="s">
        <v>15</v>
      </c>
      <c r="AE504" s="301"/>
      <c r="AF504" s="115" t="s">
        <v>14</v>
      </c>
      <c r="AG504" s="116" t="s">
        <v>15</v>
      </c>
      <c r="AH504" s="117" t="s">
        <v>14</v>
      </c>
      <c r="AI504" s="118" t="s">
        <v>15</v>
      </c>
      <c r="AJ504" s="115" t="s">
        <v>14</v>
      </c>
      <c r="AK504" s="116" t="s">
        <v>15</v>
      </c>
      <c r="AL504" s="117" t="s">
        <v>14</v>
      </c>
      <c r="AM504" s="118" t="s">
        <v>15</v>
      </c>
      <c r="AN504" s="115" t="s">
        <v>14</v>
      </c>
      <c r="AO504" s="116" t="s">
        <v>15</v>
      </c>
      <c r="AP504" s="117" t="s">
        <v>14</v>
      </c>
      <c r="AQ504" s="115" t="s">
        <v>15</v>
      </c>
      <c r="AR504" s="119" t="s">
        <v>14</v>
      </c>
      <c r="AS504" s="120" t="s">
        <v>15</v>
      </c>
      <c r="AT504" s="115" t="s">
        <v>14</v>
      </c>
      <c r="AU504" s="116" t="s">
        <v>15</v>
      </c>
      <c r="AV504" s="117" t="s">
        <v>14</v>
      </c>
      <c r="AW504" s="118" t="s">
        <v>15</v>
      </c>
      <c r="AX504" s="115" t="s">
        <v>14</v>
      </c>
      <c r="AY504" s="116" t="s">
        <v>15</v>
      </c>
      <c r="AZ504" s="117" t="s">
        <v>14</v>
      </c>
      <c r="BA504" s="118" t="s">
        <v>15</v>
      </c>
      <c r="BB504" s="115" t="s">
        <v>14</v>
      </c>
      <c r="BC504" s="116" t="s">
        <v>15</v>
      </c>
      <c r="BD504" s="28" t="s">
        <v>14</v>
      </c>
      <c r="BE504" s="121" t="s">
        <v>15</v>
      </c>
      <c r="BF504" s="162" t="s">
        <v>14</v>
      </c>
      <c r="BG504" s="163" t="s">
        <v>15</v>
      </c>
      <c r="BI504" s="301"/>
      <c r="BJ504" s="115" t="s">
        <v>14</v>
      </c>
      <c r="BK504" s="116" t="s">
        <v>15</v>
      </c>
      <c r="BL504" s="117" t="s">
        <v>14</v>
      </c>
      <c r="BM504" s="118" t="s">
        <v>15</v>
      </c>
      <c r="BN504" s="115" t="s">
        <v>14</v>
      </c>
      <c r="BO504" s="116" t="s">
        <v>15</v>
      </c>
      <c r="BP504" s="117" t="s">
        <v>14</v>
      </c>
      <c r="BQ504" s="118" t="s">
        <v>15</v>
      </c>
      <c r="BR504" s="115" t="s">
        <v>14</v>
      </c>
      <c r="BS504" s="116" t="s">
        <v>15</v>
      </c>
      <c r="BT504" s="117" t="s">
        <v>14</v>
      </c>
      <c r="BU504" s="115" t="s">
        <v>15</v>
      </c>
      <c r="BV504" s="119" t="s">
        <v>14</v>
      </c>
      <c r="BW504" s="120" t="s">
        <v>15</v>
      </c>
      <c r="BX504" s="115" t="s">
        <v>14</v>
      </c>
      <c r="BY504" s="116" t="s">
        <v>15</v>
      </c>
      <c r="BZ504" s="117" t="s">
        <v>14</v>
      </c>
      <c r="CA504" s="118" t="s">
        <v>15</v>
      </c>
      <c r="CB504" s="115" t="s">
        <v>14</v>
      </c>
      <c r="CC504" s="116" t="s">
        <v>15</v>
      </c>
      <c r="CD504" s="117" t="s">
        <v>14</v>
      </c>
      <c r="CE504" s="118" t="s">
        <v>15</v>
      </c>
      <c r="CF504" s="115" t="s">
        <v>14</v>
      </c>
      <c r="CG504" s="116" t="s">
        <v>15</v>
      </c>
      <c r="CH504" s="28" t="s">
        <v>14</v>
      </c>
      <c r="CI504" s="121" t="s">
        <v>15</v>
      </c>
      <c r="CJ504" s="119" t="s">
        <v>14</v>
      </c>
      <c r="CK504" s="120" t="s">
        <v>15</v>
      </c>
    </row>
    <row r="505" spans="1:89" ht="13.5" thickTop="1" x14ac:dyDescent="0.2">
      <c r="A505" s="124" t="s">
        <v>16</v>
      </c>
      <c r="B505" s="125"/>
      <c r="C505" s="172"/>
      <c r="D505" s="126"/>
      <c r="E505" s="166"/>
      <c r="F505" s="125"/>
      <c r="G505" s="127"/>
      <c r="H505" s="126"/>
      <c r="I505" s="166"/>
      <c r="J505" s="125"/>
      <c r="K505" s="127"/>
      <c r="L505" s="126"/>
      <c r="M505" s="125"/>
      <c r="N505" s="165"/>
      <c r="O505" s="167"/>
      <c r="P505" s="125"/>
      <c r="Q505" s="127"/>
      <c r="R505" s="126"/>
      <c r="S505" s="166"/>
      <c r="T505" s="125"/>
      <c r="U505" s="127"/>
      <c r="V505" s="126"/>
      <c r="W505" s="166"/>
      <c r="X505" s="125"/>
      <c r="Y505" s="127"/>
      <c r="Z505" s="170"/>
      <c r="AA505" s="171"/>
      <c r="AB505" s="156">
        <f>B505+D505+F505+H505+J505+L505+N505+P505+R505+T505+V505+X505+Z505</f>
        <v>0</v>
      </c>
      <c r="AC505" s="157">
        <f>C505+E505+G505+I505+K505+M505+O505+Q505+S505+U505+W505+Y505+AA505</f>
        <v>0</v>
      </c>
      <c r="AE505" s="235" t="str">
        <f>$AE$9</f>
        <v>07:00 - 07:59</v>
      </c>
      <c r="AF505" s="125">
        <f>SUMIF($A$9:$A$32,$AE505,B$505:B$528)</f>
        <v>3185</v>
      </c>
      <c r="AG505" s="172">
        <f t="shared" ref="AG505:AV506" si="9070">SUMIF($A$9:$A$32,$AE505,C$505:C$528)</f>
        <v>1485</v>
      </c>
      <c r="AH505" s="126">
        <f t="shared" si="9070"/>
        <v>1086</v>
      </c>
      <c r="AI505" s="166">
        <f t="shared" si="9070"/>
        <v>1143</v>
      </c>
      <c r="AJ505" s="125">
        <f t="shared" si="9070"/>
        <v>2882</v>
      </c>
      <c r="AK505" s="127">
        <f t="shared" si="9070"/>
        <v>1660</v>
      </c>
      <c r="AL505" s="126">
        <f t="shared" si="9070"/>
        <v>3804</v>
      </c>
      <c r="AM505" s="166">
        <f t="shared" si="9070"/>
        <v>2386</v>
      </c>
      <c r="AN505" s="125">
        <f t="shared" si="9070"/>
        <v>291</v>
      </c>
      <c r="AO505" s="127">
        <f t="shared" si="9070"/>
        <v>997</v>
      </c>
      <c r="AP505" s="126">
        <f t="shared" si="9070"/>
        <v>1233</v>
      </c>
      <c r="AQ505" s="125">
        <f t="shared" si="9070"/>
        <v>3442</v>
      </c>
      <c r="AR505" s="165">
        <f t="shared" si="9070"/>
        <v>2889</v>
      </c>
      <c r="AS505" s="167">
        <f t="shared" si="9070"/>
        <v>4076</v>
      </c>
      <c r="AT505" s="125">
        <f t="shared" si="9070"/>
        <v>2149</v>
      </c>
      <c r="AU505" s="127">
        <f t="shared" si="9070"/>
        <v>2112</v>
      </c>
      <c r="AV505" s="126">
        <f t="shared" si="9070"/>
        <v>2496</v>
      </c>
      <c r="AW505" s="166">
        <f t="shared" ref="AW505:BE506" si="9071">SUMIF($A$9:$A$32,$AE505,S$505:S$528)</f>
        <v>2201</v>
      </c>
      <c r="AX505" s="125">
        <f t="shared" si="9071"/>
        <v>437</v>
      </c>
      <c r="AY505" s="127">
        <f t="shared" si="9071"/>
        <v>1581</v>
      </c>
      <c r="AZ505" s="126">
        <f t="shared" si="9071"/>
        <v>1063</v>
      </c>
      <c r="BA505" s="166">
        <f t="shared" si="9071"/>
        <v>2931</v>
      </c>
      <c r="BB505" s="125">
        <f t="shared" si="9071"/>
        <v>1784</v>
      </c>
      <c r="BC505" s="127">
        <f t="shared" si="9071"/>
        <v>1782</v>
      </c>
      <c r="BD505" s="170">
        <f t="shared" si="9071"/>
        <v>3930</v>
      </c>
      <c r="BE505" s="171">
        <f t="shared" si="9071"/>
        <v>2664</v>
      </c>
      <c r="BF505" s="156">
        <f>AF505+AH505+AJ505+AL505+AN505+AP505+AR505+AT505+AV505+AX505+AZ505+BB505+BD505</f>
        <v>27229</v>
      </c>
      <c r="BG505" s="157">
        <f>AG505+AI505+AK505+AM505+AO505+AQ505+AS505+AU505+AW505+AY505+BA505+BC505+BE505</f>
        <v>28460</v>
      </c>
      <c r="BI505" s="124" t="s">
        <v>16</v>
      </c>
      <c r="BJ505" s="128">
        <f>B505/B529</f>
        <v>0</v>
      </c>
      <c r="BK505" s="129">
        <f t="shared" ref="BK505" si="9072">C505/C529</f>
        <v>0</v>
      </c>
      <c r="BL505" s="130">
        <f t="shared" ref="BL505" si="9073">D505/D529</f>
        <v>0</v>
      </c>
      <c r="BM505" s="131">
        <f t="shared" ref="BM505" si="9074">E505/E529</f>
        <v>0</v>
      </c>
      <c r="BN505" s="128">
        <f t="shared" ref="BN505" si="9075">F505/F529</f>
        <v>0</v>
      </c>
      <c r="BO505" s="129">
        <f t="shared" ref="BO505" si="9076">G505/G529</f>
        <v>0</v>
      </c>
      <c r="BP505" s="130">
        <f t="shared" ref="BP505" si="9077">H505/H529</f>
        <v>0</v>
      </c>
      <c r="BQ505" s="131">
        <f t="shared" ref="BQ505" si="9078">I505/I529</f>
        <v>0</v>
      </c>
      <c r="BR505" s="128">
        <f t="shared" ref="BR505" si="9079">J505/J529</f>
        <v>0</v>
      </c>
      <c r="BS505" s="129">
        <f t="shared" ref="BS505" si="9080">K505/K529</f>
        <v>0</v>
      </c>
      <c r="BT505" s="130">
        <f t="shared" ref="BT505" si="9081">L505/L529</f>
        <v>0</v>
      </c>
      <c r="BU505" s="128">
        <f t="shared" ref="BU505" si="9082">M505/M529</f>
        <v>0</v>
      </c>
      <c r="BV505" s="132">
        <f t="shared" ref="BV505" si="9083">N505/N529</f>
        <v>0</v>
      </c>
      <c r="BW505" s="133">
        <f t="shared" ref="BW505" si="9084">O505/O529</f>
        <v>0</v>
      </c>
      <c r="BX505" s="128">
        <f t="shared" ref="BX505" si="9085">P505/P529</f>
        <v>0</v>
      </c>
      <c r="BY505" s="129">
        <f t="shared" ref="BY505" si="9086">Q505/Q529</f>
        <v>0</v>
      </c>
      <c r="BZ505" s="130">
        <f t="shared" ref="BZ505" si="9087">R505/R529</f>
        <v>0</v>
      </c>
      <c r="CA505" s="131">
        <f t="shared" ref="CA505" si="9088">S505/S529</f>
        <v>0</v>
      </c>
      <c r="CB505" s="128">
        <f t="shared" ref="CB505" si="9089">T505/T529</f>
        <v>0</v>
      </c>
      <c r="CC505" s="129">
        <f t="shared" ref="CC505" si="9090">U505/U529</f>
        <v>0</v>
      </c>
      <c r="CD505" s="130">
        <f t="shared" ref="CD505" si="9091">V505/V529</f>
        <v>0</v>
      </c>
      <c r="CE505" s="131">
        <f t="shared" ref="CE505" si="9092">W505/W529</f>
        <v>0</v>
      </c>
      <c r="CF505" s="128">
        <f t="shared" ref="CF505" si="9093">X505/X529</f>
        <v>0</v>
      </c>
      <c r="CG505" s="129">
        <f t="shared" ref="CG505" si="9094">Y505/Y529</f>
        <v>0</v>
      </c>
      <c r="CH505" s="130">
        <f t="shared" ref="CH505" si="9095">Z505/Z529</f>
        <v>0</v>
      </c>
      <c r="CI505" s="128">
        <f t="shared" ref="CI505" si="9096">AA505/AA529</f>
        <v>0</v>
      </c>
      <c r="CJ505" s="134">
        <f t="shared" ref="CJ505" si="9097">AB505/AB529</f>
        <v>0</v>
      </c>
      <c r="CK505" s="135">
        <f t="shared" ref="CK505" si="9098">AC505/AC529</f>
        <v>0</v>
      </c>
    </row>
    <row r="506" spans="1:89" x14ac:dyDescent="0.2">
      <c r="A506" s="136" t="s">
        <v>17</v>
      </c>
      <c r="B506" s="175">
        <v>385</v>
      </c>
      <c r="C506" s="176">
        <v>0</v>
      </c>
      <c r="D506" s="177">
        <v>286</v>
      </c>
      <c r="E506" s="178">
        <v>0</v>
      </c>
      <c r="F506" s="175">
        <v>806</v>
      </c>
      <c r="G506" s="179">
        <v>12</v>
      </c>
      <c r="H506" s="177">
        <v>555</v>
      </c>
      <c r="I506" s="178">
        <v>44</v>
      </c>
      <c r="J506" s="175">
        <v>17</v>
      </c>
      <c r="K506" s="179">
        <v>16</v>
      </c>
      <c r="L506" s="177">
        <v>93</v>
      </c>
      <c r="M506" s="175">
        <v>60</v>
      </c>
      <c r="N506" s="180">
        <v>209</v>
      </c>
      <c r="O506" s="181">
        <v>147</v>
      </c>
      <c r="P506" s="175">
        <v>93</v>
      </c>
      <c r="Q506" s="179">
        <v>86</v>
      </c>
      <c r="R506" s="177">
        <v>36</v>
      </c>
      <c r="S506" s="178">
        <v>134</v>
      </c>
      <c r="T506" s="175">
        <v>1</v>
      </c>
      <c r="U506" s="179">
        <v>0</v>
      </c>
      <c r="V506" s="177">
        <v>16</v>
      </c>
      <c r="W506" s="178">
        <v>0</v>
      </c>
      <c r="X506" s="175">
        <v>2</v>
      </c>
      <c r="Y506" s="179">
        <v>0</v>
      </c>
      <c r="Z506" s="177">
        <v>0</v>
      </c>
      <c r="AA506" s="175">
        <v>0</v>
      </c>
      <c r="AB506" s="156">
        <f t="shared" ref="AB506:AB525" si="9099">B506+D506+F506+H506+J506+L506+N506+P506+R506+T506+V506+X506+Z506</f>
        <v>2499</v>
      </c>
      <c r="AC506" s="157">
        <f t="shared" ref="AC506:AC525" si="9100">C506+E506+G506+I506+K506+M506+O506+Q506+S506+U506+W506+Y506+AA506</f>
        <v>499</v>
      </c>
      <c r="AE506" s="237" t="str">
        <f>$AE$10</f>
        <v>08:00 - 08:59</v>
      </c>
      <c r="AF506" s="125">
        <f>SUMIF($A$9:$A$32,$AE506,B$505:B$528)</f>
        <v>2545</v>
      </c>
      <c r="AG506" s="176">
        <f t="shared" si="9070"/>
        <v>1191</v>
      </c>
      <c r="AH506" s="177">
        <f t="shared" si="9070"/>
        <v>854</v>
      </c>
      <c r="AI506" s="178">
        <f t="shared" si="9070"/>
        <v>957</v>
      </c>
      <c r="AJ506" s="238">
        <f t="shared" si="9070"/>
        <v>2662</v>
      </c>
      <c r="AK506" s="179">
        <f t="shared" si="9070"/>
        <v>1345</v>
      </c>
      <c r="AL506" s="177">
        <f t="shared" si="9070"/>
        <v>3134</v>
      </c>
      <c r="AM506" s="178">
        <f t="shared" si="9070"/>
        <v>2150</v>
      </c>
      <c r="AN506" s="238">
        <f t="shared" si="9070"/>
        <v>239</v>
      </c>
      <c r="AO506" s="179">
        <f t="shared" si="9070"/>
        <v>877</v>
      </c>
      <c r="AP506" s="177">
        <f t="shared" si="9070"/>
        <v>1035</v>
      </c>
      <c r="AQ506" s="238">
        <f t="shared" si="9070"/>
        <v>2887</v>
      </c>
      <c r="AR506" s="180">
        <f t="shared" si="9070"/>
        <v>2402</v>
      </c>
      <c r="AS506" s="181">
        <f t="shared" si="9070"/>
        <v>3993</v>
      </c>
      <c r="AT506" s="238">
        <f t="shared" si="9070"/>
        <v>1627</v>
      </c>
      <c r="AU506" s="179">
        <f t="shared" si="9070"/>
        <v>1667</v>
      </c>
      <c r="AV506" s="177">
        <f t="shared" si="9070"/>
        <v>2277</v>
      </c>
      <c r="AW506" s="178">
        <f t="shared" si="9071"/>
        <v>1700</v>
      </c>
      <c r="AX506" s="238">
        <f t="shared" si="9071"/>
        <v>311</v>
      </c>
      <c r="AY506" s="179">
        <f t="shared" si="9071"/>
        <v>1112</v>
      </c>
      <c r="AZ506" s="177">
        <f t="shared" si="9071"/>
        <v>1019</v>
      </c>
      <c r="BA506" s="178">
        <f t="shared" si="9071"/>
        <v>2569</v>
      </c>
      <c r="BB506" s="238">
        <f t="shared" si="9071"/>
        <v>1380</v>
      </c>
      <c r="BC506" s="179">
        <f t="shared" si="9071"/>
        <v>1594</v>
      </c>
      <c r="BD506" s="177">
        <f t="shared" si="9071"/>
        <v>3237</v>
      </c>
      <c r="BE506" s="238">
        <f t="shared" si="9071"/>
        <v>2664</v>
      </c>
      <c r="BF506" s="158">
        <f>SUM(AF506,AH506,AJ506,AL506,AN506,AP506,AR506,AT506,AV506,AX506,AZ506,BB506,BD506)</f>
        <v>22722</v>
      </c>
      <c r="BG506" s="159">
        <f>SUM(AG506,AI506,AK506,AM506,AO506,AQ506,AS506,AU506,AW506,AY506,BA506,BC506,BE506)</f>
        <v>24706</v>
      </c>
      <c r="BI506" s="136" t="s">
        <v>17</v>
      </c>
      <c r="BJ506" s="128">
        <f>B506/B529</f>
        <v>1.2667390517553384E-2</v>
      </c>
      <c r="BK506" s="129">
        <f t="shared" ref="BK506" si="9101">C506/C529</f>
        <v>0</v>
      </c>
      <c r="BL506" s="130">
        <f t="shared" ref="BL506" si="9102">D506/D529</f>
        <v>2.1971268341399709E-2</v>
      </c>
      <c r="BM506" s="131">
        <f t="shared" ref="BM506" si="9103">E506/E529</f>
        <v>0</v>
      </c>
      <c r="BN506" s="128">
        <f t="shared" ref="BN506" si="9104">F506/F529</f>
        <v>2.63312642927148E-2</v>
      </c>
      <c r="BO506" s="129">
        <f t="shared" ref="BO506" si="9105">G506/G529</f>
        <v>4.4038313332599361E-4</v>
      </c>
      <c r="BP506" s="130">
        <f t="shared" ref="BP506" si="9106">H506/H529</f>
        <v>1.3435654110583907E-2</v>
      </c>
      <c r="BQ506" s="131">
        <f t="shared" ref="BQ506" si="9107">I506/I529</f>
        <v>1.0079952349316167E-3</v>
      </c>
      <c r="BR506" s="128">
        <f t="shared" ref="BR506" si="9108">J506/J529</f>
        <v>2.5211330268426519E-3</v>
      </c>
      <c r="BS506" s="129">
        <f t="shared" ref="BS506" si="9109">K506/K529</f>
        <v>2.3054755043227667E-3</v>
      </c>
      <c r="BT506" s="130">
        <f t="shared" ref="BT506" si="9110">L506/L529</f>
        <v>3.6961964945749375E-3</v>
      </c>
      <c r="BU506" s="128">
        <f t="shared" ref="BU506" si="9111">M506/M529</f>
        <v>2.4810817516437165E-3</v>
      </c>
      <c r="BV506" s="132">
        <f t="shared" ref="BV506" si="9112">N506/N529</f>
        <v>5.0121106021727138E-3</v>
      </c>
      <c r="BW506" s="133">
        <f t="shared" ref="BW506" si="9113">O506/O529</f>
        <v>3.5414006600978103E-3</v>
      </c>
      <c r="BX506" s="128">
        <f t="shared" ref="BX506" si="9114">P506/P529</f>
        <v>4.093129703798248E-3</v>
      </c>
      <c r="BY506" s="129">
        <f t="shared" ref="BY506" si="9115">Q506/Q529</f>
        <v>3.8205242114615727E-3</v>
      </c>
      <c r="BZ506" s="130">
        <f t="shared" ref="BZ506" si="9116">R506/R529</f>
        <v>1.3030730806819417E-3</v>
      </c>
      <c r="CA506" s="131">
        <f t="shared" ref="CA506" si="9117">S506/S529</f>
        <v>4.4919714391069695E-3</v>
      </c>
      <c r="CB506" s="128">
        <f t="shared" ref="CB506" si="9118">T506/T529</f>
        <v>1.1775788977861517E-4</v>
      </c>
      <c r="CC506" s="129">
        <f t="shared" ref="CC506" si="9119">U506/U529</f>
        <v>0</v>
      </c>
      <c r="CD506" s="130">
        <f t="shared" ref="CD506" si="9120">V506/V529</f>
        <v>6.0716454159077113E-4</v>
      </c>
      <c r="CE506" s="131">
        <f t="shared" ref="CE506" si="9121">W506/W529</f>
        <v>0</v>
      </c>
      <c r="CF506" s="128">
        <f t="shared" ref="CF506" si="9122">X506/X529</f>
        <v>9.7651481861237249E-5</v>
      </c>
      <c r="CG506" s="129">
        <f t="shared" ref="CG506" si="9123">Y506/Y529</f>
        <v>0</v>
      </c>
      <c r="CH506" s="130">
        <f t="shared" ref="CH506" si="9124">Z506/Z529</f>
        <v>0</v>
      </c>
      <c r="CI506" s="128">
        <f t="shared" ref="CI506" si="9125">AA506/AA529</f>
        <v>0</v>
      </c>
      <c r="CJ506" s="134">
        <f t="shared" ref="CJ506" si="9126">AB506/AB529</f>
        <v>7.3933161345293603E-3</v>
      </c>
      <c r="CK506" s="135">
        <f t="shared" ref="CK506" si="9127">AC506/AC529</f>
        <v>1.4831723838652246E-3</v>
      </c>
    </row>
    <row r="507" spans="1:89" ht="13.5" thickBot="1" x14ac:dyDescent="0.25">
      <c r="A507" s="145" t="s">
        <v>18</v>
      </c>
      <c r="B507" s="182">
        <v>2094</v>
      </c>
      <c r="C507" s="183">
        <v>0</v>
      </c>
      <c r="D507" s="184">
        <v>961</v>
      </c>
      <c r="E507" s="185">
        <v>164</v>
      </c>
      <c r="F507" s="182">
        <v>2882</v>
      </c>
      <c r="G507" s="186">
        <v>436</v>
      </c>
      <c r="H507" s="184">
        <v>2391</v>
      </c>
      <c r="I507" s="185">
        <v>923</v>
      </c>
      <c r="J507" s="182">
        <v>112</v>
      </c>
      <c r="K507" s="186">
        <v>256</v>
      </c>
      <c r="L507" s="184">
        <v>682</v>
      </c>
      <c r="M507" s="182">
        <v>1099</v>
      </c>
      <c r="N507" s="187">
        <v>1739</v>
      </c>
      <c r="O507" s="188">
        <v>2004</v>
      </c>
      <c r="P507" s="182">
        <v>951</v>
      </c>
      <c r="Q507" s="186">
        <v>1072</v>
      </c>
      <c r="R507" s="184">
        <v>1010</v>
      </c>
      <c r="S507" s="185">
        <v>1331</v>
      </c>
      <c r="T507" s="182">
        <v>174</v>
      </c>
      <c r="U507" s="186">
        <v>687</v>
      </c>
      <c r="V507" s="184">
        <v>697</v>
      </c>
      <c r="W507" s="185">
        <v>1722</v>
      </c>
      <c r="X507" s="182">
        <v>795</v>
      </c>
      <c r="Y507" s="186">
        <v>758</v>
      </c>
      <c r="Z507" s="184">
        <v>1996</v>
      </c>
      <c r="AA507" s="182">
        <v>1279</v>
      </c>
      <c r="AB507" s="156">
        <f t="shared" si="9099"/>
        <v>16484</v>
      </c>
      <c r="AC507" s="157">
        <f t="shared" si="9100"/>
        <v>11731</v>
      </c>
      <c r="AE507" s="235"/>
      <c r="AF507" s="125"/>
      <c r="AG507" s="183"/>
      <c r="AH507" s="184"/>
      <c r="AI507" s="185"/>
      <c r="AJ507" s="182"/>
      <c r="AK507" s="186"/>
      <c r="AL507" s="184"/>
      <c r="AM507" s="185"/>
      <c r="AN507" s="182"/>
      <c r="AO507" s="186"/>
      <c r="AP507" s="184"/>
      <c r="AQ507" s="182"/>
      <c r="AR507" s="187"/>
      <c r="AS507" s="188"/>
      <c r="AT507" s="182"/>
      <c r="AU507" s="186"/>
      <c r="AV507" s="184"/>
      <c r="AW507" s="185"/>
      <c r="AX507" s="182"/>
      <c r="AY507" s="186"/>
      <c r="AZ507" s="184"/>
      <c r="BA507" s="185"/>
      <c r="BB507" s="182"/>
      <c r="BC507" s="186"/>
      <c r="BD507" s="184"/>
      <c r="BE507" s="182"/>
      <c r="BF507" s="158"/>
      <c r="BG507" s="159"/>
      <c r="BI507" s="145" t="s">
        <v>18</v>
      </c>
      <c r="BJ507" s="128">
        <f>B507/B529</f>
        <v>6.8897443490277363E-2</v>
      </c>
      <c r="BK507" s="129">
        <f t="shared" ref="BK507" si="9128">C507/C529</f>
        <v>0</v>
      </c>
      <c r="BL507" s="130">
        <f t="shared" ref="BL507" si="9129">D507/D529</f>
        <v>7.3826534531766158E-2</v>
      </c>
      <c r="BM507" s="131">
        <f t="shared" ref="BM507" si="9130">E507/E529</f>
        <v>1.1806205456770571E-2</v>
      </c>
      <c r="BN507" s="128">
        <f t="shared" ref="BN507" si="9131">F507/F529</f>
        <v>9.4152237830774255E-2</v>
      </c>
      <c r="BO507" s="129">
        <f t="shared" ref="BO507" si="9132">G507/G529</f>
        <v>1.60005871775111E-2</v>
      </c>
      <c r="BP507" s="130">
        <f t="shared" ref="BP507" si="9133">H507/H529</f>
        <v>5.788225041154256E-2</v>
      </c>
      <c r="BQ507" s="131">
        <f t="shared" ref="BQ507" si="9134">I507/I529</f>
        <v>2.1144990950951868E-2</v>
      </c>
      <c r="BR507" s="128">
        <f t="shared" ref="BR507" si="9135">J507/J529</f>
        <v>1.6609817588610409E-2</v>
      </c>
      <c r="BS507" s="129">
        <f t="shared" ref="BS507" si="9136">K507/K529</f>
        <v>3.6887608069164267E-2</v>
      </c>
      <c r="BT507" s="130">
        <f t="shared" ref="BT507" si="9137">L507/L529</f>
        <v>2.7105440960216207E-2</v>
      </c>
      <c r="BU507" s="128">
        <f t="shared" ref="BU507" si="9138">M507/M529</f>
        <v>4.5445147417607412E-2</v>
      </c>
      <c r="BV507" s="132">
        <f t="shared" ref="BV507" si="9139">N507/N529</f>
        <v>4.17036379769299E-2</v>
      </c>
      <c r="BW507" s="133">
        <f t="shared" ref="BW507" si="9140">O507/O529</f>
        <v>4.8278686549904838E-2</v>
      </c>
      <c r="BX507" s="128">
        <f t="shared" ref="BX507" si="9141">P507/P529</f>
        <v>4.1855552132388542E-2</v>
      </c>
      <c r="BY507" s="129">
        <f t="shared" ref="BY507" si="9142">Q507/Q529</f>
        <v>4.7623278542869837E-2</v>
      </c>
      <c r="BZ507" s="130">
        <f t="shared" ref="BZ507" si="9143">R507/R529</f>
        <v>3.655843920802114E-2</v>
      </c>
      <c r="CA507" s="131">
        <f t="shared" ref="CA507" si="9144">S507/S529</f>
        <v>4.4618014816801312E-2</v>
      </c>
      <c r="CB507" s="128">
        <f t="shared" ref="CB507" si="9145">T507/T529</f>
        <v>2.048987282147904E-2</v>
      </c>
      <c r="CC507" s="129">
        <f t="shared" ref="CC507" si="9146">U507/U529</f>
        <v>7.7460818581576274E-2</v>
      </c>
      <c r="CD507" s="130">
        <f t="shared" ref="CD507" si="9147">V507/V529</f>
        <v>2.6449605343047966E-2</v>
      </c>
      <c r="CE507" s="131">
        <f t="shared" ref="CE507" si="9148">W507/W529</f>
        <v>5.8424374024564026E-2</v>
      </c>
      <c r="CF507" s="128">
        <f t="shared" ref="CF507" si="9149">X507/X529</f>
        <v>3.8816464039841805E-2</v>
      </c>
      <c r="CG507" s="129">
        <f t="shared" ref="CG507" si="9150">Y507/Y529</f>
        <v>5.7337367624810891E-2</v>
      </c>
      <c r="CH507" s="130">
        <f t="shared" ref="CH507" si="9151">Z507/Z529</f>
        <v>4.5986545018892266E-2</v>
      </c>
      <c r="CI507" s="128">
        <f t="shared" ref="CI507" si="9152">AA507/AA529</f>
        <v>2.8331561226298069E-2</v>
      </c>
      <c r="CJ507" s="134">
        <f t="shared" ref="CJ507" si="9153">AB507/AB529</f>
        <v>4.8768076495230885E-2</v>
      </c>
      <c r="CK507" s="135">
        <f t="shared" ref="CK507" si="9154">AC507/AC529</f>
        <v>3.4867926322891679E-2</v>
      </c>
    </row>
    <row r="508" spans="1:89" ht="14.25" thickTop="1" thickBot="1" x14ac:dyDescent="0.25">
      <c r="A508" s="136" t="s">
        <v>19</v>
      </c>
      <c r="B508" s="175">
        <v>3237</v>
      </c>
      <c r="C508" s="176">
        <v>1369</v>
      </c>
      <c r="D508" s="177">
        <v>1229</v>
      </c>
      <c r="E508" s="178">
        <v>871</v>
      </c>
      <c r="F508" s="175">
        <v>3569</v>
      </c>
      <c r="G508" s="179">
        <v>1364</v>
      </c>
      <c r="H508" s="177">
        <v>3456</v>
      </c>
      <c r="I508" s="178">
        <v>1927</v>
      </c>
      <c r="J508" s="175">
        <v>216</v>
      </c>
      <c r="K508" s="179">
        <v>640</v>
      </c>
      <c r="L508" s="177">
        <v>1204</v>
      </c>
      <c r="M508" s="175">
        <v>2150</v>
      </c>
      <c r="N508" s="180">
        <v>2819</v>
      </c>
      <c r="O508" s="181">
        <v>3624</v>
      </c>
      <c r="P508" s="175">
        <v>1768</v>
      </c>
      <c r="Q508" s="179">
        <v>1812</v>
      </c>
      <c r="R508" s="177">
        <v>2200</v>
      </c>
      <c r="S508" s="178">
        <v>1948</v>
      </c>
      <c r="T508" s="175">
        <v>359</v>
      </c>
      <c r="U508" s="179">
        <v>1287</v>
      </c>
      <c r="V508" s="177">
        <v>1328</v>
      </c>
      <c r="W508" s="178">
        <v>2948</v>
      </c>
      <c r="X508" s="175">
        <v>1734</v>
      </c>
      <c r="Y508" s="179">
        <v>1135</v>
      </c>
      <c r="Z508" s="177">
        <v>3363</v>
      </c>
      <c r="AA508" s="175">
        <v>2198</v>
      </c>
      <c r="AB508" s="156">
        <f t="shared" si="9099"/>
        <v>26482</v>
      </c>
      <c r="AC508" s="157">
        <f t="shared" si="9100"/>
        <v>23273</v>
      </c>
      <c r="AE508" s="229" t="s">
        <v>13</v>
      </c>
      <c r="AF508" s="20">
        <f t="shared" ref="AF508:BG508" si="9155">SUM(AF505:AF507)</f>
        <v>5730</v>
      </c>
      <c r="AG508" s="21">
        <f t="shared" si="9155"/>
        <v>2676</v>
      </c>
      <c r="AH508" s="20">
        <f t="shared" si="9155"/>
        <v>1940</v>
      </c>
      <c r="AI508" s="21">
        <f t="shared" si="9155"/>
        <v>2100</v>
      </c>
      <c r="AJ508" s="20">
        <f t="shared" si="9155"/>
        <v>5544</v>
      </c>
      <c r="AK508" s="21">
        <f t="shared" si="9155"/>
        <v>3005</v>
      </c>
      <c r="AL508" s="20">
        <f t="shared" si="9155"/>
        <v>6938</v>
      </c>
      <c r="AM508" s="21">
        <f t="shared" si="9155"/>
        <v>4536</v>
      </c>
      <c r="AN508" s="20">
        <f t="shared" si="9155"/>
        <v>530</v>
      </c>
      <c r="AO508" s="21">
        <f t="shared" si="9155"/>
        <v>1874</v>
      </c>
      <c r="AP508" s="20">
        <f t="shared" si="9155"/>
        <v>2268</v>
      </c>
      <c r="AQ508" s="21">
        <f t="shared" si="9155"/>
        <v>6329</v>
      </c>
      <c r="AR508" s="20">
        <f t="shared" si="9155"/>
        <v>5291</v>
      </c>
      <c r="AS508" s="21">
        <f t="shared" si="9155"/>
        <v>8069</v>
      </c>
      <c r="AT508" s="20">
        <f t="shared" si="9155"/>
        <v>3776</v>
      </c>
      <c r="AU508" s="21">
        <f t="shared" si="9155"/>
        <v>3779</v>
      </c>
      <c r="AV508" s="20">
        <f t="shared" si="9155"/>
        <v>4773</v>
      </c>
      <c r="AW508" s="21">
        <f t="shared" si="9155"/>
        <v>3901</v>
      </c>
      <c r="AX508" s="20">
        <f t="shared" si="9155"/>
        <v>748</v>
      </c>
      <c r="AY508" s="21">
        <f t="shared" si="9155"/>
        <v>2693</v>
      </c>
      <c r="AZ508" s="20">
        <f t="shared" si="9155"/>
        <v>2082</v>
      </c>
      <c r="BA508" s="21">
        <f t="shared" si="9155"/>
        <v>5500</v>
      </c>
      <c r="BB508" s="20">
        <f t="shared" si="9155"/>
        <v>3164</v>
      </c>
      <c r="BC508" s="21">
        <f t="shared" si="9155"/>
        <v>3376</v>
      </c>
      <c r="BD508" s="20">
        <f t="shared" si="9155"/>
        <v>7167</v>
      </c>
      <c r="BE508" s="21">
        <f t="shared" si="9155"/>
        <v>5328</v>
      </c>
      <c r="BF508" s="160">
        <f t="shared" si="9155"/>
        <v>49951</v>
      </c>
      <c r="BG508" s="161">
        <f t="shared" si="9155"/>
        <v>53166</v>
      </c>
      <c r="BI508" s="136" t="s">
        <v>19</v>
      </c>
      <c r="BJ508" s="128">
        <f>B508/B529</f>
        <v>0.10650478728654625</v>
      </c>
      <c r="BK508" s="129">
        <f t="shared" ref="BK508" si="9156">C508/C529</f>
        <v>4.5679012345679011E-2</v>
      </c>
      <c r="BL508" s="130">
        <f t="shared" ref="BL508" si="9157">D508/D529</f>
        <v>9.4414995774756094E-2</v>
      </c>
      <c r="BM508" s="131">
        <f t="shared" ref="BM508" si="9158">E508/E529</f>
        <v>6.2702469224677843E-2</v>
      </c>
      <c r="BN508" s="128">
        <f t="shared" ref="BN508" si="9159">F508/F529</f>
        <v>0.11659588369813786</v>
      </c>
      <c r="BO508" s="129">
        <f t="shared" ref="BO508" si="9160">G508/G529</f>
        <v>5.0056882821387941E-2</v>
      </c>
      <c r="BP508" s="130">
        <f t="shared" ref="BP508" si="9161">H508/H529</f>
        <v>8.3664181272392751E-2</v>
      </c>
      <c r="BQ508" s="131">
        <f t="shared" ref="BQ508" si="9162">I508/I529</f>
        <v>4.4145609493482396E-2</v>
      </c>
      <c r="BR508" s="128">
        <f t="shared" ref="BR508" si="9163">J508/J529</f>
        <v>3.2033219635177218E-2</v>
      </c>
      <c r="BS508" s="129">
        <f t="shared" ref="BS508" si="9164">K508/K529</f>
        <v>9.2219020172910657E-2</v>
      </c>
      <c r="BT508" s="130">
        <f t="shared" ref="BT508" si="9165">L508/L529</f>
        <v>4.7851834187830372E-2</v>
      </c>
      <c r="BU508" s="128">
        <f t="shared" ref="BU508" si="9166">M508/M529</f>
        <v>8.8905429433899841E-2</v>
      </c>
      <c r="BV508" s="132">
        <f t="shared" ref="BV508" si="9167">N508/N529</f>
        <v>6.76035396532291E-2</v>
      </c>
      <c r="BW508" s="133">
        <f t="shared" ref="BW508" si="9168">O508/O529</f>
        <v>8.7306367293839893E-2</v>
      </c>
      <c r="BX508" s="128">
        <f t="shared" ref="BX508" si="9169">P508/P529</f>
        <v>7.7813476519519392E-2</v>
      </c>
      <c r="BY508" s="129">
        <f t="shared" ref="BY508" si="9170">Q508/Q529</f>
        <v>8.0497556641492676E-2</v>
      </c>
      <c r="BZ508" s="130">
        <f t="shared" ref="BZ508" si="9171">R508/R529</f>
        <v>7.9632243819451984E-2</v>
      </c>
      <c r="CA508" s="131">
        <f t="shared" ref="CA508" si="9172">S508/S529</f>
        <v>6.5301196741644599E-2</v>
      </c>
      <c r="CB508" s="128">
        <f t="shared" ref="CB508" si="9173">T508/T529</f>
        <v>4.2275082430522845E-2</v>
      </c>
      <c r="CC508" s="129">
        <f t="shared" ref="CC508" si="9174">U508/U529</f>
        <v>0.14511218852181756</v>
      </c>
      <c r="CD508" s="130">
        <f t="shared" ref="CD508" si="9175">V508/V529</f>
        <v>5.0394656952034003E-2</v>
      </c>
      <c r="CE508" s="131">
        <f t="shared" ref="CE508" si="9176">W508/W529</f>
        <v>0.10002035692474723</v>
      </c>
      <c r="CF508" s="128">
        <f t="shared" ref="CF508" si="9177">X508/X529</f>
        <v>8.4663834773692687E-2</v>
      </c>
      <c r="CG508" s="129">
        <f t="shared" ref="CG508" si="9178">Y508/Y529</f>
        <v>8.5854765506807873E-2</v>
      </c>
      <c r="CH508" s="130">
        <f t="shared" ref="CH508" si="9179">Z508/Z529</f>
        <v>7.7481338125518384E-2</v>
      </c>
      <c r="CI508" s="128">
        <f t="shared" ref="CI508" si="9180">AA508/AA529</f>
        <v>4.8688640793903955E-2</v>
      </c>
      <c r="CJ508" s="134">
        <f t="shared" ref="CJ508" si="9181">AB508/AB529</f>
        <v>7.8347258053063834E-2</v>
      </c>
      <c r="CK508" s="135">
        <f t="shared" ref="CK508" si="9182">AC508/AC529</f>
        <v>6.9174089959309362E-2</v>
      </c>
    </row>
    <row r="509" spans="1:89" ht="13.5" thickTop="1" x14ac:dyDescent="0.2">
      <c r="A509" s="145" t="s">
        <v>20</v>
      </c>
      <c r="B509" s="182">
        <v>3185</v>
      </c>
      <c r="C509" s="183">
        <v>1485</v>
      </c>
      <c r="D509" s="184">
        <v>1086</v>
      </c>
      <c r="E509" s="185">
        <v>1143</v>
      </c>
      <c r="F509" s="182">
        <v>2882</v>
      </c>
      <c r="G509" s="186">
        <v>1660</v>
      </c>
      <c r="H509" s="184">
        <v>3804</v>
      </c>
      <c r="I509" s="185">
        <v>2386</v>
      </c>
      <c r="J509" s="182">
        <v>291</v>
      </c>
      <c r="K509" s="186">
        <v>997</v>
      </c>
      <c r="L509" s="184">
        <v>1233</v>
      </c>
      <c r="M509" s="182">
        <v>3442</v>
      </c>
      <c r="N509" s="187">
        <v>2889</v>
      </c>
      <c r="O509" s="188">
        <v>4076</v>
      </c>
      <c r="P509" s="182">
        <v>2149</v>
      </c>
      <c r="Q509" s="186">
        <v>2112</v>
      </c>
      <c r="R509" s="184">
        <v>2496</v>
      </c>
      <c r="S509" s="185">
        <v>2201</v>
      </c>
      <c r="T509" s="182">
        <v>437</v>
      </c>
      <c r="U509" s="186">
        <v>1581</v>
      </c>
      <c r="V509" s="184">
        <v>1063</v>
      </c>
      <c r="W509" s="185">
        <v>2931</v>
      </c>
      <c r="X509" s="182">
        <v>1784</v>
      </c>
      <c r="Y509" s="186">
        <v>1782</v>
      </c>
      <c r="Z509" s="184">
        <v>3930</v>
      </c>
      <c r="AA509" s="182">
        <v>2664</v>
      </c>
      <c r="AB509" s="156">
        <f t="shared" si="9099"/>
        <v>27229</v>
      </c>
      <c r="AC509" s="157">
        <f t="shared" si="9100"/>
        <v>28460</v>
      </c>
      <c r="BI509" s="145" t="s">
        <v>20</v>
      </c>
      <c r="BJ509" s="128">
        <f>B509/B529</f>
        <v>0.10479386700885072</v>
      </c>
      <c r="BK509" s="129">
        <f t="shared" ref="BK509" si="9183">C509/C529</f>
        <v>4.954954954954955E-2</v>
      </c>
      <c r="BL509" s="130">
        <f t="shared" ref="BL509" si="9184">D509/D529</f>
        <v>8.3429361604056229E-2</v>
      </c>
      <c r="BM509" s="131">
        <f t="shared" ref="BM509" si="9185">E509/E529</f>
        <v>8.2283492909077827E-2</v>
      </c>
      <c r="BN509" s="128">
        <f t="shared" ref="BN509" si="9186">F509/F529</f>
        <v>9.4152237830774255E-2</v>
      </c>
      <c r="BO509" s="129">
        <f t="shared" ref="BO509" si="9187">G509/G529</f>
        <v>6.091966677676245E-2</v>
      </c>
      <c r="BP509" s="130">
        <f t="shared" ref="BP509" si="9188">H509/H529</f>
        <v>9.2088699525515641E-2</v>
      </c>
      <c r="BQ509" s="131">
        <f t="shared" ref="BQ509" si="9189">I509/I529</f>
        <v>5.466083251242812E-2</v>
      </c>
      <c r="BR509" s="128">
        <f t="shared" ref="BR509" si="9190">J509/J529</f>
        <v>4.3155865341835978E-2</v>
      </c>
      <c r="BS509" s="129">
        <f t="shared" ref="BS509" si="9191">K509/K529</f>
        <v>0.14365994236311239</v>
      </c>
      <c r="BT509" s="130">
        <f t="shared" ref="BT509" si="9192">L509/L529</f>
        <v>4.9004411589364492E-2</v>
      </c>
      <c r="BU509" s="128">
        <f t="shared" ref="BU509" si="9193">M509/M529</f>
        <v>0.14233138981929455</v>
      </c>
      <c r="BV509" s="132">
        <f t="shared" ref="BV509" si="9194">N509/N529</f>
        <v>6.928223698410034E-2</v>
      </c>
      <c r="BW509" s="133">
        <f t="shared" ref="BW509" si="9195">O509/O529</f>
        <v>9.8195572044616833E-2</v>
      </c>
      <c r="BX509" s="128">
        <f t="shared" ref="BX509" si="9196">P509/P529</f>
        <v>9.4582104660886401E-2</v>
      </c>
      <c r="BY509" s="129">
        <f t="shared" ref="BY509" si="9197">Q509/Q529</f>
        <v>9.38249666814749E-2</v>
      </c>
      <c r="BZ509" s="130">
        <f t="shared" ref="BZ509" si="9198">R509/R529</f>
        <v>9.034640026061462E-2</v>
      </c>
      <c r="CA509" s="131">
        <f t="shared" ref="CA509" si="9199">S509/S529</f>
        <v>7.3782306996077907E-2</v>
      </c>
      <c r="CB509" s="128">
        <f t="shared" ref="CB509" si="9200">T509/T529</f>
        <v>5.1460197833254825E-2</v>
      </c>
      <c r="CC509" s="129">
        <f t="shared" ref="CC509" si="9201">U509/U529</f>
        <v>0.1782613597925358</v>
      </c>
      <c r="CD509" s="130">
        <f t="shared" ref="CD509" si="9202">V509/V529</f>
        <v>4.0338494231936854E-2</v>
      </c>
      <c r="CE509" s="131">
        <f t="shared" ref="CE509" si="9203">W509/W529</f>
        <v>9.9443577390242247E-2</v>
      </c>
      <c r="CF509" s="128">
        <f t="shared" ref="CF509" si="9204">X509/X529</f>
        <v>8.7105121820223619E-2</v>
      </c>
      <c r="CG509" s="129">
        <f t="shared" ref="CG509" si="9205">Y509/Y529</f>
        <v>0.13479576399394858</v>
      </c>
      <c r="CH509" s="130">
        <f t="shared" ref="CH509" si="9206">Z509/Z529</f>
        <v>9.0544650262648602E-2</v>
      </c>
      <c r="CI509" s="128">
        <f t="shared" ref="CI509" si="9207">AA509/AA529</f>
        <v>5.9011164274322167E-2</v>
      </c>
      <c r="CJ509" s="134">
        <f t="shared" ref="CJ509" si="9208">AB509/AB529</f>
        <v>8.0557264916806703E-2</v>
      </c>
      <c r="CK509" s="135">
        <f t="shared" ref="CK509" si="9209">AC509/AC529</f>
        <v>8.4591354799207E-2</v>
      </c>
    </row>
    <row r="510" spans="1:89" ht="13.5" thickBot="1" x14ac:dyDescent="0.25">
      <c r="A510" s="136" t="s">
        <v>21</v>
      </c>
      <c r="B510" s="175">
        <v>2545</v>
      </c>
      <c r="C510" s="176">
        <v>1191</v>
      </c>
      <c r="D510" s="177">
        <v>854</v>
      </c>
      <c r="E510" s="178">
        <v>957</v>
      </c>
      <c r="F510" s="175">
        <v>2662</v>
      </c>
      <c r="G510" s="179">
        <v>1345</v>
      </c>
      <c r="H510" s="177">
        <v>3134</v>
      </c>
      <c r="I510" s="178">
        <v>2150</v>
      </c>
      <c r="J510" s="175">
        <v>239</v>
      </c>
      <c r="K510" s="179">
        <v>877</v>
      </c>
      <c r="L510" s="177">
        <v>1035</v>
      </c>
      <c r="M510" s="175">
        <v>2887</v>
      </c>
      <c r="N510" s="180">
        <v>2402</v>
      </c>
      <c r="O510" s="181">
        <v>3993</v>
      </c>
      <c r="P510" s="175">
        <v>1627</v>
      </c>
      <c r="Q510" s="179">
        <v>1667</v>
      </c>
      <c r="R510" s="177">
        <v>2277</v>
      </c>
      <c r="S510" s="178">
        <v>1700</v>
      </c>
      <c r="T510" s="175">
        <v>311</v>
      </c>
      <c r="U510" s="179">
        <v>1112</v>
      </c>
      <c r="V510" s="177">
        <v>1019</v>
      </c>
      <c r="W510" s="178">
        <v>2569</v>
      </c>
      <c r="X510" s="175">
        <v>1380</v>
      </c>
      <c r="Y510" s="179">
        <v>1594</v>
      </c>
      <c r="Z510" s="177">
        <v>3237</v>
      </c>
      <c r="AA510" s="175">
        <v>2664</v>
      </c>
      <c r="AB510" s="156">
        <f t="shared" si="9099"/>
        <v>22722</v>
      </c>
      <c r="AC510" s="157">
        <f t="shared" si="9100"/>
        <v>24706</v>
      </c>
      <c r="AE510" s="232" t="s">
        <v>85</v>
      </c>
      <c r="BI510" s="136" t="s">
        <v>21</v>
      </c>
      <c r="BJ510" s="128">
        <f>B510/B529</f>
        <v>8.3736386667982762E-2</v>
      </c>
      <c r="BK510" s="129">
        <f t="shared" ref="BK510" si="9210">C510/C529</f>
        <v>3.9739739739739738E-2</v>
      </c>
      <c r="BL510" s="130">
        <f t="shared" ref="BL510" si="9211">D510/D529</f>
        <v>6.5606514557885839E-2</v>
      </c>
      <c r="BM510" s="131">
        <f t="shared" ref="BM510" si="9212">E510/E529</f>
        <v>6.889352818371608E-2</v>
      </c>
      <c r="BN510" s="128">
        <f t="shared" ref="BN510" si="9213">F510/F529</f>
        <v>8.6965044103234232E-2</v>
      </c>
      <c r="BO510" s="129">
        <f t="shared" ref="BO510" si="9214">G510/G529</f>
        <v>4.9359609526955117E-2</v>
      </c>
      <c r="BP510" s="130">
        <f t="shared" ref="BP510" si="9215">H510/H529</f>
        <v>7.5869081049675602E-2</v>
      </c>
      <c r="BQ510" s="131">
        <f t="shared" ref="BQ510" si="9216">I510/I529</f>
        <v>4.9254312615976723E-2</v>
      </c>
      <c r="BR510" s="128">
        <f t="shared" ref="BR510" si="9217">J510/J529</f>
        <v>3.5444164318552573E-2</v>
      </c>
      <c r="BS510" s="129">
        <f t="shared" ref="BS510" si="9218">K510/K529</f>
        <v>0.12636887608069164</v>
      </c>
      <c r="BT510" s="130">
        <f t="shared" ref="BT510" si="9219">L510/L529</f>
        <v>4.1135090020269466E-2</v>
      </c>
      <c r="BU510" s="128">
        <f t="shared" ref="BU510" si="9220">M510/M529</f>
        <v>0.11938138361659016</v>
      </c>
      <c r="BV510" s="132">
        <f t="shared" ref="BV510" si="9221">N510/N529</f>
        <v>5.7603299839324683E-2</v>
      </c>
      <c r="BW510" s="133">
        <f t="shared" ref="BW510" si="9222">O510/O529</f>
        <v>9.619600568551398E-2</v>
      </c>
      <c r="BX510" s="128">
        <f t="shared" ref="BX510" si="9223">P510/P529</f>
        <v>7.1607763742793012E-2</v>
      </c>
      <c r="BY510" s="129">
        <f t="shared" ref="BY510" si="9224">Q510/Q529</f>
        <v>7.4055975122167925E-2</v>
      </c>
      <c r="BZ510" s="130">
        <f t="shared" ref="BZ510" si="9225">R510/R529</f>
        <v>8.2419372353132805E-2</v>
      </c>
      <c r="CA510" s="131">
        <f t="shared" ref="CA510" si="9226">S510/S529</f>
        <v>5.6987697361804833E-2</v>
      </c>
      <c r="CB510" s="128">
        <f t="shared" ref="CB510" si="9227">T510/T529</f>
        <v>3.662270372114932E-2</v>
      </c>
      <c r="CC510" s="129">
        <f t="shared" ref="CC510" si="9228">U510/U529</f>
        <v>0.12538053895591386</v>
      </c>
      <c r="CD510" s="130">
        <f t="shared" ref="CD510" si="9229">V510/V529</f>
        <v>3.8668791742562235E-2</v>
      </c>
      <c r="CE510" s="131">
        <f t="shared" ref="CE510" si="9230">W510/W529</f>
        <v>8.7161566126077214E-2</v>
      </c>
      <c r="CF510" s="128">
        <f t="shared" ref="CF510" si="9231">X510/X529</f>
        <v>6.7379522484253704E-2</v>
      </c>
      <c r="CG510" s="129">
        <f t="shared" ref="CG510" si="9232">Y510/Y529</f>
        <v>0.12057488653555219</v>
      </c>
      <c r="CH510" s="130">
        <f t="shared" ref="CH510" si="9233">Z510/Z529</f>
        <v>7.4578379872822786E-2</v>
      </c>
      <c r="CI510" s="128">
        <f t="shared" ref="CI510" si="9234">AA510/AA529</f>
        <v>5.9011164274322167E-2</v>
      </c>
      <c r="CJ510" s="134">
        <f t="shared" ref="CJ510" si="9235">AB510/AB529</f>
        <v>6.7223260987905611E-2</v>
      </c>
      <c r="CK510" s="135">
        <f t="shared" ref="CK510" si="9236">AC510/AC529</f>
        <v>7.3433380592733938E-2</v>
      </c>
    </row>
    <row r="511" spans="1:89" ht="14.25" thickTop="1" thickBot="1" x14ac:dyDescent="0.25">
      <c r="A511" s="145" t="s">
        <v>22</v>
      </c>
      <c r="B511" s="182">
        <v>2007</v>
      </c>
      <c r="C511" s="183">
        <v>1154</v>
      </c>
      <c r="D511" s="184">
        <v>662</v>
      </c>
      <c r="E511" s="185">
        <v>643</v>
      </c>
      <c r="F511" s="182">
        <v>2431</v>
      </c>
      <c r="G511" s="186">
        <v>868</v>
      </c>
      <c r="H511" s="184">
        <v>2784</v>
      </c>
      <c r="I511" s="185">
        <v>1928</v>
      </c>
      <c r="J511" s="182">
        <v>286</v>
      </c>
      <c r="K511" s="186">
        <v>730</v>
      </c>
      <c r="L511" s="184">
        <v>937</v>
      </c>
      <c r="M511" s="182">
        <v>2130</v>
      </c>
      <c r="N511" s="187">
        <v>1913</v>
      </c>
      <c r="O511" s="188">
        <v>2880</v>
      </c>
      <c r="P511" s="182">
        <v>1123</v>
      </c>
      <c r="Q511" s="186">
        <v>1309</v>
      </c>
      <c r="R511" s="184">
        <v>1890</v>
      </c>
      <c r="S511" s="185">
        <v>1582</v>
      </c>
      <c r="T511" s="182">
        <v>249</v>
      </c>
      <c r="U511" s="186">
        <v>604</v>
      </c>
      <c r="V511" s="184">
        <v>789</v>
      </c>
      <c r="W511" s="185">
        <v>2267</v>
      </c>
      <c r="X511" s="182">
        <v>1167</v>
      </c>
      <c r="Y511" s="186">
        <v>925</v>
      </c>
      <c r="Z511" s="184">
        <v>2692</v>
      </c>
      <c r="AA511" s="182">
        <v>2558</v>
      </c>
      <c r="AB511" s="156">
        <f t="shared" si="9099"/>
        <v>18930</v>
      </c>
      <c r="AC511" s="157">
        <f t="shared" si="9100"/>
        <v>19578</v>
      </c>
      <c r="AE511" s="300" t="s">
        <v>0</v>
      </c>
      <c r="AF511" s="302" t="s">
        <v>1</v>
      </c>
      <c r="AG511" s="303"/>
      <c r="AH511" s="302" t="s">
        <v>2</v>
      </c>
      <c r="AI511" s="303"/>
      <c r="AJ511" s="302" t="s">
        <v>3</v>
      </c>
      <c r="AK511" s="303"/>
      <c r="AL511" s="302" t="s">
        <v>4</v>
      </c>
      <c r="AM511" s="303"/>
      <c r="AN511" s="302" t="s">
        <v>5</v>
      </c>
      <c r="AO511" s="303"/>
      <c r="AP511" s="302" t="s">
        <v>6</v>
      </c>
      <c r="AQ511" s="303"/>
      <c r="AR511" s="302" t="s">
        <v>7</v>
      </c>
      <c r="AS511" s="303"/>
      <c r="AT511" s="302" t="s">
        <v>8</v>
      </c>
      <c r="AU511" s="303"/>
      <c r="AV511" s="302" t="s">
        <v>9</v>
      </c>
      <c r="AW511" s="303"/>
      <c r="AX511" s="302" t="s">
        <v>10</v>
      </c>
      <c r="AY511" s="303"/>
      <c r="AZ511" s="302" t="s">
        <v>11</v>
      </c>
      <c r="BA511" s="303"/>
      <c r="BB511" s="302" t="s">
        <v>12</v>
      </c>
      <c r="BC511" s="303"/>
      <c r="BD511" s="305" t="s">
        <v>40</v>
      </c>
      <c r="BE511" s="306"/>
      <c r="BF511" s="307" t="s">
        <v>41</v>
      </c>
      <c r="BG511" s="308"/>
      <c r="BI511" s="145" t="s">
        <v>22</v>
      </c>
      <c r="BJ511" s="128">
        <f>B511/B529</f>
        <v>6.6034942256440632E-2</v>
      </c>
      <c r="BK511" s="129">
        <f t="shared" ref="BK511" si="9237">C511/C529</f>
        <v>3.8505171838505173E-2</v>
      </c>
      <c r="BL511" s="130">
        <f t="shared" ref="BL511" si="9238">D511/D529</f>
        <v>5.0856572174848277E-2</v>
      </c>
      <c r="BM511" s="131">
        <f t="shared" ref="BM511" si="9239">E511/E529</f>
        <v>4.6288964077460228E-2</v>
      </c>
      <c r="BN511" s="128">
        <f t="shared" ref="BN511" si="9240">F511/F529</f>
        <v>7.9418490689317223E-2</v>
      </c>
      <c r="BO511" s="129">
        <f t="shared" ref="BO511" si="9241">G511/G529</f>
        <v>3.1854379977246869E-2</v>
      </c>
      <c r="BP511" s="130">
        <f t="shared" ref="BP511" si="9242">H511/H529</f>
        <v>6.7396146024983047E-2</v>
      </c>
      <c r="BQ511" s="131">
        <f t="shared" ref="BQ511" si="9243">I511/I529</f>
        <v>4.4168518476094473E-2</v>
      </c>
      <c r="BR511" s="128">
        <f t="shared" ref="BR511" si="9244">J511/J529</f>
        <v>4.2414355628058731E-2</v>
      </c>
      <c r="BS511" s="129">
        <f t="shared" ref="BS511" si="9245">K511/K529</f>
        <v>0.10518731988472622</v>
      </c>
      <c r="BT511" s="130">
        <f t="shared" ref="BT511" si="9246">L511/L529</f>
        <v>3.7240173284050715E-2</v>
      </c>
      <c r="BU511" s="128">
        <f t="shared" ref="BU511" si="9247">M511/M529</f>
        <v>8.8078402183351945E-2</v>
      </c>
      <c r="BV511" s="132">
        <f t="shared" ref="BV511" si="9248">N511/N529</f>
        <v>4.5876399913666994E-2</v>
      </c>
      <c r="BW511" s="133">
        <f t="shared" ref="BW511" si="9249">O511/O529</f>
        <v>6.9382543544773426E-2</v>
      </c>
      <c r="BX511" s="128">
        <f t="shared" ref="BX511" si="9250">P511/P529</f>
        <v>4.9425641477047665E-2</v>
      </c>
      <c r="BY511" s="129">
        <f t="shared" ref="BY511" si="9251">Q511/Q529</f>
        <v>5.8151932474455797E-2</v>
      </c>
      <c r="BZ511" s="130">
        <f t="shared" ref="BZ511" si="9252">R511/R529</f>
        <v>6.8411336735801936E-2</v>
      </c>
      <c r="CA511" s="131">
        <f t="shared" ref="CA511" si="9253">S511/S529</f>
        <v>5.3032080721397201E-2</v>
      </c>
      <c r="CB511" s="128">
        <f t="shared" ref="CB511" si="9254">T511/T529</f>
        <v>2.9321714554875176E-2</v>
      </c>
      <c r="CC511" s="129">
        <f t="shared" ref="CC511" si="9255">U511/U529</f>
        <v>6.8102379073176234E-2</v>
      </c>
      <c r="CD511" s="130">
        <f t="shared" ref="CD511" si="9256">V511/V529</f>
        <v>2.99408014571949E-2</v>
      </c>
      <c r="CE511" s="131">
        <f t="shared" ref="CE511" si="9257">W511/W529</f>
        <v>7.6915247336635684E-2</v>
      </c>
      <c r="CF511" s="128">
        <f t="shared" ref="CF511" si="9258">X511/X529</f>
        <v>5.697963966603193E-2</v>
      </c>
      <c r="CG511" s="129">
        <f t="shared" ref="CG511" si="9259">Y511/Y529</f>
        <v>6.9969742813918309E-2</v>
      </c>
      <c r="CH511" s="130">
        <f t="shared" ref="CH511" si="9260">Z511/Z529</f>
        <v>6.2021933462353698E-2</v>
      </c>
      <c r="CI511" s="128">
        <f t="shared" ref="CI511" si="9261">AA511/AA529</f>
        <v>5.6663122452596137E-2</v>
      </c>
      <c r="CJ511" s="134">
        <f t="shared" ref="CJ511" si="9262">AB511/AB529</f>
        <v>5.6004591607299238E-2</v>
      </c>
      <c r="CK511" s="135">
        <f t="shared" ref="CK511" si="9263">AC511/AC529</f>
        <v>5.8191480824275284E-2</v>
      </c>
    </row>
    <row r="512" spans="1:89" ht="15" thickTop="1" thickBot="1" x14ac:dyDescent="0.3">
      <c r="A512" s="136" t="s">
        <v>23</v>
      </c>
      <c r="B512" s="175">
        <v>1588</v>
      </c>
      <c r="C512" s="176">
        <v>1223</v>
      </c>
      <c r="D512" s="177">
        <v>601</v>
      </c>
      <c r="E512" s="178">
        <v>607</v>
      </c>
      <c r="F512" s="175">
        <v>1836</v>
      </c>
      <c r="G512" s="179">
        <v>892</v>
      </c>
      <c r="H512" s="177">
        <v>2202</v>
      </c>
      <c r="I512" s="178">
        <v>1873</v>
      </c>
      <c r="J512" s="175">
        <v>284</v>
      </c>
      <c r="K512" s="179">
        <v>570</v>
      </c>
      <c r="L512" s="177">
        <v>843</v>
      </c>
      <c r="M512" s="175">
        <v>1629</v>
      </c>
      <c r="N512" s="180">
        <v>1688</v>
      </c>
      <c r="O512" s="181">
        <v>2356</v>
      </c>
      <c r="P512" s="175">
        <v>926</v>
      </c>
      <c r="Q512" s="179">
        <v>885</v>
      </c>
      <c r="R512" s="177">
        <v>1499</v>
      </c>
      <c r="S512" s="178">
        <v>1202</v>
      </c>
      <c r="T512" s="175">
        <v>315</v>
      </c>
      <c r="U512" s="179">
        <v>400</v>
      </c>
      <c r="V512" s="177">
        <v>732</v>
      </c>
      <c r="W512" s="178">
        <v>1765</v>
      </c>
      <c r="X512" s="175">
        <v>927</v>
      </c>
      <c r="Y512" s="179">
        <v>655</v>
      </c>
      <c r="Z512" s="177">
        <v>2389</v>
      </c>
      <c r="AA512" s="175">
        <v>2247</v>
      </c>
      <c r="AB512" s="156">
        <f t="shared" si="9099"/>
        <v>15830</v>
      </c>
      <c r="AC512" s="157">
        <f t="shared" si="9100"/>
        <v>16304</v>
      </c>
      <c r="AE512" s="301"/>
      <c r="AF512" s="115" t="s">
        <v>14</v>
      </c>
      <c r="AG512" s="116" t="s">
        <v>15</v>
      </c>
      <c r="AH512" s="117" t="s">
        <v>14</v>
      </c>
      <c r="AI512" s="118" t="s">
        <v>15</v>
      </c>
      <c r="AJ512" s="115" t="s">
        <v>14</v>
      </c>
      <c r="AK512" s="116" t="s">
        <v>15</v>
      </c>
      <c r="AL512" s="117" t="s">
        <v>14</v>
      </c>
      <c r="AM512" s="118" t="s">
        <v>15</v>
      </c>
      <c r="AN512" s="115" t="s">
        <v>14</v>
      </c>
      <c r="AO512" s="116" t="s">
        <v>15</v>
      </c>
      <c r="AP512" s="117" t="s">
        <v>14</v>
      </c>
      <c r="AQ512" s="115" t="s">
        <v>15</v>
      </c>
      <c r="AR512" s="119" t="s">
        <v>14</v>
      </c>
      <c r="AS512" s="120" t="s">
        <v>15</v>
      </c>
      <c r="AT512" s="115" t="s">
        <v>14</v>
      </c>
      <c r="AU512" s="116" t="s">
        <v>15</v>
      </c>
      <c r="AV512" s="117" t="s">
        <v>14</v>
      </c>
      <c r="AW512" s="118" t="s">
        <v>15</v>
      </c>
      <c r="AX512" s="115" t="s">
        <v>14</v>
      </c>
      <c r="AY512" s="116" t="s">
        <v>15</v>
      </c>
      <c r="AZ512" s="117" t="s">
        <v>14</v>
      </c>
      <c r="BA512" s="118" t="s">
        <v>15</v>
      </c>
      <c r="BB512" s="115" t="s">
        <v>14</v>
      </c>
      <c r="BC512" s="116" t="s">
        <v>15</v>
      </c>
      <c r="BD512" s="28" t="s">
        <v>14</v>
      </c>
      <c r="BE512" s="121" t="s">
        <v>15</v>
      </c>
      <c r="BF512" s="162" t="s">
        <v>14</v>
      </c>
      <c r="BG512" s="163" t="s">
        <v>15</v>
      </c>
      <c r="BI512" s="136" t="s">
        <v>23</v>
      </c>
      <c r="BJ512" s="128">
        <f>B512/B529</f>
        <v>5.2248873095778636E-2</v>
      </c>
      <c r="BK512" s="129">
        <f t="shared" ref="BK512" si="9264">C512/C529</f>
        <v>4.0807474140807473E-2</v>
      </c>
      <c r="BL512" s="130">
        <f t="shared" ref="BL512" si="9265">D512/D529</f>
        <v>4.6170392563570715E-2</v>
      </c>
      <c r="BM512" s="131">
        <f t="shared" ref="BM512" si="9266">E512/E529</f>
        <v>4.369735800158376E-2</v>
      </c>
      <c r="BN512" s="128">
        <f t="shared" ref="BN512" si="9267">F512/F529</f>
        <v>5.9980398562561252E-2</v>
      </c>
      <c r="BO512" s="129">
        <f t="shared" ref="BO512" si="9268">G512/G529</f>
        <v>3.2735146243898859E-2</v>
      </c>
      <c r="BP512" s="130">
        <f t="shared" ref="BP512" si="9269">H512/H529</f>
        <v>5.330686549820858E-2</v>
      </c>
      <c r="BQ512" s="131">
        <f t="shared" ref="BQ512" si="9270">I512/I529</f>
        <v>4.2908524432429956E-2</v>
      </c>
      <c r="BR512" s="128">
        <f t="shared" ref="BR512" si="9271">J512/J529</f>
        <v>4.2117751742547831E-2</v>
      </c>
      <c r="BS512" s="129">
        <f t="shared" ref="BS512" si="9272">K512/K529</f>
        <v>8.2132564841498557E-2</v>
      </c>
      <c r="BT512" s="130">
        <f t="shared" ref="BT512" si="9273">L512/L529</f>
        <v>3.3504232741147014E-2</v>
      </c>
      <c r="BU512" s="128">
        <f t="shared" ref="BU512" si="9274">M512/M529</f>
        <v>6.7361369557126904E-2</v>
      </c>
      <c r="BV512" s="132">
        <f t="shared" ref="BV512" si="9275">N512/N529</f>
        <v>4.0480587064437995E-2</v>
      </c>
      <c r="BW512" s="133">
        <f t="shared" ref="BW512" si="9276">O512/O529</f>
        <v>5.675877520537715E-2</v>
      </c>
      <c r="BX512" s="128">
        <f t="shared" ref="BX512" si="9277">P512/P529</f>
        <v>4.0755248448571806E-2</v>
      </c>
      <c r="BY512" s="129">
        <f t="shared" ref="BY512" si="9278">Q512/Q529</f>
        <v>3.9315859617947577E-2</v>
      </c>
      <c r="BZ512" s="130">
        <f t="shared" ref="BZ512" si="9279">R512/R529</f>
        <v>5.4258515220617511E-2</v>
      </c>
      <c r="CA512" s="131">
        <f t="shared" ref="CA512" si="9280">S512/S529</f>
        <v>4.029365425228789E-2</v>
      </c>
      <c r="CB512" s="128">
        <f t="shared" ref="CB512" si="9281">T512/T529</f>
        <v>3.709373528026378E-2</v>
      </c>
      <c r="CC512" s="129">
        <f t="shared" ref="CC512" si="9282">U512/U529</f>
        <v>4.5100913293494194E-2</v>
      </c>
      <c r="CD512" s="130">
        <f t="shared" ref="CD512" si="9283">V512/V529</f>
        <v>2.7777777777777776E-2</v>
      </c>
      <c r="CE512" s="131">
        <f t="shared" ref="CE512" si="9284">W512/W529</f>
        <v>5.9883286964782519E-2</v>
      </c>
      <c r="CF512" s="128">
        <f t="shared" ref="CF512" si="9285">X512/X529</f>
        <v>4.5261461842683461E-2</v>
      </c>
      <c r="CG512" s="129">
        <f t="shared" ref="CG512" si="9286">Y512/Y529</f>
        <v>4.9546142208774582E-2</v>
      </c>
      <c r="CH512" s="130">
        <f t="shared" ref="CH512" si="9287">Z512/Z529</f>
        <v>5.5041010045157129E-2</v>
      </c>
      <c r="CI512" s="128">
        <f t="shared" ref="CI512" si="9288">AA512/AA529</f>
        <v>4.9774056353003721E-2</v>
      </c>
      <c r="CJ512" s="134">
        <f t="shared" ref="CJ512" si="9289">AB512/AB529</f>
        <v>4.6833211048259216E-2</v>
      </c>
      <c r="CK512" s="135">
        <f t="shared" ref="CK512" si="9290">AC512/AC529</f>
        <v>4.8460205504085412E-2</v>
      </c>
    </row>
    <row r="513" spans="1:89" ht="13.5" thickTop="1" x14ac:dyDescent="0.2">
      <c r="A513" s="145" t="s">
        <v>24</v>
      </c>
      <c r="B513" s="189">
        <v>1521</v>
      </c>
      <c r="C513" s="183">
        <v>1468</v>
      </c>
      <c r="D513" s="184">
        <v>561</v>
      </c>
      <c r="E513" s="185">
        <v>607</v>
      </c>
      <c r="F513" s="182">
        <v>1744</v>
      </c>
      <c r="G513" s="186">
        <v>961</v>
      </c>
      <c r="H513" s="184">
        <v>2281</v>
      </c>
      <c r="I513" s="185">
        <v>2000</v>
      </c>
      <c r="J513" s="182">
        <v>306</v>
      </c>
      <c r="K513" s="186">
        <v>405</v>
      </c>
      <c r="L513" s="184">
        <v>911</v>
      </c>
      <c r="M513" s="182">
        <v>1487</v>
      </c>
      <c r="N513" s="187">
        <v>1729</v>
      </c>
      <c r="O513" s="190">
        <v>2060</v>
      </c>
      <c r="P513" s="182">
        <v>1055</v>
      </c>
      <c r="Q513" s="186">
        <v>835</v>
      </c>
      <c r="R513" s="184">
        <v>1467</v>
      </c>
      <c r="S513" s="185">
        <v>1256</v>
      </c>
      <c r="T513" s="182">
        <v>268</v>
      </c>
      <c r="U513" s="186">
        <v>309</v>
      </c>
      <c r="V513" s="184">
        <v>764</v>
      </c>
      <c r="W513" s="191">
        <v>1602</v>
      </c>
      <c r="X513" s="182">
        <v>848</v>
      </c>
      <c r="Y513" s="186">
        <v>407</v>
      </c>
      <c r="Z513" s="184">
        <v>2418</v>
      </c>
      <c r="AA513" s="182">
        <v>1950</v>
      </c>
      <c r="AB513" s="156">
        <f t="shared" si="9099"/>
        <v>15873</v>
      </c>
      <c r="AC513" s="157">
        <f t="shared" si="9100"/>
        <v>15347</v>
      </c>
      <c r="AE513" s="235" t="str">
        <f>$AE$17</f>
        <v>17:00 - 17:59</v>
      </c>
      <c r="AF513" s="125">
        <f t="shared" ref="AF513:AU514" si="9291">SUMIF($A$9:$A$32,$AE513,B$505:B$528)</f>
        <v>1628</v>
      </c>
      <c r="AG513" s="172">
        <f t="shared" si="9291"/>
        <v>3910</v>
      </c>
      <c r="AH513" s="126">
        <f t="shared" si="9291"/>
        <v>1323</v>
      </c>
      <c r="AI513" s="166">
        <f t="shared" si="9291"/>
        <v>1295</v>
      </c>
      <c r="AJ513" s="125">
        <f t="shared" si="9291"/>
        <v>1641</v>
      </c>
      <c r="AK513" s="127">
        <f t="shared" si="9291"/>
        <v>3567</v>
      </c>
      <c r="AL513" s="126">
        <f t="shared" si="9291"/>
        <v>2611</v>
      </c>
      <c r="AM513" s="166">
        <f t="shared" si="9291"/>
        <v>5280</v>
      </c>
      <c r="AN513" s="125">
        <f t="shared" si="9291"/>
        <v>922</v>
      </c>
      <c r="AO513" s="127">
        <f t="shared" si="9291"/>
        <v>277</v>
      </c>
      <c r="AP513" s="126">
        <f t="shared" si="9291"/>
        <v>2808</v>
      </c>
      <c r="AQ513" s="125">
        <f t="shared" si="9291"/>
        <v>978</v>
      </c>
      <c r="AR513" s="165">
        <f t="shared" si="9291"/>
        <v>3855</v>
      </c>
      <c r="AS513" s="167">
        <f t="shared" si="9291"/>
        <v>2634</v>
      </c>
      <c r="AT513" s="125">
        <f t="shared" si="9291"/>
        <v>2228</v>
      </c>
      <c r="AU513" s="127">
        <f t="shared" si="9291"/>
        <v>1785</v>
      </c>
      <c r="AV513" s="126">
        <f t="shared" ref="AP513:BE514" si="9292">SUMIF($A$9:$A$32,$AE513,R$505:R$528)</f>
        <v>1651</v>
      </c>
      <c r="AW513" s="166">
        <f t="shared" si="9292"/>
        <v>2706</v>
      </c>
      <c r="AX513" s="125">
        <f t="shared" si="9292"/>
        <v>1329</v>
      </c>
      <c r="AY513" s="127">
        <f t="shared" si="9292"/>
        <v>276</v>
      </c>
      <c r="AZ513" s="126">
        <f t="shared" si="9292"/>
        <v>3195</v>
      </c>
      <c r="BA513" s="166">
        <f t="shared" si="9292"/>
        <v>1531</v>
      </c>
      <c r="BB513" s="125">
        <f t="shared" si="9292"/>
        <v>2097</v>
      </c>
      <c r="BC513" s="127">
        <f t="shared" si="9292"/>
        <v>799</v>
      </c>
      <c r="BD513" s="170">
        <f t="shared" si="9292"/>
        <v>2868</v>
      </c>
      <c r="BE513" s="171">
        <f t="shared" si="9292"/>
        <v>4277</v>
      </c>
      <c r="BF513" s="156">
        <f>AF513+AH513+AJ513+AL513+AN513+AP513+AR513+AT513+AV513+AX513+AZ513+BB513+BD513</f>
        <v>28156</v>
      </c>
      <c r="BG513" s="157">
        <f>AG513+AI513+AK513+AM513+AO513+AQ513+AS513+AU513+AW513+AY513+BA513+BC513+BE513</f>
        <v>29315</v>
      </c>
      <c r="BI513" s="145" t="s">
        <v>24</v>
      </c>
      <c r="BJ513" s="128">
        <f>B513/B529</f>
        <v>5.0044418122594019E-2</v>
      </c>
      <c r="BK513" s="129">
        <f t="shared" ref="BK513" si="9293">C513/C529</f>
        <v>4.8982315648982318E-2</v>
      </c>
      <c r="BL513" s="130">
        <f t="shared" ref="BL513" si="9294">D513/D529</f>
        <v>4.3097487900437888E-2</v>
      </c>
      <c r="BM513" s="131">
        <f t="shared" ref="BM513" si="9295">E513/E529</f>
        <v>4.369735800158376E-2</v>
      </c>
      <c r="BN513" s="128">
        <f t="shared" ref="BN513" si="9296">F513/F529</f>
        <v>5.6974844821953613E-2</v>
      </c>
      <c r="BO513" s="129">
        <f t="shared" ref="BO513" si="9297">G513/G529</f>
        <v>3.5267349260523322E-2</v>
      </c>
      <c r="BP513" s="130">
        <f t="shared" ref="BP513" si="9298">H513/H529</f>
        <v>5.5219327975210612E-2</v>
      </c>
      <c r="BQ513" s="131">
        <f t="shared" ref="BQ513" si="9299">I513/I529</f>
        <v>4.5817965224164398E-2</v>
      </c>
      <c r="BR513" s="128">
        <f t="shared" ref="BR513" si="9300">J513/J529</f>
        <v>4.5380394483167733E-2</v>
      </c>
      <c r="BS513" s="129">
        <f t="shared" ref="BS513" si="9301">K513/K529</f>
        <v>5.8357348703170026E-2</v>
      </c>
      <c r="BT513" s="130">
        <f t="shared" ref="BT513" si="9302">L513/L529</f>
        <v>3.6206828027502878E-2</v>
      </c>
      <c r="BU513" s="128">
        <f t="shared" ref="BU513" si="9303">M513/M529</f>
        <v>6.1489476078236779E-2</v>
      </c>
      <c r="BV513" s="132">
        <f t="shared" ref="BV513" si="9304">N513/N529</f>
        <v>4.1463824072519723E-2</v>
      </c>
      <c r="BW513" s="133">
        <f t="shared" ref="BW513" si="9305">O513/O529</f>
        <v>4.9627791563275438E-2</v>
      </c>
      <c r="BX513" s="128">
        <f t="shared" ref="BX513" si="9306">P513/P529</f>
        <v>4.6432815457066151E-2</v>
      </c>
      <c r="BY513" s="129">
        <f t="shared" ref="BY513" si="9307">Q513/Q529</f>
        <v>3.709462461128387E-2</v>
      </c>
      <c r="BZ513" s="130">
        <f t="shared" ref="BZ513" si="9308">R513/R529</f>
        <v>5.3100228037789118E-2</v>
      </c>
      <c r="CA513" s="131">
        <f t="shared" ref="CA513" si="9309">S513/S529</f>
        <v>4.2103851697898161E-2</v>
      </c>
      <c r="CB513" s="128">
        <f t="shared" ref="CB513" si="9310">T513/T529</f>
        <v>3.1559114460668863E-2</v>
      </c>
      <c r="CC513" s="129">
        <f t="shared" ref="CC513" si="9311">U513/U529</f>
        <v>3.4840455519224267E-2</v>
      </c>
      <c r="CD513" s="130">
        <f t="shared" ref="CD513" si="9312">V513/V529</f>
        <v>2.8992106860959321E-2</v>
      </c>
      <c r="CE513" s="131">
        <f t="shared" ref="CE513" si="9313">W513/W529</f>
        <v>5.4352989075117049E-2</v>
      </c>
      <c r="CF513" s="128">
        <f t="shared" ref="CF513" si="9314">X513/X529</f>
        <v>4.1404228309164591E-2</v>
      </c>
      <c r="CG513" s="129">
        <f t="shared" ref="CG513" si="9315">Y513/Y529</f>
        <v>3.0786686838124053E-2</v>
      </c>
      <c r="CH513" s="130">
        <f t="shared" ref="CH513" si="9316">Z513/Z529</f>
        <v>5.5709151230301353E-2</v>
      </c>
      <c r="CI513" s="128">
        <f t="shared" ref="CI513" si="9317">AA513/AA529</f>
        <v>4.3195108984582668E-2</v>
      </c>
      <c r="CJ513" s="134">
        <f t="shared" ref="CJ513" si="9318">AB513/AB529</f>
        <v>4.6960426972142671E-2</v>
      </c>
      <c r="CK513" s="135">
        <f t="shared" ref="CK513" si="9319">AC513/AC529</f>
        <v>4.5615724599558316E-2</v>
      </c>
    </row>
    <row r="514" spans="1:89" x14ac:dyDescent="0.2">
      <c r="A514" s="136" t="s">
        <v>25</v>
      </c>
      <c r="B514" s="192">
        <v>1385</v>
      </c>
      <c r="C514" s="176">
        <v>1420</v>
      </c>
      <c r="D514" s="177">
        <v>544</v>
      </c>
      <c r="E514" s="178">
        <v>640</v>
      </c>
      <c r="F514" s="175">
        <v>1437</v>
      </c>
      <c r="G514" s="179">
        <v>855</v>
      </c>
      <c r="H514" s="177">
        <v>2147</v>
      </c>
      <c r="I514" s="178">
        <v>1817</v>
      </c>
      <c r="J514" s="175">
        <v>286</v>
      </c>
      <c r="K514" s="176">
        <v>339</v>
      </c>
      <c r="L514" s="177">
        <v>907</v>
      </c>
      <c r="M514" s="175">
        <v>1283</v>
      </c>
      <c r="N514" s="180">
        <v>1695</v>
      </c>
      <c r="O514" s="193">
        <v>1960</v>
      </c>
      <c r="P514" s="175">
        <v>880</v>
      </c>
      <c r="Q514" s="176">
        <v>902</v>
      </c>
      <c r="R514" s="177">
        <v>1360</v>
      </c>
      <c r="S514" s="178">
        <v>1341</v>
      </c>
      <c r="T514" s="184">
        <v>241</v>
      </c>
      <c r="U514" s="175">
        <v>371</v>
      </c>
      <c r="V514" s="177">
        <v>835</v>
      </c>
      <c r="W514" s="194">
        <v>1534</v>
      </c>
      <c r="X514" s="175">
        <v>769</v>
      </c>
      <c r="Y514" s="179">
        <v>476</v>
      </c>
      <c r="Z514" s="177">
        <v>2434</v>
      </c>
      <c r="AA514" s="175">
        <v>2585</v>
      </c>
      <c r="AB514" s="156">
        <f t="shared" si="9099"/>
        <v>14920</v>
      </c>
      <c r="AC514" s="157">
        <f t="shared" si="9100"/>
        <v>15523</v>
      </c>
      <c r="AE514" s="237" t="str">
        <f>$AE$18</f>
        <v>18:00 - 18:59</v>
      </c>
      <c r="AF514" s="125">
        <f t="shared" si="9291"/>
        <v>1732</v>
      </c>
      <c r="AG514" s="176">
        <f t="shared" si="9291"/>
        <v>3628</v>
      </c>
      <c r="AH514" s="177">
        <f t="shared" si="9291"/>
        <v>965</v>
      </c>
      <c r="AI514" s="178">
        <f t="shared" si="9291"/>
        <v>1222</v>
      </c>
      <c r="AJ514" s="238">
        <f t="shared" si="9291"/>
        <v>1362</v>
      </c>
      <c r="AK514" s="179">
        <f t="shared" si="9291"/>
        <v>2984</v>
      </c>
      <c r="AL514" s="177">
        <f t="shared" si="9291"/>
        <v>2738</v>
      </c>
      <c r="AM514" s="178">
        <f t="shared" si="9291"/>
        <v>4560</v>
      </c>
      <c r="AN514" s="238">
        <f t="shared" si="9291"/>
        <v>766</v>
      </c>
      <c r="AO514" s="179">
        <f t="shared" si="9291"/>
        <v>279</v>
      </c>
      <c r="AP514" s="177">
        <f t="shared" si="9292"/>
        <v>3289</v>
      </c>
      <c r="AQ514" s="238">
        <f t="shared" si="9292"/>
        <v>918</v>
      </c>
      <c r="AR514" s="180">
        <f t="shared" si="9292"/>
        <v>4011</v>
      </c>
      <c r="AS514" s="181">
        <f t="shared" si="9292"/>
        <v>2522</v>
      </c>
      <c r="AT514" s="238">
        <f t="shared" si="9292"/>
        <v>2108</v>
      </c>
      <c r="AU514" s="179">
        <f t="shared" si="9292"/>
        <v>1904</v>
      </c>
      <c r="AV514" s="177">
        <f t="shared" si="9292"/>
        <v>1909</v>
      </c>
      <c r="AW514" s="178">
        <f t="shared" si="9292"/>
        <v>2677</v>
      </c>
      <c r="AX514" s="238">
        <f t="shared" si="9292"/>
        <v>1152</v>
      </c>
      <c r="AY514" s="179">
        <f t="shared" si="9292"/>
        <v>198</v>
      </c>
      <c r="AZ514" s="177">
        <f t="shared" si="9292"/>
        <v>3042</v>
      </c>
      <c r="BA514" s="178">
        <f t="shared" si="9292"/>
        <v>1535</v>
      </c>
      <c r="BB514" s="238">
        <f t="shared" si="9292"/>
        <v>2066</v>
      </c>
      <c r="BC514" s="179">
        <f t="shared" si="9292"/>
        <v>891</v>
      </c>
      <c r="BD514" s="177">
        <f t="shared" si="9292"/>
        <v>2879</v>
      </c>
      <c r="BE514" s="238">
        <f t="shared" si="9292"/>
        <v>4099</v>
      </c>
      <c r="BF514" s="158">
        <f>SUM(AF514,AH514,AJ514,AL514,AN514,AP514,AR514,AT514,AV514,AX514,AZ514,BB514,BD514)</f>
        <v>28019</v>
      </c>
      <c r="BG514" s="159">
        <f>SUM(AG514,AI514,AK514,AM514,AO514,AQ514,AS514,AU514,AW514,AY514,BA514,BC514,BE514)</f>
        <v>27417</v>
      </c>
      <c r="BI514" s="136" t="s">
        <v>25</v>
      </c>
      <c r="BJ514" s="128">
        <f>B514/B529</f>
        <v>4.5569703550159574E-2</v>
      </c>
      <c r="BK514" s="129">
        <f t="shared" ref="BK514" si="9320">C514/C529</f>
        <v>4.7380714047380715E-2</v>
      </c>
      <c r="BL514" s="130">
        <f t="shared" ref="BL514" si="9321">D514/D529</f>
        <v>4.1791503418606435E-2</v>
      </c>
      <c r="BM514" s="131">
        <f t="shared" ref="BM514" si="9322">E514/E529</f>
        <v>4.6072996904470517E-2</v>
      </c>
      <c r="BN514" s="128">
        <f t="shared" ref="BN514" si="9323">F514/F529</f>
        <v>4.6945442665795492E-2</v>
      </c>
      <c r="BO514" s="129">
        <f t="shared" ref="BO514" si="9324">G514/G529</f>
        <v>3.1377298249477048E-2</v>
      </c>
      <c r="BP514" s="130">
        <f t="shared" ref="BP514" si="9325">H514/H529</f>
        <v>5.197540428004261E-2</v>
      </c>
      <c r="BQ514" s="131">
        <f t="shared" ref="BQ514" si="9326">I514/I529</f>
        <v>4.1625621406153356E-2</v>
      </c>
      <c r="BR514" s="128">
        <f t="shared" ref="BR514" si="9327">J514/J529</f>
        <v>4.2414355628058731E-2</v>
      </c>
      <c r="BS514" s="129">
        <f t="shared" ref="BS514" si="9328">K514/K529</f>
        <v>4.884726224783862E-2</v>
      </c>
      <c r="BT514" s="130">
        <f t="shared" ref="BT514" si="9329">L514/L529</f>
        <v>3.6047851834187829E-2</v>
      </c>
      <c r="BU514" s="128">
        <f t="shared" ref="BU514" si="9330">M514/M529</f>
        <v>5.3053798122648141E-2</v>
      </c>
      <c r="BV514" s="132">
        <f t="shared" ref="BV514" si="9331">N514/N529</f>
        <v>4.0648456797525122E-2</v>
      </c>
      <c r="BW514" s="133">
        <f t="shared" ref="BW514" si="9332">O514/O529</f>
        <v>4.7218675467970803E-2</v>
      </c>
      <c r="BX514" s="128">
        <f t="shared" ref="BX514" si="9333">P514/P529</f>
        <v>3.8730689670349018E-2</v>
      </c>
      <c r="BY514" s="129">
        <f t="shared" ref="BY514" si="9334">Q514/Q529</f>
        <v>4.0071079520213236E-2</v>
      </c>
      <c r="BZ514" s="130">
        <f t="shared" ref="BZ514" si="9335">R514/R529</f>
        <v>4.922720527020668E-2</v>
      </c>
      <c r="CA514" s="131">
        <f t="shared" ref="CA514" si="9336">S514/S529</f>
        <v>4.4953236565988403E-2</v>
      </c>
      <c r="CB514" s="128">
        <f t="shared" ref="CB514" si="9337">T514/T529</f>
        <v>2.8379651436646256E-2</v>
      </c>
      <c r="CC514" s="129">
        <f t="shared" ref="CC514" si="9338">U514/U529</f>
        <v>4.1831097079715863E-2</v>
      </c>
      <c r="CD514" s="130">
        <f t="shared" ref="CD514" si="9339">V514/V529</f>
        <v>3.1686399514268368E-2</v>
      </c>
      <c r="CE514" s="131">
        <f t="shared" ref="CE514" si="9340">W514/W529</f>
        <v>5.2045870937097102E-2</v>
      </c>
      <c r="CF514" s="128">
        <f t="shared" ref="CF514" si="9341">X514/X529</f>
        <v>3.7546994775645721E-2</v>
      </c>
      <c r="CG514" s="129">
        <f t="shared" ref="CG514" si="9342">Y514/Y529</f>
        <v>3.6006051437216337E-2</v>
      </c>
      <c r="CH514" s="130">
        <f t="shared" ref="CH514" si="9343">Z514/Z529</f>
        <v>5.6077780849691269E-2</v>
      </c>
      <c r="CI514" s="128">
        <f t="shared" ref="CI514" si="9344">AA514/AA529</f>
        <v>5.7261208576998048E-2</v>
      </c>
      <c r="CJ514" s="134">
        <f t="shared" ref="CJ514" si="9345">AB514/AB529</f>
        <v>4.4140967077702306E-2</v>
      </c>
      <c r="CK514" s="135">
        <f t="shared" ref="CK514" si="9346">AC514/AC529</f>
        <v>4.613884752452882E-2</v>
      </c>
    </row>
    <row r="515" spans="1:89" ht="13.5" thickBot="1" x14ac:dyDescent="0.25">
      <c r="A515" s="145" t="s">
        <v>26</v>
      </c>
      <c r="B515" s="189">
        <v>1248</v>
      </c>
      <c r="C515" s="183">
        <v>1275</v>
      </c>
      <c r="D515" s="184">
        <v>503</v>
      </c>
      <c r="E515" s="185">
        <v>584</v>
      </c>
      <c r="F515" s="182">
        <v>1102</v>
      </c>
      <c r="G515" s="186">
        <v>1048</v>
      </c>
      <c r="H515" s="184">
        <v>1844</v>
      </c>
      <c r="I515" s="185">
        <v>1977</v>
      </c>
      <c r="J515" s="182">
        <v>326</v>
      </c>
      <c r="K515" s="183">
        <v>291</v>
      </c>
      <c r="L515" s="184">
        <v>950</v>
      </c>
      <c r="M515" s="182">
        <v>967</v>
      </c>
      <c r="N515" s="187">
        <v>1605</v>
      </c>
      <c r="O515" s="190">
        <v>1571</v>
      </c>
      <c r="P515" s="182">
        <v>899</v>
      </c>
      <c r="Q515" s="183">
        <v>786</v>
      </c>
      <c r="R515" s="184">
        <v>1339</v>
      </c>
      <c r="S515" s="185">
        <v>1115</v>
      </c>
      <c r="T515" s="182">
        <v>224</v>
      </c>
      <c r="U515" s="186">
        <v>338</v>
      </c>
      <c r="V515" s="184">
        <v>852</v>
      </c>
      <c r="W515" s="191">
        <v>1186</v>
      </c>
      <c r="X515" s="182">
        <v>682</v>
      </c>
      <c r="Y515" s="186">
        <v>434</v>
      </c>
      <c r="Z515" s="184">
        <v>2198</v>
      </c>
      <c r="AA515" s="182">
        <v>2196</v>
      </c>
      <c r="AB515" s="156">
        <f t="shared" si="9099"/>
        <v>13772</v>
      </c>
      <c r="AC515" s="157">
        <f t="shared" si="9100"/>
        <v>13768</v>
      </c>
      <c r="AE515" s="235"/>
      <c r="AF515" s="125"/>
      <c r="AG515" s="183"/>
      <c r="AH515" s="184"/>
      <c r="AI515" s="185"/>
      <c r="AJ515" s="182"/>
      <c r="AK515" s="186"/>
      <c r="AL515" s="184"/>
      <c r="AM515" s="185"/>
      <c r="AN515" s="182"/>
      <c r="AO515" s="186"/>
      <c r="AP515" s="184"/>
      <c r="AQ515" s="182"/>
      <c r="AR515" s="187"/>
      <c r="AS515" s="188"/>
      <c r="AT515" s="182"/>
      <c r="AU515" s="186"/>
      <c r="AV515" s="184"/>
      <c r="AW515" s="185"/>
      <c r="AX515" s="182"/>
      <c r="AY515" s="186"/>
      <c r="AZ515" s="184"/>
      <c r="BA515" s="185"/>
      <c r="BB515" s="182"/>
      <c r="BC515" s="186"/>
      <c r="BD515" s="184"/>
      <c r="BE515" s="182"/>
      <c r="BF515" s="158"/>
      <c r="BG515" s="159"/>
      <c r="BI515" s="145" t="s">
        <v>26</v>
      </c>
      <c r="BJ515" s="128">
        <f>B515/B529</f>
        <v>4.1062086664692528E-2</v>
      </c>
      <c r="BK515" s="129">
        <f t="shared" ref="BK515" si="9347">C515/C529</f>
        <v>4.2542542542542541E-2</v>
      </c>
      <c r="BL515" s="130">
        <f t="shared" ref="BL515" si="9348">D515/D529</f>
        <v>3.8641776138895294E-2</v>
      </c>
      <c r="BM515" s="131">
        <f t="shared" ref="BM515" si="9349">E515/E529</f>
        <v>4.2041609675329349E-2</v>
      </c>
      <c r="BN515" s="128">
        <f t="shared" ref="BN515" si="9350">F515/F529</f>
        <v>3.6001306762495917E-2</v>
      </c>
      <c r="BO515" s="129">
        <f t="shared" ref="BO515" si="9351">G515/G529</f>
        <v>3.8460126977136778E-2</v>
      </c>
      <c r="BP515" s="130">
        <f t="shared" ref="BP515" si="9352">H515/H529</f>
        <v>4.4640263387237339E-2</v>
      </c>
      <c r="BQ515" s="131">
        <f t="shared" ref="BQ515" si="9353">I515/I529</f>
        <v>4.5291058624086507E-2</v>
      </c>
      <c r="BR515" s="128">
        <f t="shared" ref="BR515" si="9354">J515/J529</f>
        <v>4.8346433338276734E-2</v>
      </c>
      <c r="BS515" s="129">
        <f t="shared" ref="BS515" si="9355">K515/K529</f>
        <v>4.1930835734870317E-2</v>
      </c>
      <c r="BT515" s="130">
        <f t="shared" ref="BT515" si="9356">L515/L529</f>
        <v>3.775684591232463E-2</v>
      </c>
      <c r="BU515" s="128">
        <f t="shared" ref="BU515" si="9357">M515/M529</f>
        <v>3.9986767563991235E-2</v>
      </c>
      <c r="BV515" s="132">
        <f t="shared" ref="BV515" si="9358">N515/N529</f>
        <v>3.8490131657833521E-2</v>
      </c>
      <c r="BW515" s="133">
        <f t="shared" ref="BW515" si="9359">O515/O529</f>
        <v>3.784721385723578E-2</v>
      </c>
      <c r="BX515" s="128">
        <f t="shared" ref="BX515" si="9360">P515/P529</f>
        <v>3.9566920470049734E-2</v>
      </c>
      <c r="BY515" s="129">
        <f t="shared" ref="BY515" si="9361">Q515/Q529</f>
        <v>3.4917814304753443E-2</v>
      </c>
      <c r="BZ515" s="130">
        <f t="shared" ref="BZ515" si="9362">R515/R529</f>
        <v>4.846707930647555E-2</v>
      </c>
      <c r="CA515" s="131">
        <f t="shared" ref="CA515" si="9363">S515/S529</f>
        <v>3.737722503436023E-2</v>
      </c>
      <c r="CB515" s="128">
        <f t="shared" ref="CB515" si="9364">T515/T529</f>
        <v>2.6377767310409798E-2</v>
      </c>
      <c r="CC515" s="129">
        <f t="shared" ref="CC515" si="9365">U515/U529</f>
        <v>3.811027173300259E-2</v>
      </c>
      <c r="CD515" s="130">
        <f t="shared" ref="CD515" si="9366">V515/V529</f>
        <v>3.233151183970856E-2</v>
      </c>
      <c r="CE515" s="131">
        <f t="shared" ref="CE515" si="9367">W515/W529</f>
        <v>4.0238854583700891E-2</v>
      </c>
      <c r="CF515" s="128">
        <f t="shared" ref="CF515" si="9368">X515/X529</f>
        <v>3.3299155314681902E-2</v>
      </c>
      <c r="CG515" s="129">
        <f t="shared" ref="CG515" si="9369">Y515/Y529</f>
        <v>3.2829046898638428E-2</v>
      </c>
      <c r="CH515" s="130">
        <f t="shared" ref="CH515" si="9370">Z515/Z529</f>
        <v>5.0640493963689984E-2</v>
      </c>
      <c r="CI515" s="128">
        <f t="shared" ref="CI515" si="9371">AA515/AA529</f>
        <v>4.864433811802233E-2</v>
      </c>
      <c r="CJ515" s="134">
        <f t="shared" ref="CJ515" si="9372">AB515/AB529</f>
        <v>4.0744597760999743E-2</v>
      </c>
      <c r="CK515" s="135">
        <f t="shared" ref="CK515" si="9373">AC515/AC529</f>
        <v>4.0922479721555931E-2</v>
      </c>
    </row>
    <row r="516" spans="1:89" ht="14.25" thickTop="1" thickBot="1" x14ac:dyDescent="0.25">
      <c r="A516" s="136" t="s">
        <v>27</v>
      </c>
      <c r="B516" s="192">
        <v>1200</v>
      </c>
      <c r="C516" s="176">
        <v>1682</v>
      </c>
      <c r="D516" s="177">
        <v>519</v>
      </c>
      <c r="E516" s="178">
        <v>597</v>
      </c>
      <c r="F516" s="175">
        <v>1120</v>
      </c>
      <c r="G516" s="179">
        <v>1111</v>
      </c>
      <c r="H516" s="177">
        <v>1920</v>
      </c>
      <c r="I516" s="178">
        <v>2002</v>
      </c>
      <c r="J516" s="175">
        <v>359</v>
      </c>
      <c r="K516" s="176">
        <v>321</v>
      </c>
      <c r="L516" s="177">
        <v>1052</v>
      </c>
      <c r="M516" s="175">
        <v>916</v>
      </c>
      <c r="N516" s="180">
        <v>1820</v>
      </c>
      <c r="O516" s="193">
        <v>1576</v>
      </c>
      <c r="P516" s="175">
        <v>1019</v>
      </c>
      <c r="Q516" s="176">
        <v>782</v>
      </c>
      <c r="R516" s="177">
        <v>1252</v>
      </c>
      <c r="S516" s="178">
        <v>1301</v>
      </c>
      <c r="T516" s="175">
        <v>360</v>
      </c>
      <c r="U516" s="179">
        <v>272</v>
      </c>
      <c r="V516" s="177">
        <v>1055</v>
      </c>
      <c r="W516" s="194">
        <v>1304</v>
      </c>
      <c r="X516" s="175">
        <v>751</v>
      </c>
      <c r="Y516" s="179">
        <v>424</v>
      </c>
      <c r="Z516" s="177">
        <v>2314</v>
      </c>
      <c r="AA516" s="175">
        <v>2464</v>
      </c>
      <c r="AB516" s="156">
        <f t="shared" si="9099"/>
        <v>14741</v>
      </c>
      <c r="AC516" s="157">
        <f t="shared" si="9100"/>
        <v>14752</v>
      </c>
      <c r="AE516" s="229" t="s">
        <v>13</v>
      </c>
      <c r="AF516" s="20">
        <f t="shared" ref="AF516:BG516" si="9374">SUM(AF513:AF515)</f>
        <v>3360</v>
      </c>
      <c r="AG516" s="21">
        <f t="shared" si="9374"/>
        <v>7538</v>
      </c>
      <c r="AH516" s="20">
        <f t="shared" si="9374"/>
        <v>2288</v>
      </c>
      <c r="AI516" s="21">
        <f t="shared" si="9374"/>
        <v>2517</v>
      </c>
      <c r="AJ516" s="20">
        <f t="shared" si="9374"/>
        <v>3003</v>
      </c>
      <c r="AK516" s="21">
        <f t="shared" si="9374"/>
        <v>6551</v>
      </c>
      <c r="AL516" s="20">
        <f t="shared" si="9374"/>
        <v>5349</v>
      </c>
      <c r="AM516" s="21">
        <f t="shared" si="9374"/>
        <v>9840</v>
      </c>
      <c r="AN516" s="20">
        <f t="shared" si="9374"/>
        <v>1688</v>
      </c>
      <c r="AO516" s="21">
        <f t="shared" si="9374"/>
        <v>556</v>
      </c>
      <c r="AP516" s="20">
        <f t="shared" si="9374"/>
        <v>6097</v>
      </c>
      <c r="AQ516" s="21">
        <f t="shared" si="9374"/>
        <v>1896</v>
      </c>
      <c r="AR516" s="20">
        <f t="shared" si="9374"/>
        <v>7866</v>
      </c>
      <c r="AS516" s="21">
        <f t="shared" si="9374"/>
        <v>5156</v>
      </c>
      <c r="AT516" s="20">
        <f t="shared" si="9374"/>
        <v>4336</v>
      </c>
      <c r="AU516" s="21">
        <f t="shared" si="9374"/>
        <v>3689</v>
      </c>
      <c r="AV516" s="20">
        <f t="shared" si="9374"/>
        <v>3560</v>
      </c>
      <c r="AW516" s="21">
        <f t="shared" si="9374"/>
        <v>5383</v>
      </c>
      <c r="AX516" s="20">
        <f t="shared" si="9374"/>
        <v>2481</v>
      </c>
      <c r="AY516" s="21">
        <f t="shared" si="9374"/>
        <v>474</v>
      </c>
      <c r="AZ516" s="20">
        <f t="shared" si="9374"/>
        <v>6237</v>
      </c>
      <c r="BA516" s="21">
        <f t="shared" si="9374"/>
        <v>3066</v>
      </c>
      <c r="BB516" s="20">
        <f t="shared" si="9374"/>
        <v>4163</v>
      </c>
      <c r="BC516" s="21">
        <f t="shared" si="9374"/>
        <v>1690</v>
      </c>
      <c r="BD516" s="20">
        <f t="shared" si="9374"/>
        <v>5747</v>
      </c>
      <c r="BE516" s="21">
        <f t="shared" si="9374"/>
        <v>8376</v>
      </c>
      <c r="BF516" s="160">
        <f t="shared" si="9374"/>
        <v>56175</v>
      </c>
      <c r="BG516" s="161">
        <f t="shared" si="9374"/>
        <v>56732</v>
      </c>
      <c r="BI516" s="136" t="s">
        <v>27</v>
      </c>
      <c r="BJ516" s="128">
        <f>B516/B529</f>
        <v>3.9482775639127429E-2</v>
      </c>
      <c r="BK516" s="129">
        <f t="shared" ref="BK516" si="9375">C516/C529</f>
        <v>5.6122789456122792E-2</v>
      </c>
      <c r="BL516" s="130">
        <f t="shared" ref="BL516" si="9376">D516/D529</f>
        <v>3.9870938004148419E-2</v>
      </c>
      <c r="BM516" s="131">
        <f t="shared" ref="BM516" si="9377">E516/E529</f>
        <v>4.2977467424951406E-2</v>
      </c>
      <c r="BN516" s="128">
        <f t="shared" ref="BN516" si="9378">F516/F529</f>
        <v>3.6589349885658283E-2</v>
      </c>
      <c r="BO516" s="129">
        <f t="shared" ref="BO516" si="9379">G516/G529</f>
        <v>4.0772138427098245E-2</v>
      </c>
      <c r="BP516" s="130">
        <f t="shared" ref="BP516" si="9380">H516/H529</f>
        <v>4.6480100706884867E-2</v>
      </c>
      <c r="BQ516" s="131">
        <f t="shared" ref="BQ516" si="9381">I516/I529</f>
        <v>4.5863783189388559E-2</v>
      </c>
      <c r="BR516" s="128">
        <f t="shared" ref="BR516" si="9382">J516/J529</f>
        <v>5.3240397449206583E-2</v>
      </c>
      <c r="BS516" s="129">
        <f t="shared" ref="BS516" si="9383">K516/K529</f>
        <v>4.6253602305475504E-2</v>
      </c>
      <c r="BT516" s="130">
        <f t="shared" ref="BT516" si="9384">L516/L529</f>
        <v>4.181073884185843E-2</v>
      </c>
      <c r="BU516" s="128">
        <f t="shared" ref="BU516" si="9385">M516/M529</f>
        <v>3.7877848075094075E-2</v>
      </c>
      <c r="BV516" s="132">
        <f t="shared" ref="BV516" si="9386">N516/N529</f>
        <v>4.3646130602652343E-2</v>
      </c>
      <c r="BW516" s="133">
        <f t="shared" ref="BW516" si="9387">O516/O529</f>
        <v>3.7967669662001012E-2</v>
      </c>
      <c r="BX516" s="128">
        <f t="shared" ref="BX516" si="9388">P516/P529</f>
        <v>4.4848378152370055E-2</v>
      </c>
      <c r="BY516" s="129">
        <f t="shared" ref="BY516" si="9389">Q516/Q529</f>
        <v>3.4740115504220348E-2</v>
      </c>
      <c r="BZ516" s="130">
        <f t="shared" ref="BZ516" si="9390">R516/R529</f>
        <v>4.531798602816086E-2</v>
      </c>
      <c r="CA516" s="131">
        <f t="shared" ref="CA516" si="9391">S516/S529</f>
        <v>4.3612349569240053E-2</v>
      </c>
      <c r="CB516" s="128">
        <f t="shared" ref="CB516" si="9392">T516/T529</f>
        <v>4.239284032030146E-2</v>
      </c>
      <c r="CC516" s="129">
        <f t="shared" ref="CC516" si="9393">U516/U529</f>
        <v>3.0668621039576051E-2</v>
      </c>
      <c r="CD516" s="130">
        <f t="shared" ref="CD516" si="9394">V516/V529</f>
        <v>4.0034911961141471E-2</v>
      </c>
      <c r="CE516" s="131">
        <f t="shared" ref="CE516" si="9395">W516/W529</f>
        <v>4.4242383117323744E-2</v>
      </c>
      <c r="CF516" s="128">
        <f t="shared" ref="CF516" si="9396">X516/X529</f>
        <v>3.6668131438894587E-2</v>
      </c>
      <c r="CG516" s="129">
        <f t="shared" ref="CG516" si="9397">Y516/Y529</f>
        <v>3.2072617246596068E-2</v>
      </c>
      <c r="CH516" s="130">
        <f t="shared" ref="CH516" si="9398">Z516/Z529</f>
        <v>5.3313058704266891E-2</v>
      </c>
      <c r="CI516" s="128">
        <f t="shared" ref="CI516" si="9399">AA516/AA529</f>
        <v>5.4580896686159841E-2</v>
      </c>
      <c r="CJ516" s="134">
        <f t="shared" ref="CJ516" si="9400">AB516/AB529</f>
        <v>4.3611393813164187E-2</v>
      </c>
      <c r="CK516" s="135">
        <f t="shared" ref="CK516" si="9401">AC516/AC529</f>
        <v>4.3847212438436457E-2</v>
      </c>
    </row>
    <row r="517" spans="1:89" ht="13.5" thickTop="1" x14ac:dyDescent="0.2">
      <c r="A517" s="145" t="s">
        <v>28</v>
      </c>
      <c r="B517" s="189">
        <v>1168</v>
      </c>
      <c r="C517" s="183">
        <v>1361</v>
      </c>
      <c r="D517" s="184">
        <v>554</v>
      </c>
      <c r="E517" s="185">
        <v>635</v>
      </c>
      <c r="F517" s="182">
        <v>1072</v>
      </c>
      <c r="G517" s="186">
        <v>1258</v>
      </c>
      <c r="H517" s="184">
        <v>2068</v>
      </c>
      <c r="I517" s="185">
        <v>2134</v>
      </c>
      <c r="J517" s="182">
        <v>404</v>
      </c>
      <c r="K517" s="183">
        <v>190</v>
      </c>
      <c r="L517" s="184">
        <v>1358</v>
      </c>
      <c r="M517" s="182">
        <v>720</v>
      </c>
      <c r="N517" s="187">
        <v>2053</v>
      </c>
      <c r="O517" s="190">
        <v>1271</v>
      </c>
      <c r="P517" s="182">
        <v>1124</v>
      </c>
      <c r="Q517" s="183">
        <v>600</v>
      </c>
      <c r="R517" s="184">
        <v>1285</v>
      </c>
      <c r="S517" s="185">
        <v>1082</v>
      </c>
      <c r="T517" s="182">
        <v>534</v>
      </c>
      <c r="U517" s="186">
        <v>173</v>
      </c>
      <c r="V517" s="184">
        <v>1612</v>
      </c>
      <c r="W517" s="191">
        <v>884</v>
      </c>
      <c r="X517" s="182">
        <v>1004</v>
      </c>
      <c r="Y517" s="186">
        <v>262</v>
      </c>
      <c r="Z517" s="184">
        <v>2128</v>
      </c>
      <c r="AA517" s="182">
        <v>2125</v>
      </c>
      <c r="AB517" s="156">
        <f t="shared" si="9099"/>
        <v>16364</v>
      </c>
      <c r="AC517" s="157">
        <f t="shared" si="9100"/>
        <v>12695</v>
      </c>
      <c r="BI517" s="145" t="s">
        <v>28</v>
      </c>
      <c r="BJ517" s="128">
        <f>B517/B529</f>
        <v>3.8429901622084033E-2</v>
      </c>
      <c r="BK517" s="129">
        <f t="shared" ref="BK517" si="9402">C517/C529</f>
        <v>4.5412078745412081E-2</v>
      </c>
      <c r="BL517" s="130">
        <f t="shared" ref="BL517" si="9403">D517/D529</f>
        <v>4.2559729584389645E-2</v>
      </c>
      <c r="BM517" s="131">
        <f t="shared" ref="BM517" si="9404">E517/E529</f>
        <v>4.5713051616154347E-2</v>
      </c>
      <c r="BN517" s="128">
        <f t="shared" ref="BN517" si="9405">F517/F529</f>
        <v>3.5021234890558639E-2</v>
      </c>
      <c r="BO517" s="129">
        <f t="shared" ref="BO517" si="9406">G517/G529</f>
        <v>4.6166831810341667E-2</v>
      </c>
      <c r="BP517" s="130">
        <f t="shared" ref="BP517" si="9407">H517/H529</f>
        <v>5.0062941803040571E-2</v>
      </c>
      <c r="BQ517" s="131">
        <f t="shared" ref="BQ517" si="9408">I517/I529</f>
        <v>4.8887768894183406E-2</v>
      </c>
      <c r="BR517" s="128">
        <f t="shared" ref="BR517" si="9409">J517/J529</f>
        <v>5.9913984873201841E-2</v>
      </c>
      <c r="BS517" s="129">
        <f t="shared" ref="BS517" si="9410">K517/K529</f>
        <v>2.7377521613832854E-2</v>
      </c>
      <c r="BT517" s="130">
        <f t="shared" ref="BT517" si="9411">L517/L529</f>
        <v>5.3972417630459839E-2</v>
      </c>
      <c r="BU517" s="128">
        <f t="shared" ref="BU517" si="9412">M517/M529</f>
        <v>2.9772981019724601E-2</v>
      </c>
      <c r="BV517" s="132">
        <f t="shared" ref="BV517" si="9413">N517/N529</f>
        <v>4.9233794575409481E-2</v>
      </c>
      <c r="BW517" s="133">
        <f t="shared" ref="BW517" si="9414">O517/O529</f>
        <v>3.0619865571321882E-2</v>
      </c>
      <c r="BX517" s="128">
        <f t="shared" ref="BX517" si="9415">P517/P529</f>
        <v>4.9469653624400332E-2</v>
      </c>
      <c r="BY517" s="129">
        <f t="shared" ref="BY517" si="9416">Q517/Q529</f>
        <v>2.6654820079964461E-2</v>
      </c>
      <c r="BZ517" s="130">
        <f t="shared" ref="BZ517" si="9417">R517/R529</f>
        <v>4.651246968545264E-2</v>
      </c>
      <c r="CA517" s="131">
        <f t="shared" ref="CA517" si="9418">S517/S529</f>
        <v>3.627099326204284E-2</v>
      </c>
      <c r="CB517" s="128">
        <f t="shared" ref="CB517" si="9419">T517/T529</f>
        <v>6.2882713141780497E-2</v>
      </c>
      <c r="CC517" s="129">
        <f t="shared" ref="CC517" si="9420">U517/U529</f>
        <v>1.9506144999436238E-2</v>
      </c>
      <c r="CD517" s="130">
        <f t="shared" ref="CD517" si="9421">V517/V529</f>
        <v>6.117182756527019E-2</v>
      </c>
      <c r="CE517" s="131">
        <f t="shared" ref="CE517" si="9422">W517/W529</f>
        <v>2.9992535794259347E-2</v>
      </c>
      <c r="CF517" s="128">
        <f t="shared" ref="CF517" si="9423">X517/X529</f>
        <v>4.9021043894341094E-2</v>
      </c>
      <c r="CG517" s="129">
        <f t="shared" ref="CG517" si="9424">Y517/Y529</f>
        <v>1.9818456883509833E-2</v>
      </c>
      <c r="CH517" s="130">
        <f t="shared" ref="CH517" si="9425">Z517/Z529</f>
        <v>4.9027739378859091E-2</v>
      </c>
      <c r="CI517" s="128">
        <f t="shared" ref="CI517" si="9426">AA517/AA529</f>
        <v>4.7071593124224702E-2</v>
      </c>
      <c r="CJ517" s="134">
        <f t="shared" ref="CJ517" si="9427">AB517/AB529</f>
        <v>4.84130553123003E-2</v>
      </c>
      <c r="CK517" s="135">
        <f t="shared" ref="CK517" si="9428">AC517/AC529</f>
        <v>3.7733213252843741E-2</v>
      </c>
    </row>
    <row r="518" spans="1:89" x14ac:dyDescent="0.2">
      <c r="A518" s="136" t="s">
        <v>29</v>
      </c>
      <c r="B518" s="192">
        <v>1258</v>
      </c>
      <c r="C518" s="176">
        <v>2029</v>
      </c>
      <c r="D518" s="177">
        <v>1028</v>
      </c>
      <c r="E518" s="178">
        <v>732</v>
      </c>
      <c r="F518" s="175">
        <v>1406</v>
      </c>
      <c r="G518" s="179">
        <v>1741</v>
      </c>
      <c r="H518" s="177">
        <v>2024</v>
      </c>
      <c r="I518" s="178">
        <v>2538</v>
      </c>
      <c r="J518" s="175">
        <v>672</v>
      </c>
      <c r="K518" s="176">
        <v>264</v>
      </c>
      <c r="L518" s="177">
        <v>1917</v>
      </c>
      <c r="M518" s="175">
        <v>853</v>
      </c>
      <c r="N518" s="180">
        <v>2913</v>
      </c>
      <c r="O518" s="193">
        <v>2116</v>
      </c>
      <c r="P518" s="175">
        <v>1507</v>
      </c>
      <c r="Q518" s="176">
        <v>1114</v>
      </c>
      <c r="R518" s="177">
        <v>1415</v>
      </c>
      <c r="S518" s="178">
        <v>1896</v>
      </c>
      <c r="T518" s="175">
        <v>932</v>
      </c>
      <c r="U518" s="179">
        <v>249</v>
      </c>
      <c r="V518" s="177">
        <v>1938</v>
      </c>
      <c r="W518" s="194">
        <v>1440</v>
      </c>
      <c r="X518" s="175">
        <v>1620</v>
      </c>
      <c r="Y518" s="179">
        <v>484</v>
      </c>
      <c r="Z518" s="177">
        <v>2710</v>
      </c>
      <c r="AA518" s="175">
        <v>2914</v>
      </c>
      <c r="AB518" s="156">
        <f t="shared" si="9099"/>
        <v>21340</v>
      </c>
      <c r="AC518" s="157">
        <f t="shared" si="9100"/>
        <v>18370</v>
      </c>
      <c r="BI518" s="136" t="s">
        <v>29</v>
      </c>
      <c r="BJ518" s="128">
        <f>B518/B529</f>
        <v>4.1391109795018588E-2</v>
      </c>
      <c r="BK518" s="129">
        <f t="shared" ref="BK518" si="9429">C518/C529</f>
        <v>6.770103436770103E-2</v>
      </c>
      <c r="BL518" s="130">
        <f t="shared" ref="BL518" si="9430">D518/D529</f>
        <v>7.8973649842513635E-2</v>
      </c>
      <c r="BM518" s="131">
        <f t="shared" ref="BM518" si="9431">E518/E529</f>
        <v>5.2695990209488161E-2</v>
      </c>
      <c r="BN518" s="128">
        <f t="shared" ref="BN518" si="9432">F518/F529</f>
        <v>4.5932701731460308E-2</v>
      </c>
      <c r="BO518" s="129">
        <f t="shared" ref="BO518" si="9433">G518/G529</f>
        <v>6.3892252926712911E-2</v>
      </c>
      <c r="BP518" s="130">
        <f t="shared" ref="BP518" si="9434">H518/H529</f>
        <v>4.8997772828507792E-2</v>
      </c>
      <c r="BQ518" s="131">
        <f t="shared" ref="BQ518" si="9435">I518/I529</f>
        <v>5.814299786946462E-2</v>
      </c>
      <c r="BR518" s="128">
        <f t="shared" ref="BR518" si="9436">J518/J529</f>
        <v>9.965890553166247E-2</v>
      </c>
      <c r="BS518" s="129">
        <f t="shared" ref="BS518" si="9437">K518/K529</f>
        <v>3.804034582132565E-2</v>
      </c>
      <c r="BT518" s="130">
        <f t="shared" ref="BT518" si="9438">L518/L529</f>
        <v>7.6189340646238224E-2</v>
      </c>
      <c r="BU518" s="128">
        <f t="shared" ref="BU518" si="9439">M518/M529</f>
        <v>3.527271223586817E-2</v>
      </c>
      <c r="BV518" s="132">
        <f t="shared" ref="BV518" si="9440">N518/N529</f>
        <v>6.9857790354684771E-2</v>
      </c>
      <c r="BW518" s="133">
        <f t="shared" ref="BW518" si="9441">O518/O529</f>
        <v>5.097689657664603E-2</v>
      </c>
      <c r="BX518" s="128">
        <f t="shared" ref="BX518" si="9442">P518/P529</f>
        <v>6.6326306060472684E-2</v>
      </c>
      <c r="BY518" s="129">
        <f t="shared" ref="BY518" si="9443">Q518/Q529</f>
        <v>4.9489115948467347E-2</v>
      </c>
      <c r="BZ518" s="130">
        <f t="shared" ref="BZ518" si="9444">R518/R529</f>
        <v>5.1218011365692984E-2</v>
      </c>
      <c r="CA518" s="131">
        <f t="shared" ref="CA518" si="9445">S518/S529</f>
        <v>6.355804364587174E-2</v>
      </c>
      <c r="CB518" s="128">
        <f t="shared" ref="CB518" si="9446">T518/T529</f>
        <v>0.10975035327366933</v>
      </c>
      <c r="CC518" s="129">
        <f t="shared" ref="CC518" si="9447">U518/U529</f>
        <v>2.8075318525200135E-2</v>
      </c>
      <c r="CD518" s="130">
        <f t="shared" ref="CD518" si="9448">V518/V529</f>
        <v>7.3542805100182143E-2</v>
      </c>
      <c r="CE518" s="131">
        <f t="shared" ref="CE518" si="9449">W518/W529</f>
        <v>4.8856619393363644E-2</v>
      </c>
      <c r="CF518" s="128">
        <f t="shared" ref="CF518" si="9450">X518/X529</f>
        <v>7.9097700307602173E-2</v>
      </c>
      <c r="CG518" s="129">
        <f t="shared" ref="CG518" si="9451">Y518/Y529</f>
        <v>3.6611195158850224E-2</v>
      </c>
      <c r="CH518" s="130">
        <f t="shared" ref="CH518" si="9452">Z518/Z529</f>
        <v>6.2436641784167357E-2</v>
      </c>
      <c r="CI518" s="128">
        <f t="shared" ref="CI518" si="9453">AA518/AA529</f>
        <v>6.4548998759525078E-2</v>
      </c>
      <c r="CJ518" s="134">
        <f t="shared" ref="CJ518" si="9454">AB518/AB529</f>
        <v>6.3134600364488411E-2</v>
      </c>
      <c r="CK518" s="135">
        <f t="shared" ref="CK518" si="9455">AC518/AC529</f>
        <v>5.4600955293795939E-2</v>
      </c>
    </row>
    <row r="519" spans="1:89" x14ac:dyDescent="0.2">
      <c r="A519" s="145" t="s">
        <v>30</v>
      </c>
      <c r="B519" s="189">
        <v>1628</v>
      </c>
      <c r="C519" s="183">
        <v>3910</v>
      </c>
      <c r="D519" s="184">
        <v>1323</v>
      </c>
      <c r="E519" s="185">
        <v>1295</v>
      </c>
      <c r="F519" s="182">
        <v>1641</v>
      </c>
      <c r="G519" s="186">
        <v>3567</v>
      </c>
      <c r="H519" s="184">
        <v>2611</v>
      </c>
      <c r="I519" s="185">
        <v>5280</v>
      </c>
      <c r="J519" s="182">
        <v>922</v>
      </c>
      <c r="K519" s="183">
        <v>277</v>
      </c>
      <c r="L519" s="184">
        <v>2808</v>
      </c>
      <c r="M519" s="182">
        <v>978</v>
      </c>
      <c r="N519" s="187">
        <v>3855</v>
      </c>
      <c r="O519" s="190">
        <v>2634</v>
      </c>
      <c r="P519" s="182">
        <v>2228</v>
      </c>
      <c r="Q519" s="183">
        <v>1785</v>
      </c>
      <c r="R519" s="184">
        <v>1651</v>
      </c>
      <c r="S519" s="185">
        <v>2706</v>
      </c>
      <c r="T519" s="182">
        <v>1329</v>
      </c>
      <c r="U519" s="186">
        <v>276</v>
      </c>
      <c r="V519" s="184">
        <v>3195</v>
      </c>
      <c r="W519" s="191">
        <v>1531</v>
      </c>
      <c r="X519" s="182">
        <v>2097</v>
      </c>
      <c r="Y519" s="186">
        <v>799</v>
      </c>
      <c r="Z519" s="184">
        <v>2868</v>
      </c>
      <c r="AA519" s="182">
        <v>4277</v>
      </c>
      <c r="AB519" s="156">
        <f t="shared" si="9099"/>
        <v>28156</v>
      </c>
      <c r="AC519" s="157">
        <f t="shared" si="9100"/>
        <v>29315</v>
      </c>
      <c r="BI519" s="145" t="s">
        <v>30</v>
      </c>
      <c r="BJ519" s="128">
        <f>B519/B529</f>
        <v>5.3564965617082884E-2</v>
      </c>
      <c r="BK519" s="129">
        <f t="shared" ref="BK519" si="9456">C519/C529</f>
        <v>0.1304637971304638</v>
      </c>
      <c r="BL519" s="130">
        <f t="shared" ref="BL519" si="9457">D519/D529</f>
        <v>0.10163632173311823</v>
      </c>
      <c r="BM519" s="131">
        <f t="shared" ref="BM519" si="9458">E519/E529</f>
        <v>9.3225829673889565E-2</v>
      </c>
      <c r="BN519" s="128">
        <f t="shared" ref="BN519" si="9459">F519/F529</f>
        <v>5.3609931394968967E-2</v>
      </c>
      <c r="BO519" s="129">
        <f t="shared" ref="BO519" si="9460">G519/G529</f>
        <v>0.13090388638115161</v>
      </c>
      <c r="BP519" s="130">
        <f t="shared" ref="BP519" si="9461">H519/H529</f>
        <v>6.3208095284206456E-2</v>
      </c>
      <c r="BQ519" s="131">
        <f t="shared" ref="BQ519" si="9462">I519/I529</f>
        <v>0.12095942819179401</v>
      </c>
      <c r="BR519" s="128">
        <f t="shared" ref="BR519" si="9463">J519/J529</f>
        <v>0.136734391220525</v>
      </c>
      <c r="BS519" s="129">
        <f t="shared" ref="BS519" si="9464">K519/K529</f>
        <v>3.9913544668587896E-2</v>
      </c>
      <c r="BT519" s="130">
        <f t="shared" ref="BT519" si="9465">L519/L529</f>
        <v>0.11160128770716585</v>
      </c>
      <c r="BU519" s="128">
        <f t="shared" ref="BU519" si="9466">M519/M529</f>
        <v>4.0441632551792582E-2</v>
      </c>
      <c r="BV519" s="132">
        <f t="shared" ref="BV519" si="9467">N519/N529</f>
        <v>9.2448260150123501E-2</v>
      </c>
      <c r="BW519" s="133">
        <f t="shared" ref="BW519" si="9468">O519/O529</f>
        <v>6.345611795032402E-2</v>
      </c>
      <c r="BX519" s="128">
        <f t="shared" ref="BX519" si="9469">P519/P529</f>
        <v>9.8059064301747281E-2</v>
      </c>
      <c r="BY519" s="129">
        <f t="shared" ref="BY519" si="9470">Q519/Q529</f>
        <v>7.9298089737894276E-2</v>
      </c>
      <c r="BZ519" s="130">
        <f t="shared" ref="BZ519" si="9471">R519/R529</f>
        <v>5.9760379339052379E-2</v>
      </c>
      <c r="CA519" s="131">
        <f t="shared" ref="CA519" si="9472">S519/S529</f>
        <v>9.071100533002581E-2</v>
      </c>
      <c r="CB519" s="128">
        <f t="shared" ref="CB519" si="9473">T519/T529</f>
        <v>0.15650023551577955</v>
      </c>
      <c r="CC519" s="129">
        <f t="shared" ref="CC519" si="9474">U519/U529</f>
        <v>3.1119630172510994E-2</v>
      </c>
      <c r="CD519" s="130">
        <f t="shared" ref="CD519" si="9475">V519/V529</f>
        <v>0.1212431693989071</v>
      </c>
      <c r="CE519" s="131">
        <f t="shared" ref="CE519" si="9476">W519/W529</f>
        <v>5.1944086313360928E-2</v>
      </c>
      <c r="CF519" s="128">
        <f t="shared" ref="CF519" si="9477">X519/X529</f>
        <v>0.10238757873150725</v>
      </c>
      <c r="CG519" s="129">
        <f t="shared" ref="CG519" si="9478">Y519/Y529</f>
        <v>6.043872919818457E-2</v>
      </c>
      <c r="CH519" s="130">
        <f t="shared" ref="CH519" si="9479">Z519/Z529</f>
        <v>6.6076859275642802E-2</v>
      </c>
      <c r="CI519" s="128">
        <f t="shared" ref="CI519" si="9480">AA519/AA529</f>
        <v>9.4741272372851321E-2</v>
      </c>
      <c r="CJ519" s="134">
        <f t="shared" ref="CJ519" si="9481">AB519/AB529</f>
        <v>8.3299803554945442E-2</v>
      </c>
      <c r="CK519" s="135">
        <f t="shared" ref="CK519" si="9482">AC519/AC529</f>
        <v>8.7132662190398905E-2</v>
      </c>
    </row>
    <row r="520" spans="1:89" x14ac:dyDescent="0.2">
      <c r="A520" s="136" t="s">
        <v>31</v>
      </c>
      <c r="B520" s="192">
        <v>1732</v>
      </c>
      <c r="C520" s="176">
        <v>3628</v>
      </c>
      <c r="D520" s="177">
        <v>965</v>
      </c>
      <c r="E520" s="178">
        <v>1222</v>
      </c>
      <c r="F520" s="175">
        <v>1362</v>
      </c>
      <c r="G520" s="179">
        <v>2984</v>
      </c>
      <c r="H520" s="177">
        <v>2738</v>
      </c>
      <c r="I520" s="178">
        <v>4560</v>
      </c>
      <c r="J520" s="175">
        <v>766</v>
      </c>
      <c r="K520" s="176">
        <v>279</v>
      </c>
      <c r="L520" s="177">
        <v>3289</v>
      </c>
      <c r="M520" s="175">
        <v>918</v>
      </c>
      <c r="N520" s="180">
        <v>4011</v>
      </c>
      <c r="O520" s="193">
        <v>2522</v>
      </c>
      <c r="P520" s="175">
        <v>2108</v>
      </c>
      <c r="Q520" s="176">
        <v>1904</v>
      </c>
      <c r="R520" s="177">
        <v>1909</v>
      </c>
      <c r="S520" s="178">
        <v>2677</v>
      </c>
      <c r="T520" s="175">
        <v>1152</v>
      </c>
      <c r="U520" s="179">
        <v>198</v>
      </c>
      <c r="V520" s="177">
        <v>3042</v>
      </c>
      <c r="W520" s="194">
        <v>1535</v>
      </c>
      <c r="X520" s="175">
        <v>2066</v>
      </c>
      <c r="Y520" s="179">
        <v>891</v>
      </c>
      <c r="Z520" s="177">
        <v>2879</v>
      </c>
      <c r="AA520" s="175">
        <v>4099</v>
      </c>
      <c r="AB520" s="156">
        <f t="shared" si="9099"/>
        <v>28019</v>
      </c>
      <c r="AC520" s="157">
        <f t="shared" si="9100"/>
        <v>27417</v>
      </c>
      <c r="BI520" s="136" t="s">
        <v>31</v>
      </c>
      <c r="BJ520" s="128">
        <f>B520/B529</f>
        <v>5.6986806172473925E-2</v>
      </c>
      <c r="BK520" s="129">
        <f t="shared" ref="BK520" si="9483">C520/C529</f>
        <v>0.12105438772105438</v>
      </c>
      <c r="BL520" s="130">
        <f t="shared" ref="BL520" si="9484">D520/D529</f>
        <v>7.4133824998079439E-2</v>
      </c>
      <c r="BM520" s="131">
        <f t="shared" ref="BM520" si="9485">E520/E529</f>
        <v>8.7970628464473399E-2</v>
      </c>
      <c r="BN520" s="128">
        <f t="shared" ref="BN520" si="9486">F520/F529</f>
        <v>4.4495262985952307E-2</v>
      </c>
      <c r="BO520" s="129">
        <f t="shared" ref="BO520" si="9487">G520/G529</f>
        <v>0.10950860582039708</v>
      </c>
      <c r="BP520" s="130">
        <f t="shared" ref="BP520" si="9488">H520/H529</f>
        <v>6.6282560278880603E-2</v>
      </c>
      <c r="BQ520" s="131">
        <f t="shared" ref="BQ520" si="9489">I520/I529</f>
        <v>0.10446496071109482</v>
      </c>
      <c r="BR520" s="128">
        <f t="shared" ref="BR520" si="9490">J520/J529</f>
        <v>0.11359928815067477</v>
      </c>
      <c r="BS520" s="129">
        <f t="shared" ref="BS520" si="9491">K520/K529</f>
        <v>4.020172910662824E-2</v>
      </c>
      <c r="BT520" s="130">
        <f t="shared" ref="BT520" si="9492">L520/L529</f>
        <v>0.13071817495330074</v>
      </c>
      <c r="BU520" s="128">
        <f t="shared" ref="BU520" si="9493">M520/M529</f>
        <v>3.7960550800148866E-2</v>
      </c>
      <c r="BV520" s="132">
        <f t="shared" ref="BV520" si="9494">N520/N529</f>
        <v>9.6189357058922273E-2</v>
      </c>
      <c r="BW520" s="133">
        <f t="shared" ref="BW520" si="9495">O520/O529</f>
        <v>6.0757907923582835E-2</v>
      </c>
      <c r="BX520" s="128">
        <f t="shared" ref="BX520" si="9496">P520/P529</f>
        <v>9.2777606619426967E-2</v>
      </c>
      <c r="BY520" s="129">
        <f t="shared" ref="BY520" si="9497">Q520/Q529</f>
        <v>8.4584629053753885E-2</v>
      </c>
      <c r="BZ520" s="130">
        <f t="shared" ref="BZ520" si="9498">R520/R529</f>
        <v>6.9099069750606285E-2</v>
      </c>
      <c r="CA520" s="131">
        <f t="shared" ref="CA520" si="9499">S520/S529</f>
        <v>8.9738862257383256E-2</v>
      </c>
      <c r="CB520" s="128">
        <f t="shared" ref="CB520" si="9500">T520/T529</f>
        <v>0.13565708902496468</v>
      </c>
      <c r="CC520" s="129">
        <f t="shared" ref="CC520" si="9501">U520/U529</f>
        <v>2.2324952080279625E-2</v>
      </c>
      <c r="CD520" s="130">
        <f t="shared" ref="CD520" si="9502">V520/V529</f>
        <v>0.11543715846994536</v>
      </c>
      <c r="CE520" s="131">
        <f t="shared" ref="CE520" si="9503">W520/W529</f>
        <v>5.207979914500916E-2</v>
      </c>
      <c r="CF520" s="128">
        <f t="shared" ref="CF520" si="9504">X520/X529</f>
        <v>0.10087398076265808</v>
      </c>
      <c r="CG520" s="129">
        <f t="shared" ref="CG520" si="9505">Y520/Y529</f>
        <v>6.7397881996974288E-2</v>
      </c>
      <c r="CH520" s="130">
        <f t="shared" ref="CH520" si="9506">Z520/Z529</f>
        <v>6.633029213897336E-2</v>
      </c>
      <c r="CI520" s="128">
        <f t="shared" ref="CI520" si="9507">AA520/AA529</f>
        <v>9.079833421938685E-2</v>
      </c>
      <c r="CJ520" s="134">
        <f t="shared" ref="CJ520" si="9508">AB520/AB529</f>
        <v>8.2894487704433029E-2</v>
      </c>
      <c r="CK520" s="135">
        <f t="shared" ref="CK520" si="9509">AC520/AC529</f>
        <v>8.1491257010887497E-2</v>
      </c>
    </row>
    <row r="521" spans="1:89" x14ac:dyDescent="0.2">
      <c r="A521" s="145" t="s">
        <v>32</v>
      </c>
      <c r="B521" s="189">
        <v>1926</v>
      </c>
      <c r="C521" s="183">
        <v>2826</v>
      </c>
      <c r="D521" s="184">
        <v>669</v>
      </c>
      <c r="E521" s="185">
        <v>1197</v>
      </c>
      <c r="F521" s="182">
        <v>1227</v>
      </c>
      <c r="G521" s="186">
        <v>2670</v>
      </c>
      <c r="H521" s="184">
        <v>2314</v>
      </c>
      <c r="I521" s="185">
        <v>4118</v>
      </c>
      <c r="J521" s="182">
        <v>593</v>
      </c>
      <c r="K521" s="183">
        <v>216</v>
      </c>
      <c r="L521" s="184">
        <v>2321</v>
      </c>
      <c r="M521" s="182">
        <v>981</v>
      </c>
      <c r="N521" s="187">
        <v>3424</v>
      </c>
      <c r="O521" s="190">
        <v>2636</v>
      </c>
      <c r="P521" s="182">
        <v>1511</v>
      </c>
      <c r="Q521" s="183">
        <v>1932</v>
      </c>
      <c r="R521" s="184">
        <v>1669</v>
      </c>
      <c r="S521" s="185">
        <v>2749</v>
      </c>
      <c r="T521" s="182">
        <v>741</v>
      </c>
      <c r="U521" s="186">
        <v>329</v>
      </c>
      <c r="V521" s="184">
        <v>2685</v>
      </c>
      <c r="W521" s="191">
        <v>1718</v>
      </c>
      <c r="X521" s="182">
        <v>1351</v>
      </c>
      <c r="Y521" s="186">
        <v>906</v>
      </c>
      <c r="Z521" s="184">
        <v>2488</v>
      </c>
      <c r="AA521" s="182">
        <v>4174</v>
      </c>
      <c r="AB521" s="156">
        <f t="shared" si="9099"/>
        <v>22919</v>
      </c>
      <c r="AC521" s="157">
        <f t="shared" si="9100"/>
        <v>26452</v>
      </c>
      <c r="BI521" s="145" t="s">
        <v>32</v>
      </c>
      <c r="BJ521" s="128">
        <f>B521/B529</f>
        <v>6.3369854900799522E-2</v>
      </c>
      <c r="BK521" s="129">
        <f t="shared" ref="BK521" si="9510">C521/C529</f>
        <v>9.4294294294294298E-2</v>
      </c>
      <c r="BL521" s="130">
        <f t="shared" ref="BL521" si="9511">D521/D529</f>
        <v>5.139433049089652E-2</v>
      </c>
      <c r="BM521" s="131">
        <f t="shared" ref="BM521" si="9512">E521/E529</f>
        <v>8.6170902022892515E-2</v>
      </c>
      <c r="BN521" s="128">
        <f t="shared" ref="BN521" si="9513">F521/F529</f>
        <v>4.0084939562234564E-2</v>
      </c>
      <c r="BO521" s="129">
        <f t="shared" ref="BO521" si="9514">G521/G529</f>
        <v>9.7985247165033582E-2</v>
      </c>
      <c r="BP521" s="130">
        <f t="shared" ref="BP521" si="9515">H521/H529</f>
        <v>5.6018204706110193E-2</v>
      </c>
      <c r="BQ521" s="131">
        <f t="shared" ref="BQ521" si="9516">I521/I529</f>
        <v>9.4339190396554487E-2</v>
      </c>
      <c r="BR521" s="128">
        <f t="shared" ref="BR521" si="9517">J521/J529</f>
        <v>8.794305205398191E-2</v>
      </c>
      <c r="BS521" s="129">
        <f t="shared" ref="BS521" si="9518">K521/K529</f>
        <v>3.112391930835735E-2</v>
      </c>
      <c r="BT521" s="130">
        <f t="shared" ref="BT521" si="9519">L521/L529</f>
        <v>9.224593617105839E-2</v>
      </c>
      <c r="BU521" s="128">
        <f t="shared" ref="BU521" si="9520">M521/M529</f>
        <v>4.0565686639374765E-2</v>
      </c>
      <c r="BV521" s="132">
        <f t="shared" ref="BV521" si="9521">N521/N529</f>
        <v>8.2112280870044851E-2</v>
      </c>
      <c r="BW521" s="133">
        <f t="shared" ref="BW521" si="9522">O521/O529</f>
        <v>6.3504300272230113E-2</v>
      </c>
      <c r="BX521" s="128">
        <f t="shared" ref="BX521" si="9523">P521/P529</f>
        <v>6.6502354649883369E-2</v>
      </c>
      <c r="BY521" s="129">
        <f t="shared" ref="BY521" si="9524">Q521/Q529</f>
        <v>8.5828520657485557E-2</v>
      </c>
      <c r="BZ521" s="130">
        <f t="shared" ref="BZ521" si="9525">R521/R529</f>
        <v>6.0411915879393346E-2</v>
      </c>
      <c r="CA521" s="131">
        <f t="shared" ref="CA521" si="9526">S521/S529</f>
        <v>9.2152458851530283E-2</v>
      </c>
      <c r="CB521" s="128">
        <f t="shared" ref="CB521" si="9527">T521/T529</f>
        <v>8.7258596325953841E-2</v>
      </c>
      <c r="CC521" s="129">
        <f t="shared" ref="CC521" si="9528">U521/U529</f>
        <v>3.7095501183898975E-2</v>
      </c>
      <c r="CD521" s="130">
        <f t="shared" ref="CD521" si="9529">V521/V529</f>
        <v>0.10188979963570127</v>
      </c>
      <c r="CE521" s="131">
        <f t="shared" ref="CE521" si="9530">W521/W529</f>
        <v>5.8288661192915793E-2</v>
      </c>
      <c r="CF521" s="128">
        <f t="shared" ref="CF521" si="9531">X521/X529</f>
        <v>6.5963575997265753E-2</v>
      </c>
      <c r="CG521" s="129">
        <f t="shared" ref="CG521" si="9532">Y521/Y529</f>
        <v>6.8532526475037825E-2</v>
      </c>
      <c r="CH521" s="130">
        <f t="shared" ref="CH521" si="9533">Z521/Z529</f>
        <v>5.7321905815132246E-2</v>
      </c>
      <c r="CI521" s="128">
        <f t="shared" ref="CI521" si="9534">AA521/AA529</f>
        <v>9.2459684564947728E-2</v>
      </c>
      <c r="CJ521" s="134">
        <f t="shared" ref="CJ521" si="9535">AB521/AB529</f>
        <v>6.7806087429883311E-2</v>
      </c>
      <c r="CK521" s="135">
        <f t="shared" ref="CK521" si="9536">AC521/AC529</f>
        <v>7.8622997791589017E-2</v>
      </c>
    </row>
    <row r="522" spans="1:89" x14ac:dyDescent="0.2">
      <c r="A522" s="136" t="s">
        <v>33</v>
      </c>
      <c r="B522" s="192">
        <v>1622</v>
      </c>
      <c r="C522" s="176">
        <v>2190</v>
      </c>
      <c r="D522" s="177">
        <v>438</v>
      </c>
      <c r="E522" s="178">
        <v>936</v>
      </c>
      <c r="F522" s="175">
        <v>969</v>
      </c>
      <c r="G522" s="179">
        <v>2076</v>
      </c>
      <c r="H522" s="177">
        <v>1988</v>
      </c>
      <c r="I522" s="178">
        <v>2972</v>
      </c>
      <c r="J522" s="175">
        <v>440</v>
      </c>
      <c r="K522" s="176">
        <v>136</v>
      </c>
      <c r="L522" s="177">
        <v>1778</v>
      </c>
      <c r="M522" s="175">
        <v>907</v>
      </c>
      <c r="N522" s="180">
        <v>2447</v>
      </c>
      <c r="O522" s="193">
        <v>2207</v>
      </c>
      <c r="P522" s="175">
        <v>1002</v>
      </c>
      <c r="Q522" s="176">
        <v>1581</v>
      </c>
      <c r="R522" s="177">
        <v>1552</v>
      </c>
      <c r="S522" s="178">
        <v>1945</v>
      </c>
      <c r="T522" s="175">
        <v>545</v>
      </c>
      <c r="U522" s="179">
        <v>348</v>
      </c>
      <c r="V522" s="177">
        <v>2538</v>
      </c>
      <c r="W522" s="194">
        <v>1497</v>
      </c>
      <c r="X522" s="175">
        <v>937</v>
      </c>
      <c r="Y522" s="179">
        <v>709</v>
      </c>
      <c r="Z522" s="177">
        <v>1997</v>
      </c>
      <c r="AA522" s="175">
        <v>2643</v>
      </c>
      <c r="AB522" s="156">
        <f t="shared" si="9099"/>
        <v>18253</v>
      </c>
      <c r="AC522" s="157">
        <f t="shared" si="9100"/>
        <v>20147</v>
      </c>
      <c r="BI522" s="136" t="s">
        <v>33</v>
      </c>
      <c r="BJ522" s="128">
        <f>B522/B529</f>
        <v>5.3367551738887242E-2</v>
      </c>
      <c r="BK522" s="129">
        <f t="shared" ref="BK522" si="9537">C522/C529</f>
        <v>7.3073073073073078E-2</v>
      </c>
      <c r="BL522" s="130">
        <f t="shared" ref="BL522" si="9538">D522/D529</f>
        <v>3.364830606130445E-2</v>
      </c>
      <c r="BM522" s="131">
        <f t="shared" ref="BM522" si="9539">E522/E529</f>
        <v>6.7381757972788142E-2</v>
      </c>
      <c r="BN522" s="128">
        <f t="shared" ref="BN522" si="9540">F522/F529</f>
        <v>3.1656321463573993E-2</v>
      </c>
      <c r="BO522" s="129">
        <f t="shared" ref="BO522" si="9541">G522/G529</f>
        <v>7.618628206539689E-2</v>
      </c>
      <c r="BP522" s="130">
        <f t="shared" ref="BP522" si="9542">H522/H529</f>
        <v>4.8126270940253707E-2</v>
      </c>
      <c r="BQ522" s="131">
        <f t="shared" ref="BQ522" si="9543">I522/I529</f>
        <v>6.8085496323108285E-2</v>
      </c>
      <c r="BR522" s="128">
        <f t="shared" ref="BR522" si="9544">J522/J529</f>
        <v>6.5252854812398037E-2</v>
      </c>
      <c r="BS522" s="129">
        <f t="shared" ref="BS522" si="9545">K522/K529</f>
        <v>1.9596541786743516E-2</v>
      </c>
      <c r="BT522" s="130">
        <f t="shared" ref="BT522" si="9546">L522/L529</f>
        <v>7.0664917928540197E-2</v>
      </c>
      <c r="BU522" s="128">
        <f t="shared" ref="BU522" si="9547">M522/M529</f>
        <v>3.750568581234752E-2</v>
      </c>
      <c r="BV522" s="132">
        <f t="shared" ref="BV522" si="9548">N522/N529</f>
        <v>5.8682462409170487E-2</v>
      </c>
      <c r="BW522" s="133">
        <f t="shared" ref="BW522" si="9549">O522/O529</f>
        <v>5.3169192223373248E-2</v>
      </c>
      <c r="BX522" s="128">
        <f t="shared" ref="BX522" si="9550">P522/P529</f>
        <v>4.4100171647374675E-2</v>
      </c>
      <c r="BY522" s="129">
        <f t="shared" ref="BY522" si="9551">Q522/Q529</f>
        <v>7.0235450910706348E-2</v>
      </c>
      <c r="BZ522" s="130">
        <f t="shared" ref="BZ522" si="9552">R522/R529</f>
        <v>5.617692836717704E-2</v>
      </c>
      <c r="CA522" s="131">
        <f t="shared" ref="CA522" si="9553">S522/S529</f>
        <v>6.5200630216888475E-2</v>
      </c>
      <c r="CB522" s="128">
        <f t="shared" ref="CB522" si="9554">T522/T529</f>
        <v>6.4178049929345268E-2</v>
      </c>
      <c r="CC522" s="129">
        <f t="shared" ref="CC522" si="9555">U522/U529</f>
        <v>3.9237794565339948E-2</v>
      </c>
      <c r="CD522" s="130">
        <f t="shared" ref="CD522" si="9556">V522/V529</f>
        <v>9.6311475409836061E-2</v>
      </c>
      <c r="CE522" s="131">
        <f t="shared" ref="CE522" si="9557">W522/W529</f>
        <v>5.0790527244350951E-2</v>
      </c>
      <c r="CF522" s="128">
        <f t="shared" ref="CF522" si="9558">X522/X529</f>
        <v>4.5749719251989646E-2</v>
      </c>
      <c r="CG522" s="129">
        <f t="shared" ref="CG522" si="9559">Y522/Y529</f>
        <v>5.3630862329803325E-2</v>
      </c>
      <c r="CH522" s="130">
        <f t="shared" ref="CH522" si="9560">Z522/Z529</f>
        <v>4.6009584370104141E-2</v>
      </c>
      <c r="CI522" s="128">
        <f t="shared" ref="CI522" si="9561">AA522/AA529</f>
        <v>5.8545986177565124E-2</v>
      </c>
      <c r="CJ522" s="134">
        <f t="shared" ref="CJ522" si="9562">AB522/AB529</f>
        <v>5.4001680433599202E-2</v>
      </c>
      <c r="CK522" s="135">
        <f t="shared" ref="CK522" si="9563">AC522/AC529</f>
        <v>5.9882713462390137E-2</v>
      </c>
    </row>
    <row r="523" spans="1:89" x14ac:dyDescent="0.2">
      <c r="A523" s="145" t="s">
        <v>34</v>
      </c>
      <c r="B523" s="189">
        <v>664</v>
      </c>
      <c r="C523" s="183">
        <v>1213</v>
      </c>
      <c r="D523" s="184">
        <v>217</v>
      </c>
      <c r="E523" s="185">
        <v>732</v>
      </c>
      <c r="F523" s="182">
        <v>439</v>
      </c>
      <c r="G523" s="186">
        <v>1859</v>
      </c>
      <c r="H523" s="184">
        <v>957</v>
      </c>
      <c r="I523" s="185">
        <v>2421</v>
      </c>
      <c r="J523" s="182">
        <v>182</v>
      </c>
      <c r="K523" s="183">
        <v>120</v>
      </c>
      <c r="L523" s="184">
        <v>1643</v>
      </c>
      <c r="M523" s="182">
        <v>641</v>
      </c>
      <c r="N523" s="187">
        <v>2111</v>
      </c>
      <c r="O523" s="190">
        <v>1639</v>
      </c>
      <c r="P523" s="182">
        <v>621</v>
      </c>
      <c r="Q523" s="183">
        <v>1145</v>
      </c>
      <c r="R523" s="184">
        <v>1076</v>
      </c>
      <c r="S523" s="185">
        <v>1556</v>
      </c>
      <c r="T523" s="182">
        <v>276</v>
      </c>
      <c r="U523" s="186">
        <v>306</v>
      </c>
      <c r="V523" s="184">
        <v>1990</v>
      </c>
      <c r="W523" s="191">
        <v>998</v>
      </c>
      <c r="X523" s="182">
        <v>479</v>
      </c>
      <c r="Y523" s="186">
        <v>533</v>
      </c>
      <c r="Z523" s="184">
        <v>1281</v>
      </c>
      <c r="AA523" s="182">
        <v>1860</v>
      </c>
      <c r="AB523" s="156">
        <f t="shared" si="9099"/>
        <v>11936</v>
      </c>
      <c r="AC523" s="157">
        <f t="shared" si="9100"/>
        <v>15023</v>
      </c>
      <c r="BI523" s="145" t="s">
        <v>34</v>
      </c>
      <c r="BJ523" s="128">
        <f>B523/B529</f>
        <v>2.1847135853650512E-2</v>
      </c>
      <c r="BK523" s="129">
        <f t="shared" ref="BK523" si="9564">C523/C529</f>
        <v>4.0473807140473807E-2</v>
      </c>
      <c r="BL523" s="130">
        <f t="shared" ref="BL523" si="9565">D523/D529</f>
        <v>1.6670507797495581E-2</v>
      </c>
      <c r="BM523" s="131">
        <f t="shared" ref="BM523" si="9566">E523/E529</f>
        <v>5.2695990209488161E-2</v>
      </c>
      <c r="BN523" s="128">
        <f t="shared" ref="BN523" si="9567">F523/F529</f>
        <v>1.434171839268213E-2</v>
      </c>
      <c r="BO523" s="129">
        <f t="shared" ref="BO523" si="9568">G523/G529</f>
        <v>6.8222687071085183E-2</v>
      </c>
      <c r="BP523" s="130">
        <f t="shared" ref="BP523" si="9569">H523/H529</f>
        <v>2.3167425196087926E-2</v>
      </c>
      <c r="BQ523" s="131">
        <f t="shared" ref="BQ523" si="9570">I523/I529</f>
        <v>5.5462646903850998E-2</v>
      </c>
      <c r="BR523" s="128">
        <f t="shared" ref="BR523" si="9571">J523/J529</f>
        <v>2.6990953581491919E-2</v>
      </c>
      <c r="BS523" s="129">
        <f t="shared" ref="BS523" si="9572">K523/K529</f>
        <v>1.7291066282420751E-2</v>
      </c>
      <c r="BT523" s="130">
        <f t="shared" ref="BT523" si="9573">L523/L529</f>
        <v>6.5299471404157233E-2</v>
      </c>
      <c r="BU523" s="128">
        <f t="shared" ref="BU523" si="9574">M523/M529</f>
        <v>2.6506223380060374E-2</v>
      </c>
      <c r="BV523" s="132">
        <f t="shared" ref="BV523" si="9575">N523/N529</f>
        <v>5.0624715220988513E-2</v>
      </c>
      <c r="BW523" s="133">
        <f t="shared" ref="BW523" si="9576">O523/O529</f>
        <v>3.948541280204293E-2</v>
      </c>
      <c r="BX523" s="128">
        <f t="shared" ref="BX523" si="9577">P523/P529</f>
        <v>2.7331543506007659E-2</v>
      </c>
      <c r="BY523" s="129">
        <f t="shared" ref="BY523" si="9578">Q523/Q529</f>
        <v>5.0866281652598842E-2</v>
      </c>
      <c r="BZ523" s="130">
        <f t="shared" ref="BZ523" si="9579">R523/R529</f>
        <v>3.8947406522604699E-2</v>
      </c>
      <c r="CA523" s="131">
        <f t="shared" ref="CA523" si="9580">S523/S529</f>
        <v>5.2160504173510779E-2</v>
      </c>
      <c r="CB523" s="128">
        <f t="shared" ref="CB523" si="9581">T523/T529</f>
        <v>3.2501177578897783E-2</v>
      </c>
      <c r="CC523" s="129">
        <f t="shared" ref="CC523" si="9582">U523/U529</f>
        <v>3.450219866952306E-2</v>
      </c>
      <c r="CD523" s="130">
        <f t="shared" ref="CD523" si="9583">V523/V529</f>
        <v>7.5516089860352159E-2</v>
      </c>
      <c r="CE523" s="131">
        <f t="shared" ref="CE523" si="9584">W523/W529</f>
        <v>3.3860351496233967E-2</v>
      </c>
      <c r="CF523" s="128">
        <f t="shared" ref="CF523" si="9585">X523/X529</f>
        <v>2.338752990576632E-2</v>
      </c>
      <c r="CG523" s="129">
        <f t="shared" ref="CG523" si="9586">Y523/Y529</f>
        <v>4.031770045385779E-2</v>
      </c>
      <c r="CH523" s="130">
        <f t="shared" ref="CH523" si="9587">Z523/Z529</f>
        <v>2.9513408902405308E-2</v>
      </c>
      <c r="CI523" s="128">
        <f t="shared" ref="CI523" si="9588">AA523/AA529</f>
        <v>4.1201488569909621E-2</v>
      </c>
      <c r="CJ523" s="134">
        <f t="shared" ref="CJ523" si="9589">AB523/AB529</f>
        <v>3.5312773662161845E-2</v>
      </c>
      <c r="CK523" s="135">
        <f t="shared" ref="CK523" si="9590">AC523/AC529</f>
        <v>4.4652702851317172E-2</v>
      </c>
    </row>
    <row r="524" spans="1:89" x14ac:dyDescent="0.2">
      <c r="A524" s="136" t="s">
        <v>35</v>
      </c>
      <c r="B524" s="192">
        <v>0</v>
      </c>
      <c r="C524" s="176">
        <v>516</v>
      </c>
      <c r="D524" s="177">
        <v>17</v>
      </c>
      <c r="E524" s="178">
        <v>329</v>
      </c>
      <c r="F524" s="175">
        <v>23</v>
      </c>
      <c r="G524" s="179">
        <v>542</v>
      </c>
      <c r="H524" s="177">
        <v>90</v>
      </c>
      <c r="I524" s="178">
        <v>601</v>
      </c>
      <c r="J524" s="175">
        <v>42</v>
      </c>
      <c r="K524" s="176">
        <v>16</v>
      </c>
      <c r="L524" s="177">
        <v>200</v>
      </c>
      <c r="M524" s="175">
        <v>135</v>
      </c>
      <c r="N524" s="180">
        <v>377</v>
      </c>
      <c r="O524" s="193">
        <v>237</v>
      </c>
      <c r="P524" s="175">
        <v>130</v>
      </c>
      <c r="Q524" s="176">
        <v>201</v>
      </c>
      <c r="R524" s="177">
        <v>244</v>
      </c>
      <c r="S524" s="178">
        <v>109</v>
      </c>
      <c r="T524" s="175">
        <v>44</v>
      </c>
      <c r="U524" s="179">
        <v>29</v>
      </c>
      <c r="V524" s="177">
        <v>202</v>
      </c>
      <c r="W524" s="194">
        <v>43</v>
      </c>
      <c r="X524" s="175">
        <v>88</v>
      </c>
      <c r="Y524" s="179">
        <v>46</v>
      </c>
      <c r="Z524" s="177">
        <v>82</v>
      </c>
      <c r="AA524" s="175">
        <v>247</v>
      </c>
      <c r="AB524" s="156">
        <f t="shared" si="9099"/>
        <v>1539</v>
      </c>
      <c r="AC524" s="157">
        <f t="shared" si="9100"/>
        <v>3051</v>
      </c>
      <c r="BI524" s="136" t="s">
        <v>35</v>
      </c>
      <c r="BJ524" s="128">
        <f>B524/B529</f>
        <v>0</v>
      </c>
      <c r="BK524" s="129">
        <f t="shared" ref="BK524" si="9591">C524/C529</f>
        <v>1.7217217217217216E-2</v>
      </c>
      <c r="BL524" s="130">
        <f t="shared" ref="BL524" si="9592">D524/D529</f>
        <v>1.3059844818314511E-3</v>
      </c>
      <c r="BM524" s="131">
        <f t="shared" ref="BM524" si="9593">E524/E529</f>
        <v>2.3684399971204376E-2</v>
      </c>
      <c r="BN524" s="128">
        <f t="shared" ref="BN524" si="9594">F524/F529</f>
        <v>7.5138843515191111E-4</v>
      </c>
      <c r="BO524" s="129">
        <f t="shared" ref="BO524" si="9595">G524/G529</f>
        <v>1.9890638188557377E-2</v>
      </c>
      <c r="BP524" s="130">
        <f t="shared" ref="BP524" si="9596">H524/H529</f>
        <v>2.1787547206352279E-3</v>
      </c>
      <c r="BQ524" s="131">
        <f t="shared" ref="BQ524" si="9597">I524/I529</f>
        <v>1.3768298549861401E-2</v>
      </c>
      <c r="BR524" s="128">
        <f t="shared" ref="BR524" si="9598">J524/J529</f>
        <v>6.2286815957289044E-3</v>
      </c>
      <c r="BS524" s="129">
        <f t="shared" ref="BS524" si="9599">K524/K529</f>
        <v>2.3054755043227667E-3</v>
      </c>
      <c r="BT524" s="130">
        <f t="shared" ref="BT524" si="9600">L524/L529</f>
        <v>7.9488096657525532E-3</v>
      </c>
      <c r="BU524" s="128">
        <f t="shared" ref="BU524" si="9601">M524/M529</f>
        <v>5.5824339411983627E-3</v>
      </c>
      <c r="BV524" s="132">
        <f t="shared" ref="BV524" si="9602">N524/N529</f>
        <v>9.0409841962636999E-3</v>
      </c>
      <c r="BW524" s="133">
        <f t="shared" ref="BW524" si="9603">O524/O529</f>
        <v>5.7096051458719798E-3</v>
      </c>
      <c r="BX524" s="128">
        <f t="shared" ref="BX524" si="9604">P524/P529</f>
        <v>5.7215791558470142E-3</v>
      </c>
      <c r="BY524" s="129">
        <f t="shared" ref="BY524" si="9605">Q524/Q529</f>
        <v>8.9293647267880936E-3</v>
      </c>
      <c r="BZ524" s="130">
        <f t="shared" ref="BZ524" si="9606">R524/R529</f>
        <v>8.8319397690664932E-3</v>
      </c>
      <c r="CA524" s="131">
        <f t="shared" ref="CA524" si="9607">S524/S529</f>
        <v>3.6539170661392512E-3</v>
      </c>
      <c r="CB524" s="128">
        <f t="shared" ref="CB524" si="9608">T524/T529</f>
        <v>5.1813471502590676E-3</v>
      </c>
      <c r="CC524" s="129">
        <f t="shared" ref="CC524" si="9609">U524/U529</f>
        <v>3.2698162137783288E-3</v>
      </c>
      <c r="CD524" s="130">
        <f t="shared" ref="CD524" si="9610">V524/V529</f>
        <v>7.6654523375834852E-3</v>
      </c>
      <c r="CE524" s="131">
        <f t="shared" ref="CE524" si="9611">W524/W529</f>
        <v>1.4589129402184976E-3</v>
      </c>
      <c r="CF524" s="128">
        <f t="shared" ref="CF524" si="9612">X524/X529</f>
        <v>4.2966652018944385E-3</v>
      </c>
      <c r="CG524" s="129">
        <f t="shared" ref="CG524" si="9613">Y524/Y529</f>
        <v>3.4795763993948564E-3</v>
      </c>
      <c r="CH524" s="130">
        <f t="shared" ref="CH524" si="9614">Z524/Z529</f>
        <v>1.8892267993733296E-3</v>
      </c>
      <c r="CI524" s="128">
        <f t="shared" ref="CI524" si="9615">AA524/AA529</f>
        <v>5.4713804713804716E-3</v>
      </c>
      <c r="CJ524" s="134">
        <f t="shared" ref="CJ524" si="9616">AB524/AB529</f>
        <v>4.5531466710847079E-3</v>
      </c>
      <c r="CK524" s="135">
        <f t="shared" ref="CK524" si="9617">AC524/AC529</f>
        <v>9.0684547959374757E-3</v>
      </c>
    </row>
    <row r="525" spans="1:89" x14ac:dyDescent="0.2">
      <c r="A525" s="145" t="s">
        <v>36</v>
      </c>
      <c r="B525" s="189">
        <v>0</v>
      </c>
      <c r="C525" s="183">
        <v>30</v>
      </c>
      <c r="D525" s="184">
        <v>0</v>
      </c>
      <c r="E525" s="185">
        <v>0</v>
      </c>
      <c r="F525" s="182">
        <v>0</v>
      </c>
      <c r="G525" s="186">
        <v>0</v>
      </c>
      <c r="H525" s="184">
        <v>0</v>
      </c>
      <c r="I525" s="185">
        <v>0</v>
      </c>
      <c r="J525" s="182">
        <v>0</v>
      </c>
      <c r="K525" s="186">
        <v>0</v>
      </c>
      <c r="L525" s="184">
        <v>0</v>
      </c>
      <c r="M525" s="182">
        <v>0</v>
      </c>
      <c r="N525" s="187">
        <v>0</v>
      </c>
      <c r="O525" s="190">
        <v>0</v>
      </c>
      <c r="P525" s="182">
        <v>0</v>
      </c>
      <c r="Q525" s="186">
        <v>0</v>
      </c>
      <c r="R525" s="184">
        <v>0</v>
      </c>
      <c r="S525" s="185">
        <v>0</v>
      </c>
      <c r="T525" s="182">
        <v>0</v>
      </c>
      <c r="U525" s="186">
        <v>0</v>
      </c>
      <c r="V525" s="184">
        <v>0</v>
      </c>
      <c r="W525" s="185">
        <v>0</v>
      </c>
      <c r="X525" s="182">
        <v>0</v>
      </c>
      <c r="Y525" s="186">
        <v>0</v>
      </c>
      <c r="Z525" s="184">
        <v>0</v>
      </c>
      <c r="AA525" s="182">
        <v>0</v>
      </c>
      <c r="AB525" s="156">
        <f t="shared" si="9099"/>
        <v>0</v>
      </c>
      <c r="AC525" s="157">
        <f t="shared" si="9100"/>
        <v>30</v>
      </c>
      <c r="BI525" s="145" t="s">
        <v>36</v>
      </c>
      <c r="BJ525" s="128">
        <f>B525/B529</f>
        <v>0</v>
      </c>
      <c r="BK525" s="129">
        <f t="shared" ref="BK525" si="9618">C525/C529</f>
        <v>1.001001001001001E-3</v>
      </c>
      <c r="BL525" s="130">
        <f t="shared" ref="BL525" si="9619">D525/D529</f>
        <v>0</v>
      </c>
      <c r="BM525" s="131">
        <f t="shared" ref="BM525" si="9620">E525/E529</f>
        <v>0</v>
      </c>
      <c r="BN525" s="128">
        <f t="shared" ref="BN525" si="9621">F525/F529</f>
        <v>0</v>
      </c>
      <c r="BO525" s="129">
        <f t="shared" ref="BO525" si="9622">G525/G529</f>
        <v>0</v>
      </c>
      <c r="BP525" s="130">
        <f t="shared" ref="BP525" si="9623">H525/H529</f>
        <v>0</v>
      </c>
      <c r="BQ525" s="131">
        <f t="shared" ref="BQ525" si="9624">I525/I529</f>
        <v>0</v>
      </c>
      <c r="BR525" s="128">
        <f t="shared" ref="BR525" si="9625">J525/J529</f>
        <v>0</v>
      </c>
      <c r="BS525" s="129">
        <f t="shared" ref="BS525" si="9626">K525/K529</f>
        <v>0</v>
      </c>
      <c r="BT525" s="130">
        <f t="shared" ref="BT525" si="9627">L525/L529</f>
        <v>0</v>
      </c>
      <c r="BU525" s="128">
        <f t="shared" ref="BU525" si="9628">M525/M529</f>
        <v>0</v>
      </c>
      <c r="BV525" s="132">
        <f t="shared" ref="BV525" si="9629">N525/N529</f>
        <v>0</v>
      </c>
      <c r="BW525" s="133">
        <f t="shared" ref="BW525" si="9630">O525/O529</f>
        <v>0</v>
      </c>
      <c r="BX525" s="128">
        <f t="shared" ref="BX525" si="9631">P525/P529</f>
        <v>0</v>
      </c>
      <c r="BY525" s="129">
        <f t="shared" ref="BY525" si="9632">Q525/Q529</f>
        <v>0</v>
      </c>
      <c r="BZ525" s="130">
        <f t="shared" ref="BZ525" si="9633">R525/R529</f>
        <v>0</v>
      </c>
      <c r="CA525" s="131">
        <f t="shared" ref="CA525" si="9634">S525/S529</f>
        <v>0</v>
      </c>
      <c r="CB525" s="128">
        <f t="shared" ref="CB525" si="9635">T525/T529</f>
        <v>0</v>
      </c>
      <c r="CC525" s="129">
        <f t="shared" ref="CC525" si="9636">U525/U529</f>
        <v>0</v>
      </c>
      <c r="CD525" s="130">
        <f t="shared" ref="CD525" si="9637">V525/V529</f>
        <v>0</v>
      </c>
      <c r="CE525" s="131">
        <f t="shared" ref="CE525" si="9638">W525/W529</f>
        <v>0</v>
      </c>
      <c r="CF525" s="128">
        <f t="shared" ref="CF525" si="9639">X525/X529</f>
        <v>0</v>
      </c>
      <c r="CG525" s="129">
        <f t="shared" ref="CG525" si="9640">Y525/Y529</f>
        <v>0</v>
      </c>
      <c r="CH525" s="130">
        <f t="shared" ref="CH525" si="9641">Z525/Z529</f>
        <v>0</v>
      </c>
      <c r="CI525" s="128">
        <f t="shared" ref="CI525" si="9642">AA525/AA529</f>
        <v>0</v>
      </c>
      <c r="CJ525" s="134">
        <f t="shared" ref="CJ525" si="9643">AB525/AB529</f>
        <v>0</v>
      </c>
      <c r="CK525" s="135">
        <f t="shared" ref="CK525" si="9644">AC525/AC529</f>
        <v>8.9168680392698871E-5</v>
      </c>
    </row>
    <row r="526" spans="1:89" x14ac:dyDescent="0.2">
      <c r="A526" s="136" t="s">
        <v>37</v>
      </c>
      <c r="B526" s="58">
        <v>0</v>
      </c>
      <c r="C526" s="59">
        <v>0</v>
      </c>
      <c r="D526" s="138">
        <v>0</v>
      </c>
      <c r="E526" s="139">
        <v>0</v>
      </c>
      <c r="F526" s="137">
        <v>0</v>
      </c>
      <c r="G526" s="140">
        <v>0</v>
      </c>
      <c r="H526" s="138">
        <v>0</v>
      </c>
      <c r="I526" s="139">
        <v>0</v>
      </c>
      <c r="J526" s="137">
        <v>0</v>
      </c>
      <c r="K526" s="140">
        <v>0</v>
      </c>
      <c r="L526" s="138"/>
      <c r="M526" s="137">
        <v>0</v>
      </c>
      <c r="N526" s="141">
        <v>0</v>
      </c>
      <c r="O526" s="142">
        <v>0</v>
      </c>
      <c r="P526" s="137">
        <v>0</v>
      </c>
      <c r="Q526" s="140">
        <v>0</v>
      </c>
      <c r="R526" s="138"/>
      <c r="S526" s="139">
        <v>0</v>
      </c>
      <c r="T526" s="137">
        <v>0</v>
      </c>
      <c r="U526" s="140">
        <v>0</v>
      </c>
      <c r="V526" s="138">
        <v>0</v>
      </c>
      <c r="W526" s="139">
        <v>0</v>
      </c>
      <c r="X526" s="137">
        <v>0</v>
      </c>
      <c r="Y526" s="140">
        <v>0</v>
      </c>
      <c r="Z526" s="143">
        <v>0</v>
      </c>
      <c r="AA526" s="144">
        <v>0</v>
      </c>
      <c r="AB526" s="158">
        <v>0</v>
      </c>
      <c r="AC526" s="159">
        <f t="shared" ref="AC526:AC528" si="9645">SUM(C526,E526,G526,I526,K526,M526,O526,Q526,S526,U526,W526,Y526,AA526)</f>
        <v>0</v>
      </c>
      <c r="BI526" s="136" t="s">
        <v>37</v>
      </c>
      <c r="BJ526" s="128">
        <f>B526/B529</f>
        <v>0</v>
      </c>
      <c r="BK526" s="129">
        <f t="shared" ref="BK526" si="9646">C526/C529</f>
        <v>0</v>
      </c>
      <c r="BL526" s="130">
        <f t="shared" ref="BL526" si="9647">D526/D529</f>
        <v>0</v>
      </c>
      <c r="BM526" s="131">
        <f t="shared" ref="BM526" si="9648">E526/E529</f>
        <v>0</v>
      </c>
      <c r="BN526" s="128">
        <f t="shared" ref="BN526" si="9649">F526/F529</f>
        <v>0</v>
      </c>
      <c r="BO526" s="129">
        <f t="shared" ref="BO526" si="9650">G526/G529</f>
        <v>0</v>
      </c>
      <c r="BP526" s="130">
        <f t="shared" ref="BP526" si="9651">H526/H529</f>
        <v>0</v>
      </c>
      <c r="BQ526" s="131">
        <f t="shared" ref="BQ526" si="9652">I526/I529</f>
        <v>0</v>
      </c>
      <c r="BR526" s="128">
        <f t="shared" ref="BR526" si="9653">J526/J529</f>
        <v>0</v>
      </c>
      <c r="BS526" s="129">
        <f t="shared" ref="BS526" si="9654">K526/K529</f>
        <v>0</v>
      </c>
      <c r="BT526" s="130">
        <f t="shared" ref="BT526" si="9655">L526/L529</f>
        <v>0</v>
      </c>
      <c r="BU526" s="128">
        <f t="shared" ref="BU526" si="9656">M526/M529</f>
        <v>0</v>
      </c>
      <c r="BV526" s="132">
        <f t="shared" ref="BV526" si="9657">N526/N529</f>
        <v>0</v>
      </c>
      <c r="BW526" s="133">
        <f t="shared" ref="BW526" si="9658">O526/O529</f>
        <v>0</v>
      </c>
      <c r="BX526" s="128">
        <f t="shared" ref="BX526" si="9659">P526/P529</f>
        <v>0</v>
      </c>
      <c r="BY526" s="129">
        <f t="shared" ref="BY526" si="9660">Q526/Q529</f>
        <v>0</v>
      </c>
      <c r="BZ526" s="130">
        <f t="shared" ref="BZ526" si="9661">R526/R529</f>
        <v>0</v>
      </c>
      <c r="CA526" s="131">
        <f t="shared" ref="CA526" si="9662">S526/S529</f>
        <v>0</v>
      </c>
      <c r="CB526" s="128">
        <f t="shared" ref="CB526" si="9663">T526/T529</f>
        <v>0</v>
      </c>
      <c r="CC526" s="129">
        <f t="shared" ref="CC526" si="9664">U526/U529</f>
        <v>0</v>
      </c>
      <c r="CD526" s="130">
        <f t="shared" ref="CD526" si="9665">V526/V529</f>
        <v>0</v>
      </c>
      <c r="CE526" s="131">
        <f t="shared" ref="CE526" si="9666">W526/W529</f>
        <v>0</v>
      </c>
      <c r="CF526" s="128">
        <f t="shared" ref="CF526" si="9667">X526/X529</f>
        <v>0</v>
      </c>
      <c r="CG526" s="129">
        <f t="shared" ref="CG526" si="9668">Y526/Y529</f>
        <v>0</v>
      </c>
      <c r="CH526" s="130">
        <f t="shared" ref="CH526" si="9669">Z526/Z529</f>
        <v>0</v>
      </c>
      <c r="CI526" s="128">
        <f t="shared" ref="CI526" si="9670">AA526/AA529</f>
        <v>0</v>
      </c>
      <c r="CJ526" s="134">
        <f t="shared" ref="CJ526" si="9671">AB526/AB529</f>
        <v>0</v>
      </c>
      <c r="CK526" s="135">
        <f t="shared" ref="CK526" si="9672">AC526/AC529</f>
        <v>0</v>
      </c>
    </row>
    <row r="527" spans="1:89" x14ac:dyDescent="0.2">
      <c r="A527" s="145" t="s">
        <v>38</v>
      </c>
      <c r="B527" s="56"/>
      <c r="C527" s="57"/>
      <c r="D527" s="151"/>
      <c r="E527" s="148"/>
      <c r="F527" s="149"/>
      <c r="G527" s="150"/>
      <c r="H527" s="151"/>
      <c r="I527" s="148"/>
      <c r="J527" s="149"/>
      <c r="K527" s="150"/>
      <c r="L527" s="151"/>
      <c r="M527" s="149"/>
      <c r="N527" s="153"/>
      <c r="O527" s="152"/>
      <c r="P527" s="149"/>
      <c r="Q527" s="150"/>
      <c r="R527" s="151"/>
      <c r="S527" s="148"/>
      <c r="T527" s="149"/>
      <c r="U527" s="150"/>
      <c r="V527" s="151"/>
      <c r="W527" s="148"/>
      <c r="X527" s="149"/>
      <c r="Y527" s="150"/>
      <c r="Z527" s="147"/>
      <c r="AA527" s="146"/>
      <c r="AB527" s="158">
        <f t="shared" ref="AB527:AB528" si="9673">SUM(B527,D527,F527,H527,J527,L527,N527,P527,R527,T527,V527,X527,Z527)</f>
        <v>0</v>
      </c>
      <c r="AC527" s="159">
        <f t="shared" si="9645"/>
        <v>0</v>
      </c>
      <c r="BI527" s="145" t="s">
        <v>38</v>
      </c>
      <c r="BJ527" s="128">
        <f>B527/B529</f>
        <v>0</v>
      </c>
      <c r="BK527" s="129">
        <f t="shared" ref="BK527" si="9674">C527/C529</f>
        <v>0</v>
      </c>
      <c r="BL527" s="130">
        <f t="shared" ref="BL527" si="9675">D527/D529</f>
        <v>0</v>
      </c>
      <c r="BM527" s="131">
        <f t="shared" ref="BM527" si="9676">E527/E529</f>
        <v>0</v>
      </c>
      <c r="BN527" s="128">
        <f t="shared" ref="BN527" si="9677">F527/F529</f>
        <v>0</v>
      </c>
      <c r="BO527" s="129">
        <f t="shared" ref="BO527" si="9678">G527/G529</f>
        <v>0</v>
      </c>
      <c r="BP527" s="130">
        <f t="shared" ref="BP527" si="9679">H527/H529</f>
        <v>0</v>
      </c>
      <c r="BQ527" s="131">
        <f t="shared" ref="BQ527" si="9680">I527/I529</f>
        <v>0</v>
      </c>
      <c r="BR527" s="128">
        <f t="shared" ref="BR527" si="9681">J527/J529</f>
        <v>0</v>
      </c>
      <c r="BS527" s="129">
        <f t="shared" ref="BS527" si="9682">K527/K529</f>
        <v>0</v>
      </c>
      <c r="BT527" s="130">
        <f t="shared" ref="BT527" si="9683">L527/L529</f>
        <v>0</v>
      </c>
      <c r="BU527" s="128">
        <f t="shared" ref="BU527" si="9684">M527/M529</f>
        <v>0</v>
      </c>
      <c r="BV527" s="132">
        <f t="shared" ref="BV527" si="9685">N527/N529</f>
        <v>0</v>
      </c>
      <c r="BW527" s="133">
        <f t="shared" ref="BW527" si="9686">O527/O529</f>
        <v>0</v>
      </c>
      <c r="BX527" s="128">
        <f t="shared" ref="BX527" si="9687">P527/P529</f>
        <v>0</v>
      </c>
      <c r="BY527" s="129">
        <f t="shared" ref="BY527" si="9688">Q527/Q529</f>
        <v>0</v>
      </c>
      <c r="BZ527" s="130">
        <f t="shared" ref="BZ527" si="9689">R527/R529</f>
        <v>0</v>
      </c>
      <c r="CA527" s="131">
        <f t="shared" ref="CA527" si="9690">S527/S529</f>
        <v>0</v>
      </c>
      <c r="CB527" s="128">
        <f t="shared" ref="CB527" si="9691">T527/T529</f>
        <v>0</v>
      </c>
      <c r="CC527" s="129">
        <f t="shared" ref="CC527" si="9692">U527/U529</f>
        <v>0</v>
      </c>
      <c r="CD527" s="130">
        <f t="shared" ref="CD527" si="9693">V527/V529</f>
        <v>0</v>
      </c>
      <c r="CE527" s="131">
        <f t="shared" ref="CE527" si="9694">W527/W529</f>
        <v>0</v>
      </c>
      <c r="CF527" s="128">
        <f t="shared" ref="CF527" si="9695">X527/X529</f>
        <v>0</v>
      </c>
      <c r="CG527" s="129">
        <f t="shared" ref="CG527" si="9696">Y527/Y529</f>
        <v>0</v>
      </c>
      <c r="CH527" s="130">
        <f t="shared" ref="CH527" si="9697">Z527/Z529</f>
        <v>0</v>
      </c>
      <c r="CI527" s="128">
        <f t="shared" ref="CI527" si="9698">AA527/AA529</f>
        <v>0</v>
      </c>
      <c r="CJ527" s="134">
        <f t="shared" ref="CJ527" si="9699">AB527/AB529</f>
        <v>0</v>
      </c>
      <c r="CK527" s="135">
        <f t="shared" ref="CK527" si="9700">AC527/AC529</f>
        <v>0</v>
      </c>
    </row>
    <row r="528" spans="1:89" ht="13.5" thickBot="1" x14ac:dyDescent="0.25">
      <c r="A528" s="136" t="s">
        <v>39</v>
      </c>
      <c r="B528" s="58"/>
      <c r="C528" s="59"/>
      <c r="D528" s="138"/>
      <c r="E528" s="139"/>
      <c r="F528" s="137"/>
      <c r="G528" s="140"/>
      <c r="H528" s="138"/>
      <c r="I528" s="139"/>
      <c r="J528" s="137"/>
      <c r="K528" s="140"/>
      <c r="L528" s="138"/>
      <c r="M528" s="137"/>
      <c r="N528" s="141"/>
      <c r="O528" s="142"/>
      <c r="P528" s="137"/>
      <c r="Q528" s="140"/>
      <c r="R528" s="138"/>
      <c r="S528" s="139"/>
      <c r="T528" s="137"/>
      <c r="U528" s="140"/>
      <c r="V528" s="138"/>
      <c r="W528" s="139"/>
      <c r="X528" s="137"/>
      <c r="Y528" s="140"/>
      <c r="Z528" s="143"/>
      <c r="AA528" s="144"/>
      <c r="AB528" s="158">
        <f t="shared" si="9673"/>
        <v>0</v>
      </c>
      <c r="AC528" s="159">
        <f t="shared" si="9645"/>
        <v>0</v>
      </c>
      <c r="BI528" s="136" t="s">
        <v>39</v>
      </c>
      <c r="BJ528" s="128">
        <f>B528/B529</f>
        <v>0</v>
      </c>
      <c r="BK528" s="129">
        <f t="shared" ref="BK528" si="9701">C528/C529</f>
        <v>0</v>
      </c>
      <c r="BL528" s="130">
        <f t="shared" ref="BL528" si="9702">D528/D529</f>
        <v>0</v>
      </c>
      <c r="BM528" s="131">
        <f t="shared" ref="BM528" si="9703">E528/E529</f>
        <v>0</v>
      </c>
      <c r="BN528" s="128">
        <f t="shared" ref="BN528" si="9704">F528/F529</f>
        <v>0</v>
      </c>
      <c r="BO528" s="129">
        <f t="shared" ref="BO528" si="9705">G528/G529</f>
        <v>0</v>
      </c>
      <c r="BP528" s="130">
        <f t="shared" ref="BP528" si="9706">H528/H529</f>
        <v>0</v>
      </c>
      <c r="BQ528" s="131">
        <f t="shared" ref="BQ528" si="9707">I528/I529</f>
        <v>0</v>
      </c>
      <c r="BR528" s="128">
        <f t="shared" ref="BR528" si="9708">J528/J529</f>
        <v>0</v>
      </c>
      <c r="BS528" s="129">
        <f t="shared" ref="BS528" si="9709">K528/K529</f>
        <v>0</v>
      </c>
      <c r="BT528" s="130">
        <f t="shared" ref="BT528" si="9710">L528/L529</f>
        <v>0</v>
      </c>
      <c r="BU528" s="128">
        <f t="shared" ref="BU528" si="9711">M528/M529</f>
        <v>0</v>
      </c>
      <c r="BV528" s="132">
        <f t="shared" ref="BV528" si="9712">N528/N529</f>
        <v>0</v>
      </c>
      <c r="BW528" s="133">
        <f t="shared" ref="BW528" si="9713">O528/O529</f>
        <v>0</v>
      </c>
      <c r="BX528" s="128">
        <f t="shared" ref="BX528" si="9714">P528/P529</f>
        <v>0</v>
      </c>
      <c r="BY528" s="129">
        <f t="shared" ref="BY528" si="9715">Q528/Q529</f>
        <v>0</v>
      </c>
      <c r="BZ528" s="130">
        <f t="shared" ref="BZ528" si="9716">R528/R529</f>
        <v>0</v>
      </c>
      <c r="CA528" s="131">
        <f t="shared" ref="CA528" si="9717">S528/S529</f>
        <v>0</v>
      </c>
      <c r="CB528" s="128">
        <f t="shared" ref="CB528" si="9718">T528/T529</f>
        <v>0</v>
      </c>
      <c r="CC528" s="129">
        <f t="shared" ref="CC528" si="9719">U528/U529</f>
        <v>0</v>
      </c>
      <c r="CD528" s="130">
        <f t="shared" ref="CD528" si="9720">V528/V529</f>
        <v>0</v>
      </c>
      <c r="CE528" s="131">
        <f t="shared" ref="CE528" si="9721">W528/W529</f>
        <v>0</v>
      </c>
      <c r="CF528" s="128">
        <f t="shared" ref="CF528" si="9722">X528/X529</f>
        <v>0</v>
      </c>
      <c r="CG528" s="129">
        <f t="shared" ref="CG528" si="9723">Y528/Y529</f>
        <v>0</v>
      </c>
      <c r="CH528" s="130">
        <f t="shared" ref="CH528" si="9724">Z528/Z529</f>
        <v>0</v>
      </c>
      <c r="CI528" s="128">
        <f t="shared" ref="CI528" si="9725">AA528/AA529</f>
        <v>0</v>
      </c>
      <c r="CJ528" s="134">
        <f t="shared" ref="CJ528" si="9726">AB528/AB529</f>
        <v>0</v>
      </c>
      <c r="CK528" s="135">
        <f t="shared" ref="CK528" si="9727">AC528/AC529</f>
        <v>0</v>
      </c>
    </row>
    <row r="529" spans="1:89" ht="14.25" thickTop="1" thickBot="1" x14ac:dyDescent="0.25">
      <c r="A529" s="229" t="s">
        <v>13</v>
      </c>
      <c r="B529" s="20">
        <f t="shared" ref="B529:AA529" si="9728">SUM(B506:B528)</f>
        <v>30393</v>
      </c>
      <c r="C529" s="21">
        <f t="shared" si="9728"/>
        <v>29970</v>
      </c>
      <c r="D529" s="20">
        <f t="shared" si="9728"/>
        <v>13017</v>
      </c>
      <c r="E529" s="21">
        <f t="shared" si="9728"/>
        <v>13891</v>
      </c>
      <c r="F529" s="20">
        <f t="shared" si="9728"/>
        <v>30610</v>
      </c>
      <c r="G529" s="21">
        <f t="shared" si="9728"/>
        <v>27249</v>
      </c>
      <c r="H529" s="20">
        <f t="shared" si="9728"/>
        <v>41308</v>
      </c>
      <c r="I529" s="21">
        <f t="shared" si="9728"/>
        <v>43651</v>
      </c>
      <c r="J529" s="20">
        <f t="shared" si="9728"/>
        <v>6743</v>
      </c>
      <c r="K529" s="21">
        <f t="shared" si="9728"/>
        <v>6940</v>
      </c>
      <c r="L529" s="20">
        <f t="shared" si="9728"/>
        <v>25161</v>
      </c>
      <c r="M529" s="21">
        <f t="shared" si="9728"/>
        <v>24183</v>
      </c>
      <c r="N529" s="20">
        <f t="shared" si="9728"/>
        <v>41699</v>
      </c>
      <c r="O529" s="21">
        <f t="shared" si="9728"/>
        <v>41509</v>
      </c>
      <c r="P529" s="20">
        <f t="shared" si="9728"/>
        <v>22721</v>
      </c>
      <c r="Q529" s="21">
        <f t="shared" si="9728"/>
        <v>22510</v>
      </c>
      <c r="R529" s="20">
        <f t="shared" si="9728"/>
        <v>27627</v>
      </c>
      <c r="S529" s="21">
        <f t="shared" si="9728"/>
        <v>29831</v>
      </c>
      <c r="T529" s="20">
        <f t="shared" si="9728"/>
        <v>8492</v>
      </c>
      <c r="U529" s="21">
        <f t="shared" si="9728"/>
        <v>8869</v>
      </c>
      <c r="V529" s="20">
        <f t="shared" si="9728"/>
        <v>26352</v>
      </c>
      <c r="W529" s="21">
        <f t="shared" si="9728"/>
        <v>29474</v>
      </c>
      <c r="X529" s="20">
        <f t="shared" si="9728"/>
        <v>20481</v>
      </c>
      <c r="Y529" s="21">
        <f t="shared" si="9728"/>
        <v>13220</v>
      </c>
      <c r="Z529" s="20">
        <f t="shared" si="9728"/>
        <v>43404</v>
      </c>
      <c r="AA529" s="21">
        <f t="shared" si="9728"/>
        <v>45144</v>
      </c>
      <c r="AB529" s="160">
        <f>SUM(AB505:AB528)</f>
        <v>338008</v>
      </c>
      <c r="AC529" s="161">
        <f t="shared" ref="AC529" si="9729">SUM(AC505:AC528)</f>
        <v>336441</v>
      </c>
      <c r="BI529" s="229" t="s">
        <v>13</v>
      </c>
      <c r="BJ529" s="154">
        <f>SUM(BJ505:BJ528)</f>
        <v>1</v>
      </c>
      <c r="BK529" s="155">
        <f t="shared" ref="BK529:CK529" si="9730">SUM(BK505:BK528)</f>
        <v>0.99999999999999989</v>
      </c>
      <c r="BL529" s="154">
        <f t="shared" si="9730"/>
        <v>1</v>
      </c>
      <c r="BM529" s="155">
        <f t="shared" si="9730"/>
        <v>0.99999999999999989</v>
      </c>
      <c r="BN529" s="154">
        <f t="shared" si="9730"/>
        <v>1</v>
      </c>
      <c r="BO529" s="155">
        <f t="shared" si="9730"/>
        <v>1</v>
      </c>
      <c r="BP529" s="154">
        <f t="shared" si="9730"/>
        <v>1.0000000000000002</v>
      </c>
      <c r="BQ529" s="155">
        <f t="shared" si="9730"/>
        <v>1.0000000000000002</v>
      </c>
      <c r="BR529" s="154">
        <f t="shared" si="9730"/>
        <v>1.0000000000000002</v>
      </c>
      <c r="BS529" s="155">
        <f t="shared" si="9730"/>
        <v>1</v>
      </c>
      <c r="BT529" s="154">
        <f t="shared" si="9730"/>
        <v>1</v>
      </c>
      <c r="BU529" s="155">
        <f t="shared" si="9730"/>
        <v>0.99999999999999989</v>
      </c>
      <c r="BV529" s="154">
        <f t="shared" si="9730"/>
        <v>0.99999999999999989</v>
      </c>
      <c r="BW529" s="155">
        <f t="shared" si="9730"/>
        <v>0.99999999999999989</v>
      </c>
      <c r="BX529" s="154">
        <f t="shared" si="9730"/>
        <v>1</v>
      </c>
      <c r="BY529" s="155">
        <f t="shared" si="9730"/>
        <v>1</v>
      </c>
      <c r="BZ529" s="154">
        <f t="shared" si="9730"/>
        <v>0.99999999999999989</v>
      </c>
      <c r="CA529" s="155">
        <f t="shared" si="9730"/>
        <v>1</v>
      </c>
      <c r="CB529" s="154">
        <f t="shared" si="9730"/>
        <v>1</v>
      </c>
      <c r="CC529" s="155">
        <f t="shared" si="9730"/>
        <v>1</v>
      </c>
      <c r="CD529" s="154">
        <f t="shared" si="9730"/>
        <v>1.0000000000000002</v>
      </c>
      <c r="CE529" s="155">
        <f t="shared" si="9730"/>
        <v>1</v>
      </c>
      <c r="CF529" s="154">
        <f t="shared" si="9730"/>
        <v>1.0000000000000002</v>
      </c>
      <c r="CG529" s="155">
        <f t="shared" si="9730"/>
        <v>1</v>
      </c>
      <c r="CH529" s="154">
        <f t="shared" si="9730"/>
        <v>0.99999999999999978</v>
      </c>
      <c r="CI529" s="155">
        <f t="shared" si="9730"/>
        <v>1</v>
      </c>
      <c r="CJ529" s="154">
        <f t="shared" si="9730"/>
        <v>1</v>
      </c>
      <c r="CK529" s="155">
        <f t="shared" si="9730"/>
        <v>1</v>
      </c>
    </row>
    <row r="530" spans="1:89" ht="13.5" thickTop="1" x14ac:dyDescent="0.2">
      <c r="A530" s="173"/>
    </row>
    <row r="532" spans="1:89" x14ac:dyDescent="0.2">
      <c r="A532" s="304">
        <f>+A501+1</f>
        <v>44699</v>
      </c>
      <c r="B532" s="304"/>
      <c r="C532" s="304"/>
      <c r="D532" s="304"/>
      <c r="BI532" s="309">
        <f>+BI470+2</f>
        <v>44699</v>
      </c>
      <c r="BJ532" s="309"/>
      <c r="BK532" s="309"/>
      <c r="BL532" s="309"/>
    </row>
    <row r="533" spans="1:89" ht="13.5" thickBot="1" x14ac:dyDescent="0.25">
      <c r="AE533" s="232" t="s">
        <v>84</v>
      </c>
    </row>
    <row r="534" spans="1:89" ht="14.25" thickTop="1" thickBot="1" x14ac:dyDescent="0.25">
      <c r="A534" s="300" t="s">
        <v>0</v>
      </c>
      <c r="B534" s="302" t="s">
        <v>1</v>
      </c>
      <c r="C534" s="303"/>
      <c r="D534" s="302" t="s">
        <v>2</v>
      </c>
      <c r="E534" s="303"/>
      <c r="F534" s="302" t="s">
        <v>3</v>
      </c>
      <c r="G534" s="303"/>
      <c r="H534" s="302" t="s">
        <v>4</v>
      </c>
      <c r="I534" s="303"/>
      <c r="J534" s="302" t="s">
        <v>5</v>
      </c>
      <c r="K534" s="303"/>
      <c r="L534" s="302" t="s">
        <v>6</v>
      </c>
      <c r="M534" s="303"/>
      <c r="N534" s="302" t="s">
        <v>7</v>
      </c>
      <c r="O534" s="303"/>
      <c r="P534" s="302" t="s">
        <v>8</v>
      </c>
      <c r="Q534" s="303"/>
      <c r="R534" s="302" t="s">
        <v>9</v>
      </c>
      <c r="S534" s="303"/>
      <c r="T534" s="302" t="s">
        <v>10</v>
      </c>
      <c r="U534" s="303"/>
      <c r="V534" s="302" t="s">
        <v>11</v>
      </c>
      <c r="W534" s="303"/>
      <c r="X534" s="302" t="s">
        <v>12</v>
      </c>
      <c r="Y534" s="303"/>
      <c r="Z534" s="305" t="s">
        <v>40</v>
      </c>
      <c r="AA534" s="306"/>
      <c r="AB534" s="307" t="s">
        <v>41</v>
      </c>
      <c r="AC534" s="308"/>
      <c r="AE534" s="300" t="s">
        <v>0</v>
      </c>
      <c r="AF534" s="302" t="s">
        <v>1</v>
      </c>
      <c r="AG534" s="303"/>
      <c r="AH534" s="302" t="s">
        <v>2</v>
      </c>
      <c r="AI534" s="303"/>
      <c r="AJ534" s="302" t="s">
        <v>3</v>
      </c>
      <c r="AK534" s="303"/>
      <c r="AL534" s="302" t="s">
        <v>4</v>
      </c>
      <c r="AM534" s="303"/>
      <c r="AN534" s="302" t="s">
        <v>5</v>
      </c>
      <c r="AO534" s="303"/>
      <c r="AP534" s="302" t="s">
        <v>6</v>
      </c>
      <c r="AQ534" s="303"/>
      <c r="AR534" s="302" t="s">
        <v>7</v>
      </c>
      <c r="AS534" s="303"/>
      <c r="AT534" s="302" t="s">
        <v>8</v>
      </c>
      <c r="AU534" s="303"/>
      <c r="AV534" s="302" t="s">
        <v>9</v>
      </c>
      <c r="AW534" s="303"/>
      <c r="AX534" s="302" t="s">
        <v>10</v>
      </c>
      <c r="AY534" s="303"/>
      <c r="AZ534" s="302" t="s">
        <v>11</v>
      </c>
      <c r="BA534" s="303"/>
      <c r="BB534" s="302" t="s">
        <v>12</v>
      </c>
      <c r="BC534" s="303"/>
      <c r="BD534" s="305" t="s">
        <v>40</v>
      </c>
      <c r="BE534" s="306"/>
      <c r="BF534" s="307" t="s">
        <v>41</v>
      </c>
      <c r="BG534" s="308"/>
      <c r="BI534" s="300" t="s">
        <v>0</v>
      </c>
      <c r="BJ534" s="302" t="s">
        <v>1</v>
      </c>
      <c r="BK534" s="303"/>
      <c r="BL534" s="302" t="s">
        <v>2</v>
      </c>
      <c r="BM534" s="303"/>
      <c r="BN534" s="302" t="s">
        <v>3</v>
      </c>
      <c r="BO534" s="303"/>
      <c r="BP534" s="302" t="s">
        <v>4</v>
      </c>
      <c r="BQ534" s="303"/>
      <c r="BR534" s="302" t="s">
        <v>5</v>
      </c>
      <c r="BS534" s="303"/>
      <c r="BT534" s="302" t="s">
        <v>6</v>
      </c>
      <c r="BU534" s="303"/>
      <c r="BV534" s="302" t="s">
        <v>7</v>
      </c>
      <c r="BW534" s="303"/>
      <c r="BX534" s="302" t="s">
        <v>8</v>
      </c>
      <c r="BY534" s="303"/>
      <c r="BZ534" s="302" t="s">
        <v>9</v>
      </c>
      <c r="CA534" s="303"/>
      <c r="CB534" s="302" t="s">
        <v>10</v>
      </c>
      <c r="CC534" s="303"/>
      <c r="CD534" s="302" t="s">
        <v>11</v>
      </c>
      <c r="CE534" s="303"/>
      <c r="CF534" s="302" t="s">
        <v>12</v>
      </c>
      <c r="CG534" s="303"/>
      <c r="CH534" s="305" t="s">
        <v>40</v>
      </c>
      <c r="CI534" s="306"/>
      <c r="CJ534" s="302" t="s">
        <v>41</v>
      </c>
      <c r="CK534" s="303"/>
    </row>
    <row r="535" spans="1:89" ht="15" thickTop="1" thickBot="1" x14ac:dyDescent="0.3">
      <c r="A535" s="301"/>
      <c r="B535" s="115" t="s">
        <v>14</v>
      </c>
      <c r="C535" s="116" t="s">
        <v>15</v>
      </c>
      <c r="D535" s="117" t="s">
        <v>14</v>
      </c>
      <c r="E535" s="118" t="s">
        <v>15</v>
      </c>
      <c r="F535" s="115" t="s">
        <v>14</v>
      </c>
      <c r="G535" s="116" t="s">
        <v>15</v>
      </c>
      <c r="H535" s="117" t="s">
        <v>14</v>
      </c>
      <c r="I535" s="118" t="s">
        <v>15</v>
      </c>
      <c r="J535" s="115" t="s">
        <v>14</v>
      </c>
      <c r="K535" s="116" t="s">
        <v>15</v>
      </c>
      <c r="L535" s="117" t="s">
        <v>14</v>
      </c>
      <c r="M535" s="115" t="s">
        <v>15</v>
      </c>
      <c r="N535" s="119" t="s">
        <v>14</v>
      </c>
      <c r="O535" s="120" t="s">
        <v>15</v>
      </c>
      <c r="P535" s="115" t="s">
        <v>14</v>
      </c>
      <c r="Q535" s="116" t="s">
        <v>15</v>
      </c>
      <c r="R535" s="117" t="s">
        <v>14</v>
      </c>
      <c r="S535" s="118" t="s">
        <v>15</v>
      </c>
      <c r="T535" s="115" t="s">
        <v>14</v>
      </c>
      <c r="U535" s="116" t="s">
        <v>15</v>
      </c>
      <c r="V535" s="117" t="s">
        <v>14</v>
      </c>
      <c r="W535" s="118" t="s">
        <v>15</v>
      </c>
      <c r="X535" s="115" t="s">
        <v>14</v>
      </c>
      <c r="Y535" s="116" t="s">
        <v>15</v>
      </c>
      <c r="Z535" s="28" t="s">
        <v>14</v>
      </c>
      <c r="AA535" s="121" t="s">
        <v>15</v>
      </c>
      <c r="AB535" s="162" t="s">
        <v>14</v>
      </c>
      <c r="AC535" s="163" t="s">
        <v>15</v>
      </c>
      <c r="AE535" s="301"/>
      <c r="AF535" s="115" t="s">
        <v>14</v>
      </c>
      <c r="AG535" s="116" t="s">
        <v>15</v>
      </c>
      <c r="AH535" s="117" t="s">
        <v>14</v>
      </c>
      <c r="AI535" s="118" t="s">
        <v>15</v>
      </c>
      <c r="AJ535" s="115" t="s">
        <v>14</v>
      </c>
      <c r="AK535" s="116" t="s">
        <v>15</v>
      </c>
      <c r="AL535" s="117" t="s">
        <v>14</v>
      </c>
      <c r="AM535" s="118" t="s">
        <v>15</v>
      </c>
      <c r="AN535" s="115" t="s">
        <v>14</v>
      </c>
      <c r="AO535" s="116" t="s">
        <v>15</v>
      </c>
      <c r="AP535" s="117" t="s">
        <v>14</v>
      </c>
      <c r="AQ535" s="115" t="s">
        <v>15</v>
      </c>
      <c r="AR535" s="119" t="s">
        <v>14</v>
      </c>
      <c r="AS535" s="120" t="s">
        <v>15</v>
      </c>
      <c r="AT535" s="115" t="s">
        <v>14</v>
      </c>
      <c r="AU535" s="116" t="s">
        <v>15</v>
      </c>
      <c r="AV535" s="117" t="s">
        <v>14</v>
      </c>
      <c r="AW535" s="118" t="s">
        <v>15</v>
      </c>
      <c r="AX535" s="115" t="s">
        <v>14</v>
      </c>
      <c r="AY535" s="116" t="s">
        <v>15</v>
      </c>
      <c r="AZ535" s="117" t="s">
        <v>14</v>
      </c>
      <c r="BA535" s="118" t="s">
        <v>15</v>
      </c>
      <c r="BB535" s="115" t="s">
        <v>14</v>
      </c>
      <c r="BC535" s="116" t="s">
        <v>15</v>
      </c>
      <c r="BD535" s="28" t="s">
        <v>14</v>
      </c>
      <c r="BE535" s="121" t="s">
        <v>15</v>
      </c>
      <c r="BF535" s="162" t="s">
        <v>14</v>
      </c>
      <c r="BG535" s="163" t="s">
        <v>15</v>
      </c>
      <c r="BI535" s="301"/>
      <c r="BJ535" s="115" t="s">
        <v>14</v>
      </c>
      <c r="BK535" s="116" t="s">
        <v>15</v>
      </c>
      <c r="BL535" s="117" t="s">
        <v>14</v>
      </c>
      <c r="BM535" s="118" t="s">
        <v>15</v>
      </c>
      <c r="BN535" s="115" t="s">
        <v>14</v>
      </c>
      <c r="BO535" s="116" t="s">
        <v>15</v>
      </c>
      <c r="BP535" s="117" t="s">
        <v>14</v>
      </c>
      <c r="BQ535" s="118" t="s">
        <v>15</v>
      </c>
      <c r="BR535" s="115" t="s">
        <v>14</v>
      </c>
      <c r="BS535" s="116" t="s">
        <v>15</v>
      </c>
      <c r="BT535" s="117" t="s">
        <v>14</v>
      </c>
      <c r="BU535" s="115" t="s">
        <v>15</v>
      </c>
      <c r="BV535" s="119" t="s">
        <v>14</v>
      </c>
      <c r="BW535" s="120" t="s">
        <v>15</v>
      </c>
      <c r="BX535" s="115" t="s">
        <v>14</v>
      </c>
      <c r="BY535" s="116" t="s">
        <v>15</v>
      </c>
      <c r="BZ535" s="117" t="s">
        <v>14</v>
      </c>
      <c r="CA535" s="118" t="s">
        <v>15</v>
      </c>
      <c r="CB535" s="115" t="s">
        <v>14</v>
      </c>
      <c r="CC535" s="116" t="s">
        <v>15</v>
      </c>
      <c r="CD535" s="117" t="s">
        <v>14</v>
      </c>
      <c r="CE535" s="118" t="s">
        <v>15</v>
      </c>
      <c r="CF535" s="115" t="s">
        <v>14</v>
      </c>
      <c r="CG535" s="116" t="s">
        <v>15</v>
      </c>
      <c r="CH535" s="28" t="s">
        <v>14</v>
      </c>
      <c r="CI535" s="121" t="s">
        <v>15</v>
      </c>
      <c r="CJ535" s="119" t="s">
        <v>14</v>
      </c>
      <c r="CK535" s="120" t="s">
        <v>15</v>
      </c>
    </row>
    <row r="536" spans="1:89" ht="13.5" thickTop="1" x14ac:dyDescent="0.2">
      <c r="A536" s="124" t="s">
        <v>16</v>
      </c>
      <c r="B536" s="125"/>
      <c r="C536" s="172"/>
      <c r="D536" s="126"/>
      <c r="E536" s="166"/>
      <c r="F536" s="125"/>
      <c r="G536" s="127"/>
      <c r="H536" s="126"/>
      <c r="I536" s="166"/>
      <c r="J536" s="125"/>
      <c r="K536" s="127"/>
      <c r="L536" s="126"/>
      <c r="M536" s="125"/>
      <c r="N536" s="165"/>
      <c r="O536" s="167"/>
      <c r="P536" s="125"/>
      <c r="Q536" s="127"/>
      <c r="R536" s="126"/>
      <c r="S536" s="166"/>
      <c r="T536" s="125"/>
      <c r="U536" s="127"/>
      <c r="V536" s="126"/>
      <c r="W536" s="166"/>
      <c r="X536" s="125"/>
      <c r="Y536" s="127"/>
      <c r="Z536" s="170"/>
      <c r="AA536" s="171"/>
      <c r="AB536" s="156">
        <f>B536+D536+F536+H536+J536+L536+N536+P536+R536+T536+V536+X536+Z536</f>
        <v>0</v>
      </c>
      <c r="AC536" s="157">
        <f>C536+E536+G536+I536+K536+M536+O536+Q536+S536+U536+W536+Y536+AA536</f>
        <v>0</v>
      </c>
      <c r="AD536" s="200"/>
      <c r="AE536" s="235" t="str">
        <f>$AE$9</f>
        <v>07:00 - 07:59</v>
      </c>
      <c r="AF536" s="125">
        <f>SUMIF($A$9:$A$32,$AE536,B$536:B$559)</f>
        <v>3129</v>
      </c>
      <c r="AG536" s="172">
        <f t="shared" ref="AG536:AV537" si="9731">SUMIF($A$9:$A$32,$AE536,C$536:C$559)</f>
        <v>1427</v>
      </c>
      <c r="AH536" s="126">
        <f t="shared" si="9731"/>
        <v>1177</v>
      </c>
      <c r="AI536" s="166">
        <f t="shared" si="9731"/>
        <v>1157</v>
      </c>
      <c r="AJ536" s="125">
        <f t="shared" si="9731"/>
        <v>2698</v>
      </c>
      <c r="AK536" s="127">
        <f t="shared" si="9731"/>
        <v>1569</v>
      </c>
      <c r="AL536" s="126">
        <f t="shared" si="9731"/>
        <v>3873</v>
      </c>
      <c r="AM536" s="166">
        <f t="shared" si="9731"/>
        <v>2322</v>
      </c>
      <c r="AN536" s="125">
        <f t="shared" si="9731"/>
        <v>316</v>
      </c>
      <c r="AO536" s="127">
        <f t="shared" si="9731"/>
        <v>929</v>
      </c>
      <c r="AP536" s="126">
        <f t="shared" si="9731"/>
        <v>1210</v>
      </c>
      <c r="AQ536" s="125">
        <f t="shared" si="9731"/>
        <v>3137</v>
      </c>
      <c r="AR536" s="165">
        <f t="shared" si="9731"/>
        <v>2925</v>
      </c>
      <c r="AS536" s="167">
        <f t="shared" si="9731"/>
        <v>4126</v>
      </c>
      <c r="AT536" s="125">
        <f t="shared" si="9731"/>
        <v>2196</v>
      </c>
      <c r="AU536" s="127">
        <f t="shared" si="9731"/>
        <v>2066</v>
      </c>
      <c r="AV536" s="126">
        <f t="shared" si="9731"/>
        <v>2541</v>
      </c>
      <c r="AW536" s="166">
        <f t="shared" ref="AW536:BE537" si="9732">SUMIF($A$9:$A$32,$AE536,S$536:S$559)</f>
        <v>2175</v>
      </c>
      <c r="AX536" s="125">
        <f t="shared" si="9732"/>
        <v>437</v>
      </c>
      <c r="AY536" s="127">
        <f t="shared" si="9732"/>
        <v>1465</v>
      </c>
      <c r="AZ536" s="126">
        <f t="shared" si="9732"/>
        <v>1220</v>
      </c>
      <c r="BA536" s="166">
        <f t="shared" si="9732"/>
        <v>3005</v>
      </c>
      <c r="BB536" s="125">
        <f t="shared" si="9732"/>
        <v>1706</v>
      </c>
      <c r="BC536" s="127">
        <f t="shared" si="9732"/>
        <v>1688</v>
      </c>
      <c r="BD536" s="170">
        <f t="shared" si="9732"/>
        <v>3912</v>
      </c>
      <c r="BE536" s="171">
        <f t="shared" si="9732"/>
        <v>2728</v>
      </c>
      <c r="BF536" s="156">
        <f>AF536+AH536+AJ536+AL536+AN536+AP536+AR536+AT536+AV536+AX536+AZ536+BB536+BD536</f>
        <v>27340</v>
      </c>
      <c r="BG536" s="157">
        <f>AG536+AI536+AK536+AM536+AO536+AQ536+AS536+AU536+AW536+AY536+BA536+BC536+BE536</f>
        <v>27794</v>
      </c>
      <c r="BH536" s="200"/>
      <c r="BI536" s="124" t="s">
        <v>16</v>
      </c>
      <c r="BJ536" s="128">
        <f>B536/B560</f>
        <v>0</v>
      </c>
      <c r="BK536" s="129">
        <f t="shared" ref="BK536" si="9733">C536/C560</f>
        <v>0</v>
      </c>
      <c r="BL536" s="130">
        <f t="shared" ref="BL536" si="9734">D536/D560</f>
        <v>0</v>
      </c>
      <c r="BM536" s="131">
        <f t="shared" ref="BM536" si="9735">E536/E560</f>
        <v>0</v>
      </c>
      <c r="BN536" s="128">
        <f t="shared" ref="BN536" si="9736">F536/F560</f>
        <v>0</v>
      </c>
      <c r="BO536" s="129">
        <f t="shared" ref="BO536" si="9737">G536/G560</f>
        <v>0</v>
      </c>
      <c r="BP536" s="130">
        <f t="shared" ref="BP536" si="9738">H536/H560</f>
        <v>0</v>
      </c>
      <c r="BQ536" s="131">
        <f t="shared" ref="BQ536" si="9739">I536/I560</f>
        <v>0</v>
      </c>
      <c r="BR536" s="128">
        <f t="shared" ref="BR536" si="9740">J536/J560</f>
        <v>0</v>
      </c>
      <c r="BS536" s="129">
        <f t="shared" ref="BS536" si="9741">K536/K560</f>
        <v>0</v>
      </c>
      <c r="BT536" s="130">
        <f t="shared" ref="BT536" si="9742">L536/L560</f>
        <v>0</v>
      </c>
      <c r="BU536" s="128">
        <f t="shared" ref="BU536" si="9743">M536/M560</f>
        <v>0</v>
      </c>
      <c r="BV536" s="132">
        <f t="shared" ref="BV536" si="9744">N536/N560</f>
        <v>0</v>
      </c>
      <c r="BW536" s="133">
        <f t="shared" ref="BW536" si="9745">O536/O560</f>
        <v>0</v>
      </c>
      <c r="BX536" s="128">
        <f t="shared" ref="BX536" si="9746">P536/P560</f>
        <v>0</v>
      </c>
      <c r="BY536" s="129">
        <f t="shared" ref="BY536" si="9747">Q536/Q560</f>
        <v>0</v>
      </c>
      <c r="BZ536" s="130">
        <f t="shared" ref="BZ536" si="9748">R536/R560</f>
        <v>0</v>
      </c>
      <c r="CA536" s="131">
        <f t="shared" ref="CA536" si="9749">S536/S560</f>
        <v>0</v>
      </c>
      <c r="CB536" s="128">
        <f t="shared" ref="CB536" si="9750">T536/T560</f>
        <v>0</v>
      </c>
      <c r="CC536" s="129">
        <f t="shared" ref="CC536" si="9751">U536/U560</f>
        <v>0</v>
      </c>
      <c r="CD536" s="130">
        <f t="shared" ref="CD536" si="9752">V536/V560</f>
        <v>0</v>
      </c>
      <c r="CE536" s="131">
        <f t="shared" ref="CE536" si="9753">W536/W560</f>
        <v>0</v>
      </c>
      <c r="CF536" s="128">
        <f t="shared" ref="CF536" si="9754">X536/X560</f>
        <v>0</v>
      </c>
      <c r="CG536" s="129">
        <f t="shared" ref="CG536" si="9755">Y536/Y560</f>
        <v>0</v>
      </c>
      <c r="CH536" s="130">
        <f t="shared" ref="CH536" si="9756">Z536/Z560</f>
        <v>0</v>
      </c>
      <c r="CI536" s="128">
        <f t="shared" ref="CI536" si="9757">AA536/AA560</f>
        <v>0</v>
      </c>
      <c r="CJ536" s="134">
        <f t="shared" ref="CJ536" si="9758">AB536/AB560</f>
        <v>0</v>
      </c>
      <c r="CK536" s="135">
        <f t="shared" ref="CK536" si="9759">AC536/AC560</f>
        <v>0</v>
      </c>
    </row>
    <row r="537" spans="1:89" x14ac:dyDescent="0.2">
      <c r="A537" s="136" t="s">
        <v>17</v>
      </c>
      <c r="B537" s="175">
        <v>429</v>
      </c>
      <c r="C537" s="176">
        <v>0</v>
      </c>
      <c r="D537" s="177">
        <v>234</v>
      </c>
      <c r="E537" s="178">
        <v>0</v>
      </c>
      <c r="F537" s="175">
        <v>655</v>
      </c>
      <c r="G537" s="179">
        <v>8</v>
      </c>
      <c r="H537" s="177">
        <v>451</v>
      </c>
      <c r="I537" s="178">
        <v>54</v>
      </c>
      <c r="J537" s="175">
        <v>6</v>
      </c>
      <c r="K537" s="179">
        <v>18</v>
      </c>
      <c r="L537" s="177">
        <v>81</v>
      </c>
      <c r="M537" s="175">
        <v>124</v>
      </c>
      <c r="N537" s="180">
        <v>202</v>
      </c>
      <c r="O537" s="181">
        <v>135</v>
      </c>
      <c r="P537" s="175">
        <v>87</v>
      </c>
      <c r="Q537" s="179">
        <v>14</v>
      </c>
      <c r="R537" s="177">
        <v>32</v>
      </c>
      <c r="S537" s="178">
        <v>0</v>
      </c>
      <c r="T537" s="175">
        <v>0</v>
      </c>
      <c r="U537" s="179">
        <v>0</v>
      </c>
      <c r="V537" s="177">
        <v>17</v>
      </c>
      <c r="W537" s="178">
        <v>0</v>
      </c>
      <c r="X537" s="175">
        <v>8</v>
      </c>
      <c r="Y537" s="179">
        <v>0</v>
      </c>
      <c r="Z537" s="177">
        <v>0</v>
      </c>
      <c r="AA537" s="175">
        <v>0</v>
      </c>
      <c r="AB537" s="156">
        <f t="shared" ref="AB537:AB556" si="9760">B537+D537+F537+H537+J537+L537+N537+P537+R537+T537+V537+X537+Z537</f>
        <v>2202</v>
      </c>
      <c r="AC537" s="157">
        <f t="shared" ref="AC537:AC556" si="9761">C537+E537+G537+I537+K537+M537+O537+Q537+S537+U537+W537+Y537+AA537</f>
        <v>353</v>
      </c>
      <c r="AD537" s="201"/>
      <c r="AE537" s="237" t="str">
        <f>$AE$10</f>
        <v>08:00 - 08:59</v>
      </c>
      <c r="AF537" s="125">
        <f>SUMIF($A$9:$A$32,$AE537,B$536:B$559)</f>
        <v>2552</v>
      </c>
      <c r="AG537" s="176">
        <f t="shared" si="9731"/>
        <v>1300</v>
      </c>
      <c r="AH537" s="177">
        <f t="shared" si="9731"/>
        <v>851</v>
      </c>
      <c r="AI537" s="178">
        <f t="shared" si="9731"/>
        <v>987</v>
      </c>
      <c r="AJ537" s="238">
        <f t="shared" si="9731"/>
        <v>2733</v>
      </c>
      <c r="AK537" s="179">
        <f t="shared" si="9731"/>
        <v>1268</v>
      </c>
      <c r="AL537" s="177">
        <f t="shared" si="9731"/>
        <v>3056</v>
      </c>
      <c r="AM537" s="178">
        <f t="shared" si="9731"/>
        <v>2128</v>
      </c>
      <c r="AN537" s="238">
        <f t="shared" si="9731"/>
        <v>225</v>
      </c>
      <c r="AO537" s="179">
        <f t="shared" si="9731"/>
        <v>845</v>
      </c>
      <c r="AP537" s="177">
        <f t="shared" si="9731"/>
        <v>1014</v>
      </c>
      <c r="AQ537" s="238">
        <f t="shared" si="9731"/>
        <v>3033</v>
      </c>
      <c r="AR537" s="180">
        <f t="shared" si="9731"/>
        <v>2159</v>
      </c>
      <c r="AS537" s="181">
        <f t="shared" si="9731"/>
        <v>3689</v>
      </c>
      <c r="AT537" s="238">
        <f t="shared" si="9731"/>
        <v>1556</v>
      </c>
      <c r="AU537" s="179">
        <f t="shared" si="9731"/>
        <v>1712</v>
      </c>
      <c r="AV537" s="177">
        <f t="shared" si="9731"/>
        <v>2279</v>
      </c>
      <c r="AW537" s="178">
        <f t="shared" si="9732"/>
        <v>1679</v>
      </c>
      <c r="AX537" s="238">
        <f t="shared" si="9732"/>
        <v>280</v>
      </c>
      <c r="AY537" s="179">
        <f t="shared" si="9732"/>
        <v>1050</v>
      </c>
      <c r="AZ537" s="177">
        <f t="shared" si="9732"/>
        <v>960</v>
      </c>
      <c r="BA537" s="178">
        <f t="shared" si="9732"/>
        <v>2326</v>
      </c>
      <c r="BB537" s="238">
        <f t="shared" si="9732"/>
        <v>1352</v>
      </c>
      <c r="BC537" s="179">
        <f t="shared" si="9732"/>
        <v>1410</v>
      </c>
      <c r="BD537" s="177">
        <f t="shared" si="9732"/>
        <v>3276</v>
      </c>
      <c r="BE537" s="238">
        <f t="shared" si="9732"/>
        <v>2298</v>
      </c>
      <c r="BF537" s="158">
        <f>SUM(AF537,AH537,AJ537,AL537,AN537,AP537,AR537,AT537,AV537,AX537,AZ537,BB537,BD537)</f>
        <v>22293</v>
      </c>
      <c r="BG537" s="159">
        <f>SUM(AG537,AI537,AK537,AM537,AO537,AQ537,AS537,AU537,AW537,AY537,BA537,BC537,BE537)</f>
        <v>23725</v>
      </c>
      <c r="BH537" s="201"/>
      <c r="BI537" s="136" t="s">
        <v>17</v>
      </c>
      <c r="BJ537" s="128">
        <f>B537/B560</f>
        <v>1.4043012864578219E-2</v>
      </c>
      <c r="BK537" s="129">
        <f t="shared" ref="BK537" si="9762">C537/C560</f>
        <v>0</v>
      </c>
      <c r="BL537" s="130">
        <f t="shared" ref="BL537" si="9763">D537/D560</f>
        <v>1.7566248780121613E-2</v>
      </c>
      <c r="BM537" s="131">
        <f t="shared" ref="BM537" si="9764">E537/E560</f>
        <v>0</v>
      </c>
      <c r="BN537" s="128">
        <f t="shared" ref="BN537" si="9765">F537/F560</f>
        <v>2.1569466855468108E-2</v>
      </c>
      <c r="BO537" s="129">
        <f t="shared" ref="BO537" si="9766">G537/G560</f>
        <v>2.8514399771884804E-4</v>
      </c>
      <c r="BP537" s="130">
        <f t="shared" ref="BP537" si="9767">H537/H560</f>
        <v>1.0794896957801767E-2</v>
      </c>
      <c r="BQ537" s="131">
        <f t="shared" ref="BQ537" si="9768">I537/I560</f>
        <v>1.2053571428571428E-3</v>
      </c>
      <c r="BR537" s="128">
        <f t="shared" ref="BR537" si="9769">J537/J560</f>
        <v>8.8313217544892548E-4</v>
      </c>
      <c r="BS537" s="129">
        <f t="shared" ref="BS537" si="9770">K537/K560</f>
        <v>2.6639040994524197E-3</v>
      </c>
      <c r="BT537" s="130">
        <f t="shared" ref="BT537" si="9771">L537/L560</f>
        <v>3.1629505252059823E-3</v>
      </c>
      <c r="BU537" s="128">
        <f t="shared" ref="BU537" si="9772">M537/M560</f>
        <v>5.0420851461798069E-3</v>
      </c>
      <c r="BV537" s="132">
        <f t="shared" ref="BV537" si="9773">N537/N560</f>
        <v>4.7683119703514857E-3</v>
      </c>
      <c r="BW537" s="133">
        <f t="shared" ref="BW537" si="9774">O537/O560</f>
        <v>3.2285065168001915E-3</v>
      </c>
      <c r="BX537" s="128">
        <f t="shared" ref="BX537" si="9775">P537/P560</f>
        <v>3.6681001770806983E-3</v>
      </c>
      <c r="BY537" s="129">
        <f t="shared" ref="BY537" si="9776">Q537/Q560</f>
        <v>6.0777078359018882E-4</v>
      </c>
      <c r="BZ537" s="130">
        <f t="shared" ref="BZ537" si="9777">R537/R560</f>
        <v>1.1335057206616839E-3</v>
      </c>
      <c r="CA537" s="131">
        <f t="shared" ref="CA537" si="9778">S537/S560</f>
        <v>0</v>
      </c>
      <c r="CB537" s="128">
        <f t="shared" ref="CB537" si="9779">T537/T560</f>
        <v>0</v>
      </c>
      <c r="CC537" s="129">
        <f t="shared" ref="CC537" si="9780">U537/U560</f>
        <v>0</v>
      </c>
      <c r="CD537" s="130">
        <f t="shared" ref="CD537" si="9781">V537/V560</f>
        <v>6.2202707647274061E-4</v>
      </c>
      <c r="CE537" s="131">
        <f t="shared" ref="CE537" si="9782">W537/W560</f>
        <v>0</v>
      </c>
      <c r="CF537" s="128">
        <f t="shared" ref="CF537" si="9783">X537/X560</f>
        <v>3.8695946599593691E-4</v>
      </c>
      <c r="CG537" s="129">
        <f t="shared" ref="CG537" si="9784">Y537/Y560</f>
        <v>0</v>
      </c>
      <c r="CH537" s="130">
        <f t="shared" ref="CH537" si="9785">Z537/Z560</f>
        <v>0</v>
      </c>
      <c r="CI537" s="128">
        <f t="shared" ref="CI537" si="9786">AA537/AA560</f>
        <v>0</v>
      </c>
      <c r="CJ537" s="134">
        <f t="shared" ref="CJ537" si="9787">AB537/AB560</f>
        <v>6.4074212021043809E-3</v>
      </c>
      <c r="CK537" s="135">
        <f t="shared" ref="CK537" si="9788">AC537/AC560</f>
        <v>1.0313344532904827E-3</v>
      </c>
    </row>
    <row r="538" spans="1:89" ht="13.5" thickBot="1" x14ac:dyDescent="0.25">
      <c r="A538" s="145" t="s">
        <v>18</v>
      </c>
      <c r="B538" s="182">
        <v>1976</v>
      </c>
      <c r="C538" s="183">
        <v>0</v>
      </c>
      <c r="D538" s="184">
        <v>947</v>
      </c>
      <c r="E538" s="185">
        <v>160</v>
      </c>
      <c r="F538" s="182">
        <v>2745</v>
      </c>
      <c r="G538" s="186">
        <v>492</v>
      </c>
      <c r="H538" s="184">
        <v>2348</v>
      </c>
      <c r="I538" s="185">
        <v>903</v>
      </c>
      <c r="J538" s="182">
        <v>102</v>
      </c>
      <c r="K538" s="186">
        <v>252</v>
      </c>
      <c r="L538" s="184">
        <v>723</v>
      </c>
      <c r="M538" s="182">
        <v>1018</v>
      </c>
      <c r="N538" s="187">
        <v>1636</v>
      </c>
      <c r="O538" s="188">
        <v>1848</v>
      </c>
      <c r="P538" s="182">
        <v>891</v>
      </c>
      <c r="Q538" s="186">
        <v>965</v>
      </c>
      <c r="R538" s="184">
        <v>1058</v>
      </c>
      <c r="S538" s="185">
        <v>1253</v>
      </c>
      <c r="T538" s="182">
        <v>168</v>
      </c>
      <c r="U538" s="186">
        <v>666</v>
      </c>
      <c r="V538" s="184">
        <v>665</v>
      </c>
      <c r="W538" s="185">
        <v>1495</v>
      </c>
      <c r="X538" s="182">
        <v>836</v>
      </c>
      <c r="Y538" s="186">
        <v>710</v>
      </c>
      <c r="Z538" s="184">
        <v>1939</v>
      </c>
      <c r="AA538" s="182">
        <v>1197</v>
      </c>
      <c r="AB538" s="156">
        <f t="shared" si="9760"/>
        <v>16034</v>
      </c>
      <c r="AC538" s="157">
        <f t="shared" si="9761"/>
        <v>10959</v>
      </c>
      <c r="AE538" s="235"/>
      <c r="AF538" s="125"/>
      <c r="AG538" s="183"/>
      <c r="AH538" s="184"/>
      <c r="AI538" s="185"/>
      <c r="AJ538" s="182"/>
      <c r="AK538" s="186"/>
      <c r="AL538" s="184"/>
      <c r="AM538" s="185"/>
      <c r="AN538" s="182"/>
      <c r="AO538" s="186"/>
      <c r="AP538" s="184"/>
      <c r="AQ538" s="182"/>
      <c r="AR538" s="187"/>
      <c r="AS538" s="188"/>
      <c r="AT538" s="182"/>
      <c r="AU538" s="186"/>
      <c r="AV538" s="184"/>
      <c r="AW538" s="185"/>
      <c r="AX538" s="182"/>
      <c r="AY538" s="186"/>
      <c r="AZ538" s="184"/>
      <c r="BA538" s="185"/>
      <c r="BB538" s="182"/>
      <c r="BC538" s="186"/>
      <c r="BD538" s="184"/>
      <c r="BE538" s="182"/>
      <c r="BF538" s="158"/>
      <c r="BG538" s="159"/>
      <c r="BI538" s="145" t="s">
        <v>18</v>
      </c>
      <c r="BJ538" s="128">
        <f>B538/B560</f>
        <v>6.4682968345936037E-2</v>
      </c>
      <c r="BK538" s="129">
        <f t="shared" ref="BK538" si="9789">C538/C560</f>
        <v>0</v>
      </c>
      <c r="BL538" s="130">
        <f t="shared" ref="BL538" si="9790">D538/D560</f>
        <v>7.1090758952030625E-2</v>
      </c>
      <c r="BM538" s="131">
        <f t="shared" ref="BM538" si="9791">E538/E560</f>
        <v>1.131381699901004E-2</v>
      </c>
      <c r="BN538" s="128">
        <f t="shared" ref="BN538" si="9792">F538/F560</f>
        <v>9.0394177890473215E-2</v>
      </c>
      <c r="BO538" s="129">
        <f t="shared" ref="BO538" si="9793">G538/G560</f>
        <v>1.7536355859709155E-2</v>
      </c>
      <c r="BP538" s="130">
        <f t="shared" ref="BP538" si="9794">H538/H560</f>
        <v>5.6200483496493453E-2</v>
      </c>
      <c r="BQ538" s="131">
        <f t="shared" ref="BQ538" si="9795">I538/I560</f>
        <v>2.0156250000000001E-2</v>
      </c>
      <c r="BR538" s="128">
        <f t="shared" ref="BR538" si="9796">J538/J560</f>
        <v>1.5013246982631734E-2</v>
      </c>
      <c r="BS538" s="129">
        <f t="shared" ref="BS538" si="9797">K538/K560</f>
        <v>3.7294657392333876E-2</v>
      </c>
      <c r="BT538" s="130">
        <f t="shared" ref="BT538" si="9798">L538/L560</f>
        <v>2.8232262095357102E-2</v>
      </c>
      <c r="BU538" s="128">
        <f t="shared" ref="BU538" si="9799">M538/M560</f>
        <v>4.1393892571056808E-2</v>
      </c>
      <c r="BV538" s="132">
        <f t="shared" ref="BV538" si="9800">N538/N560</f>
        <v>3.8618605858886296E-2</v>
      </c>
      <c r="BW538" s="133">
        <f t="shared" ref="BW538" si="9801">O538/O560</f>
        <v>4.4194666985531511E-2</v>
      </c>
      <c r="BX538" s="128">
        <f t="shared" ref="BX538" si="9802">P538/P560</f>
        <v>3.756640526182646E-2</v>
      </c>
      <c r="BY538" s="129">
        <f t="shared" ref="BY538" si="9803">Q538/Q560</f>
        <v>4.1892771868895159E-2</v>
      </c>
      <c r="BZ538" s="130">
        <f t="shared" ref="BZ538" si="9804">R538/R560</f>
        <v>3.7476532889376926E-2</v>
      </c>
      <c r="CA538" s="131">
        <f t="shared" ref="CA538" si="9805">S538/S560</f>
        <v>4.187414363533068E-2</v>
      </c>
      <c r="CB538" s="128">
        <f t="shared" ref="CB538" si="9806">T538/T560</f>
        <v>1.9428703596623107E-2</v>
      </c>
      <c r="CC538" s="129">
        <f t="shared" ref="CC538" si="9807">U538/U560</f>
        <v>7.5958029197080293E-2</v>
      </c>
      <c r="CD538" s="130">
        <f t="shared" ref="CD538" si="9808">V538/V560</f>
        <v>2.4332235638492499E-2</v>
      </c>
      <c r="CE538" s="131">
        <f t="shared" ref="CE538" si="9809">W538/W560</f>
        <v>5.0501638347464781E-2</v>
      </c>
      <c r="CF538" s="128">
        <f t="shared" ref="CF538" si="9810">X538/X560</f>
        <v>4.0437264196575409E-2</v>
      </c>
      <c r="CG538" s="129">
        <f t="shared" ref="CG538" si="9811">Y538/Y560</f>
        <v>5.4132357426044525E-2</v>
      </c>
      <c r="CH538" s="130">
        <f t="shared" ref="CH538" si="9812">Z538/Z560</f>
        <v>4.378754347138792E-2</v>
      </c>
      <c r="CI538" s="128">
        <f t="shared" ref="CI538" si="9813">AA538/AA560</f>
        <v>2.5679531461180356E-2</v>
      </c>
      <c r="CJ538" s="134">
        <f t="shared" ref="CJ538" si="9814">AB538/AB560</f>
        <v>4.6656036128311373E-2</v>
      </c>
      <c r="CK538" s="135">
        <f t="shared" ref="CK538" si="9815">AC538/AC560</f>
        <v>3.2018114089547876E-2</v>
      </c>
    </row>
    <row r="539" spans="1:89" ht="14.25" thickTop="1" thickBot="1" x14ac:dyDescent="0.25">
      <c r="A539" s="136" t="s">
        <v>19</v>
      </c>
      <c r="B539" s="175">
        <v>3202</v>
      </c>
      <c r="C539" s="176">
        <v>1492</v>
      </c>
      <c r="D539" s="177">
        <v>1156</v>
      </c>
      <c r="E539" s="178">
        <v>940</v>
      </c>
      <c r="F539" s="175">
        <v>3537</v>
      </c>
      <c r="G539" s="179">
        <v>1490</v>
      </c>
      <c r="H539" s="177">
        <v>3395</v>
      </c>
      <c r="I539" s="178">
        <v>2153</v>
      </c>
      <c r="J539" s="175">
        <v>236</v>
      </c>
      <c r="K539" s="179">
        <v>607</v>
      </c>
      <c r="L539" s="177">
        <v>1176</v>
      </c>
      <c r="M539" s="175">
        <v>2401</v>
      </c>
      <c r="N539" s="180">
        <v>2984</v>
      </c>
      <c r="O539" s="181">
        <v>3525</v>
      </c>
      <c r="P539" s="175">
        <v>1909</v>
      </c>
      <c r="Q539" s="179">
        <v>1921</v>
      </c>
      <c r="R539" s="177">
        <v>2194</v>
      </c>
      <c r="S539" s="178">
        <v>2121</v>
      </c>
      <c r="T539" s="175">
        <v>380</v>
      </c>
      <c r="U539" s="179">
        <v>1330</v>
      </c>
      <c r="V539" s="177">
        <v>1399</v>
      </c>
      <c r="W539" s="178">
        <v>3062</v>
      </c>
      <c r="X539" s="175">
        <v>1734</v>
      </c>
      <c r="Y539" s="179">
        <v>1223</v>
      </c>
      <c r="Z539" s="177">
        <v>3375</v>
      </c>
      <c r="AA539" s="175">
        <v>2509</v>
      </c>
      <c r="AB539" s="156">
        <f t="shared" si="9760"/>
        <v>26677</v>
      </c>
      <c r="AC539" s="157">
        <f t="shared" si="9761"/>
        <v>24774</v>
      </c>
      <c r="AE539" s="229" t="s">
        <v>13</v>
      </c>
      <c r="AF539" s="20">
        <f t="shared" ref="AF539:BG539" si="9816">SUM(AF536:AF538)</f>
        <v>5681</v>
      </c>
      <c r="AG539" s="21">
        <f t="shared" si="9816"/>
        <v>2727</v>
      </c>
      <c r="AH539" s="20">
        <f t="shared" si="9816"/>
        <v>2028</v>
      </c>
      <c r="AI539" s="21">
        <f t="shared" si="9816"/>
        <v>2144</v>
      </c>
      <c r="AJ539" s="20">
        <f t="shared" si="9816"/>
        <v>5431</v>
      </c>
      <c r="AK539" s="21">
        <f t="shared" si="9816"/>
        <v>2837</v>
      </c>
      <c r="AL539" s="20">
        <f t="shared" si="9816"/>
        <v>6929</v>
      </c>
      <c r="AM539" s="21">
        <f t="shared" si="9816"/>
        <v>4450</v>
      </c>
      <c r="AN539" s="20">
        <f t="shared" si="9816"/>
        <v>541</v>
      </c>
      <c r="AO539" s="21">
        <f t="shared" si="9816"/>
        <v>1774</v>
      </c>
      <c r="AP539" s="20">
        <f t="shared" si="9816"/>
        <v>2224</v>
      </c>
      <c r="AQ539" s="21">
        <f t="shared" si="9816"/>
        <v>6170</v>
      </c>
      <c r="AR539" s="20">
        <f t="shared" si="9816"/>
        <v>5084</v>
      </c>
      <c r="AS539" s="21">
        <f t="shared" si="9816"/>
        <v>7815</v>
      </c>
      <c r="AT539" s="20">
        <f t="shared" si="9816"/>
        <v>3752</v>
      </c>
      <c r="AU539" s="21">
        <f t="shared" si="9816"/>
        <v>3778</v>
      </c>
      <c r="AV539" s="20">
        <f t="shared" si="9816"/>
        <v>4820</v>
      </c>
      <c r="AW539" s="21">
        <f t="shared" si="9816"/>
        <v>3854</v>
      </c>
      <c r="AX539" s="20">
        <f t="shared" si="9816"/>
        <v>717</v>
      </c>
      <c r="AY539" s="21">
        <f t="shared" si="9816"/>
        <v>2515</v>
      </c>
      <c r="AZ539" s="20">
        <f t="shared" si="9816"/>
        <v>2180</v>
      </c>
      <c r="BA539" s="21">
        <f t="shared" si="9816"/>
        <v>5331</v>
      </c>
      <c r="BB539" s="20">
        <f t="shared" si="9816"/>
        <v>3058</v>
      </c>
      <c r="BC539" s="21">
        <f t="shared" si="9816"/>
        <v>3098</v>
      </c>
      <c r="BD539" s="20">
        <f t="shared" si="9816"/>
        <v>7188</v>
      </c>
      <c r="BE539" s="21">
        <f t="shared" si="9816"/>
        <v>5026</v>
      </c>
      <c r="BF539" s="160">
        <f t="shared" si="9816"/>
        <v>49633</v>
      </c>
      <c r="BG539" s="161">
        <f t="shared" si="9816"/>
        <v>51519</v>
      </c>
      <c r="BI539" s="136" t="s">
        <v>19</v>
      </c>
      <c r="BJ539" s="128">
        <f>B539/B560</f>
        <v>0.10481521490065142</v>
      </c>
      <c r="BK539" s="129">
        <f t="shared" ref="BK539" si="9817">C539/C560</f>
        <v>4.8045340374830943E-2</v>
      </c>
      <c r="BL539" s="130">
        <f t="shared" ref="BL539" si="9818">D539/D560</f>
        <v>8.6780271751370014E-2</v>
      </c>
      <c r="BM539" s="131">
        <f t="shared" ref="BM539" si="9819">E539/E560</f>
        <v>6.6468674869183994E-2</v>
      </c>
      <c r="BN539" s="128">
        <f t="shared" ref="BN539" si="9820">F539/F560</f>
        <v>0.11647512101952778</v>
      </c>
      <c r="BO539" s="129">
        <f t="shared" ref="BO539" si="9821">G539/G560</f>
        <v>5.310806957513544E-2</v>
      </c>
      <c r="BP539" s="130">
        <f t="shared" ref="BP539" si="9822">H539/H560</f>
        <v>8.1260920558175159E-2</v>
      </c>
      <c r="BQ539" s="131">
        <f t="shared" ref="BQ539" si="9823">I539/I560</f>
        <v>4.8058035714285713E-2</v>
      </c>
      <c r="BR539" s="128">
        <f t="shared" ref="BR539" si="9824">J539/J560</f>
        <v>3.4736532234324401E-2</v>
      </c>
      <c r="BS539" s="129">
        <f t="shared" ref="BS539" si="9825">K539/K560</f>
        <v>8.9832766020423269E-2</v>
      </c>
      <c r="BT539" s="130">
        <f t="shared" ref="BT539" si="9826">L539/L560</f>
        <v>4.5921355773360928E-2</v>
      </c>
      <c r="BU539" s="128">
        <f t="shared" ref="BU539" si="9827">M539/M560</f>
        <v>9.7629406741755784E-2</v>
      </c>
      <c r="BV539" s="132">
        <f t="shared" ref="BV539" si="9828">N539/N560</f>
        <v>7.0438826334301152E-2</v>
      </c>
      <c r="BW539" s="133">
        <f t="shared" ref="BW539" si="9829">O539/O560</f>
        <v>8.429989238311611E-2</v>
      </c>
      <c r="BX539" s="128">
        <f t="shared" ref="BX539" si="9830">P539/P560</f>
        <v>8.0487393540770724E-2</v>
      </c>
      <c r="BY539" s="129">
        <f t="shared" ref="BY539" si="9831">Q539/Q560</f>
        <v>8.3394833948339478E-2</v>
      </c>
      <c r="BZ539" s="130">
        <f t="shared" ref="BZ539" si="9832">R539/R560</f>
        <v>7.7715985972866705E-2</v>
      </c>
      <c r="CA539" s="131">
        <f t="shared" ref="CA539" si="9833">S539/S560</f>
        <v>7.0881930287738523E-2</v>
      </c>
      <c r="CB539" s="128">
        <f t="shared" ref="CB539" si="9834">T539/T560</f>
        <v>4.3945877182837975E-2</v>
      </c>
      <c r="CC539" s="129">
        <f t="shared" ref="CC539" si="9835">U539/U560</f>
        <v>0.15168795620437955</v>
      </c>
      <c r="CD539" s="130">
        <f t="shared" ref="CD539" si="9836">V539/V560</f>
        <v>5.1189169410903769E-2</v>
      </c>
      <c r="CE539" s="131">
        <f t="shared" ref="CE539" si="9837">W539/W560</f>
        <v>0.10343546262203156</v>
      </c>
      <c r="CF539" s="128">
        <f t="shared" ref="CF539" si="9838">X539/X560</f>
        <v>8.3873464254619334E-2</v>
      </c>
      <c r="CG539" s="129">
        <f t="shared" ref="CG539" si="9839">Y539/Y560</f>
        <v>9.3244891735285149E-2</v>
      </c>
      <c r="CH539" s="130">
        <f t="shared" ref="CH539" si="9840">Z539/Z560</f>
        <v>7.6216069734880987E-2</v>
      </c>
      <c r="CI539" s="128">
        <f t="shared" ref="CI539" si="9841">AA539/AA560</f>
        <v>5.3826185827987899E-2</v>
      </c>
      <c r="CJ539" s="134">
        <f t="shared" ref="CJ539" si="9842">AB539/AB560</f>
        <v>7.7625238605149222E-2</v>
      </c>
      <c r="CK539" s="135">
        <f t="shared" ref="CK539" si="9843">AC539/AC560</f>
        <v>7.2380395880505446E-2</v>
      </c>
    </row>
    <row r="540" spans="1:89" ht="13.5" thickTop="1" x14ac:dyDescent="0.2">
      <c r="A540" s="145" t="s">
        <v>20</v>
      </c>
      <c r="B540" s="182">
        <v>3129</v>
      </c>
      <c r="C540" s="183">
        <v>1427</v>
      </c>
      <c r="D540" s="184">
        <v>1177</v>
      </c>
      <c r="E540" s="185">
        <v>1157</v>
      </c>
      <c r="F540" s="182">
        <v>2698</v>
      </c>
      <c r="G540" s="186">
        <v>1569</v>
      </c>
      <c r="H540" s="184">
        <v>3873</v>
      </c>
      <c r="I540" s="185">
        <v>2322</v>
      </c>
      <c r="J540" s="182">
        <v>316</v>
      </c>
      <c r="K540" s="186">
        <v>929</v>
      </c>
      <c r="L540" s="184">
        <v>1210</v>
      </c>
      <c r="M540" s="182">
        <v>3137</v>
      </c>
      <c r="N540" s="187">
        <v>2925</v>
      </c>
      <c r="O540" s="188">
        <v>4126</v>
      </c>
      <c r="P540" s="182">
        <v>2196</v>
      </c>
      <c r="Q540" s="186">
        <v>2066</v>
      </c>
      <c r="R540" s="184">
        <v>2541</v>
      </c>
      <c r="S540" s="185">
        <v>2175</v>
      </c>
      <c r="T540" s="182">
        <v>437</v>
      </c>
      <c r="U540" s="186">
        <v>1465</v>
      </c>
      <c r="V540" s="184">
        <v>1220</v>
      </c>
      <c r="W540" s="185">
        <v>3005</v>
      </c>
      <c r="X540" s="182">
        <v>1706</v>
      </c>
      <c r="Y540" s="186">
        <v>1688</v>
      </c>
      <c r="Z540" s="184">
        <v>3912</v>
      </c>
      <c r="AA540" s="182">
        <v>2728</v>
      </c>
      <c r="AB540" s="156">
        <f t="shared" si="9760"/>
        <v>27340</v>
      </c>
      <c r="AC540" s="157">
        <f t="shared" si="9761"/>
        <v>27794</v>
      </c>
      <c r="BI540" s="145" t="s">
        <v>20</v>
      </c>
      <c r="BJ540" s="128">
        <f>B540/B560</f>
        <v>0.10242561131297261</v>
      </c>
      <c r="BK540" s="129">
        <f t="shared" ref="BK540" si="9844">C540/C560</f>
        <v>4.5952212275391251E-2</v>
      </c>
      <c r="BL540" s="130">
        <f t="shared" ref="BL540" si="9845">D540/D560</f>
        <v>8.8356729975227088E-2</v>
      </c>
      <c r="BM540" s="131">
        <f t="shared" ref="BM540" si="9846">E540/E560</f>
        <v>8.1813039174091357E-2</v>
      </c>
      <c r="BN540" s="128">
        <f t="shared" ref="BN540" si="9847">F540/F560</f>
        <v>8.8846445154279322E-2</v>
      </c>
      <c r="BO540" s="129">
        <f t="shared" ref="BO540" si="9848">G540/G560</f>
        <v>5.5923866552609065E-2</v>
      </c>
      <c r="BP540" s="130">
        <f t="shared" ref="BP540" si="9849">H540/H560</f>
        <v>9.2702075205246662E-2</v>
      </c>
      <c r="BQ540" s="131">
        <f t="shared" ref="BQ540" si="9850">I540/I560</f>
        <v>5.1830357142857143E-2</v>
      </c>
      <c r="BR540" s="128">
        <f t="shared" ref="BR540" si="9851">J540/J560</f>
        <v>4.6511627906976744E-2</v>
      </c>
      <c r="BS540" s="129">
        <f t="shared" ref="BS540" si="9852">K540/K560</f>
        <v>0.13748705046618323</v>
      </c>
      <c r="BT540" s="130">
        <f t="shared" ref="BT540" si="9853">L540/L560</f>
        <v>4.7249014018509117E-2</v>
      </c>
      <c r="BU540" s="128">
        <f t="shared" ref="BU540" si="9854">M540/M560</f>
        <v>0.12755662180295205</v>
      </c>
      <c r="BV540" s="132">
        <f t="shared" ref="BV540" si="9855">N540/N560</f>
        <v>6.9046101550881672E-2</v>
      </c>
      <c r="BW540" s="133">
        <f t="shared" ref="BW540" si="9856">O540/O560</f>
        <v>9.8672725098648814E-2</v>
      </c>
      <c r="BX540" s="128">
        <f t="shared" ref="BX540" si="9857">P540/P560</f>
        <v>9.2587907918036935E-2</v>
      </c>
      <c r="BY540" s="129">
        <f t="shared" ref="BY540" si="9858">Q540/Q560</f>
        <v>8.9689602778380728E-2</v>
      </c>
      <c r="BZ540" s="130">
        <f t="shared" ref="BZ540" si="9859">R540/R560</f>
        <v>9.0007438631291847E-2</v>
      </c>
      <c r="CA540" s="131">
        <f t="shared" ref="CA540" si="9860">S540/S560</f>
        <v>7.2686562176252384E-2</v>
      </c>
      <c r="CB540" s="128">
        <f t="shared" ref="CB540" si="9861">T540/T560</f>
        <v>5.0537758760263674E-2</v>
      </c>
      <c r="CC540" s="129">
        <f t="shared" ref="CC540" si="9862">U540/U560</f>
        <v>0.16708485401459855</v>
      </c>
      <c r="CD540" s="130">
        <f t="shared" ref="CD540" si="9863">V540/V560</f>
        <v>4.463959019392609E-2</v>
      </c>
      <c r="CE540" s="131">
        <f t="shared" ref="CE540" si="9864">W540/W560</f>
        <v>0.10150998209640914</v>
      </c>
      <c r="CF540" s="128">
        <f t="shared" ref="CF540" si="9865">X540/X560</f>
        <v>8.2519106123633543E-2</v>
      </c>
      <c r="CG540" s="129">
        <f t="shared" ref="CG540" si="9866">Y540/Y560</f>
        <v>0.1286977737114974</v>
      </c>
      <c r="CH540" s="130">
        <f t="shared" ref="CH540" si="9867">Z540/Z560</f>
        <v>8.8342893274919829E-2</v>
      </c>
      <c r="CI540" s="128">
        <f t="shared" ref="CI540" si="9868">AA540/AA560</f>
        <v>5.8524445970008367E-2</v>
      </c>
      <c r="CJ540" s="134">
        <f t="shared" ref="CJ540" si="9869">AB540/AB560</f>
        <v>7.9554448531123423E-2</v>
      </c>
      <c r="CK540" s="135">
        <f t="shared" ref="CK540" si="9870">AC540/AC560</f>
        <v>8.1203710466729973E-2</v>
      </c>
    </row>
    <row r="541" spans="1:89" ht="13.5" thickBot="1" x14ac:dyDescent="0.25">
      <c r="A541" s="136" t="s">
        <v>21</v>
      </c>
      <c r="B541" s="175">
        <v>2552</v>
      </c>
      <c r="C541" s="176">
        <v>1300</v>
      </c>
      <c r="D541" s="177">
        <v>851</v>
      </c>
      <c r="E541" s="178">
        <v>987</v>
      </c>
      <c r="F541" s="175">
        <v>2733</v>
      </c>
      <c r="G541" s="179">
        <v>1268</v>
      </c>
      <c r="H541" s="177">
        <v>3056</v>
      </c>
      <c r="I541" s="178">
        <v>2128</v>
      </c>
      <c r="J541" s="175">
        <v>225</v>
      </c>
      <c r="K541" s="179">
        <v>845</v>
      </c>
      <c r="L541" s="177">
        <v>1014</v>
      </c>
      <c r="M541" s="175">
        <v>3033</v>
      </c>
      <c r="N541" s="180">
        <v>2159</v>
      </c>
      <c r="O541" s="181">
        <v>3689</v>
      </c>
      <c r="P541" s="175">
        <v>1556</v>
      </c>
      <c r="Q541" s="179">
        <v>1712</v>
      </c>
      <c r="R541" s="177">
        <v>2279</v>
      </c>
      <c r="S541" s="178">
        <v>1679</v>
      </c>
      <c r="T541" s="175">
        <v>280</v>
      </c>
      <c r="U541" s="179">
        <v>1050</v>
      </c>
      <c r="V541" s="177">
        <v>960</v>
      </c>
      <c r="W541" s="178">
        <v>2326</v>
      </c>
      <c r="X541" s="175">
        <v>1352</v>
      </c>
      <c r="Y541" s="179">
        <v>1410</v>
      </c>
      <c r="Z541" s="177">
        <v>3276</v>
      </c>
      <c r="AA541" s="175">
        <v>2298</v>
      </c>
      <c r="AB541" s="156">
        <f t="shared" si="9760"/>
        <v>22293</v>
      </c>
      <c r="AC541" s="157">
        <f t="shared" si="9761"/>
        <v>23725</v>
      </c>
      <c r="AE541" s="232" t="s">
        <v>85</v>
      </c>
      <c r="BI541" s="136" t="s">
        <v>21</v>
      </c>
      <c r="BJ541" s="128">
        <f>B541/B560</f>
        <v>8.3537922681593504E-2</v>
      </c>
      <c r="BK541" s="129">
        <f t="shared" ref="BK541" si="9871">C541/C560</f>
        <v>4.1862561988793713E-2</v>
      </c>
      <c r="BL541" s="130">
        <f t="shared" ref="BL541" si="9872">D541/D560</f>
        <v>6.3884092785826893E-2</v>
      </c>
      <c r="BM541" s="131">
        <f t="shared" ref="BM541" si="9873">E541/E560</f>
        <v>6.9792108612643192E-2</v>
      </c>
      <c r="BN541" s="128">
        <f t="shared" ref="BN541" si="9874">F541/F560</f>
        <v>8.9999012085487537E-2</v>
      </c>
      <c r="BO541" s="129">
        <f t="shared" ref="BO541" si="9875">G541/G560</f>
        <v>4.519532363843741E-2</v>
      </c>
      <c r="BP541" s="130">
        <f t="shared" ref="BP541" si="9876">H541/H560</f>
        <v>7.3146796237344117E-2</v>
      </c>
      <c r="BQ541" s="131">
        <f t="shared" ref="BQ541" si="9877">I541/I560</f>
        <v>4.7500000000000001E-2</v>
      </c>
      <c r="BR541" s="128">
        <f t="shared" ref="BR541" si="9878">J541/J560</f>
        <v>3.3117456579334709E-2</v>
      </c>
      <c r="BS541" s="129">
        <f t="shared" ref="BS541" si="9879">K541/K560</f>
        <v>0.12505549800207191</v>
      </c>
      <c r="BT541" s="130">
        <f t="shared" ref="BT541" si="9880">L541/L560</f>
        <v>3.959545472294896E-2</v>
      </c>
      <c r="BU541" s="128">
        <f t="shared" ref="BU541" si="9881">M541/M560</f>
        <v>0.12332777619647867</v>
      </c>
      <c r="BV541" s="132">
        <f t="shared" ref="BV541" si="9882">N541/N560</f>
        <v>5.0964284871231974E-2</v>
      </c>
      <c r="BW541" s="133">
        <f t="shared" ref="BW541" si="9883">O541/O560</f>
        <v>8.8221929929451159E-2</v>
      </c>
      <c r="BX541" s="128">
        <f t="shared" ref="BX541" si="9884">P541/P560</f>
        <v>6.560418247744329E-2</v>
      </c>
      <c r="BY541" s="129">
        <f t="shared" ref="BY541" si="9885">Q541/Q560</f>
        <v>7.4321684393314519E-2</v>
      </c>
      <c r="BZ541" s="130">
        <f t="shared" ref="BZ541" si="9886">R541/R560</f>
        <v>8.0726860543374301E-2</v>
      </c>
      <c r="CA541" s="131">
        <f t="shared" ref="CA541" si="9887">S541/S560</f>
        <v>5.6110684089162186E-2</v>
      </c>
      <c r="CB541" s="128">
        <f t="shared" ref="CB541" si="9888">T541/T560</f>
        <v>3.2381172661038508E-2</v>
      </c>
      <c r="CC541" s="129">
        <f t="shared" ref="CC541" si="9889">U541/U560</f>
        <v>0.1197536496350365</v>
      </c>
      <c r="CD541" s="130">
        <f t="shared" ref="CD541" si="9890">V541/V560</f>
        <v>3.512623490669594E-2</v>
      </c>
      <c r="CE541" s="131">
        <f t="shared" ref="CE541" si="9891">W541/W560</f>
        <v>7.85731175894335E-2</v>
      </c>
      <c r="CF541" s="128">
        <f t="shared" ref="CF541" si="9892">X541/X560</f>
        <v>6.5396149753313343E-2</v>
      </c>
      <c r="CG541" s="129">
        <f t="shared" ref="CG541" si="9893">Y541/Y560</f>
        <v>0.10750228728270814</v>
      </c>
      <c r="CH541" s="130">
        <f t="shared" ref="CH541" si="9894">Z541/Z560</f>
        <v>7.3980398355991142E-2</v>
      </c>
      <c r="CI541" s="128">
        <f t="shared" ref="CI541" si="9895">AA541/AA560</f>
        <v>4.9299551627228454E-2</v>
      </c>
      <c r="CJ541" s="134">
        <f t="shared" ref="CJ541" si="9896">AB541/AB560</f>
        <v>6.4868592578797901E-2</v>
      </c>
      <c r="CK541" s="135">
        <f t="shared" ref="CK541" si="9897">AC541/AC560</f>
        <v>6.9315608794098316E-2</v>
      </c>
    </row>
    <row r="542" spans="1:89" ht="14.25" thickTop="1" thickBot="1" x14ac:dyDescent="0.25">
      <c r="A542" s="145" t="s">
        <v>22</v>
      </c>
      <c r="B542" s="182">
        <v>2200</v>
      </c>
      <c r="C542" s="183">
        <v>1294</v>
      </c>
      <c r="D542" s="184">
        <v>713</v>
      </c>
      <c r="E542" s="185">
        <v>723</v>
      </c>
      <c r="F542" s="182">
        <v>2454</v>
      </c>
      <c r="G542" s="186">
        <v>1009</v>
      </c>
      <c r="H542" s="184">
        <v>2808</v>
      </c>
      <c r="I542" s="185">
        <v>2183</v>
      </c>
      <c r="J542" s="182">
        <v>268</v>
      </c>
      <c r="K542" s="186">
        <v>772</v>
      </c>
      <c r="L542" s="184">
        <v>902</v>
      </c>
      <c r="M542" s="182">
        <v>2299</v>
      </c>
      <c r="N542" s="187">
        <v>1988</v>
      </c>
      <c r="O542" s="188">
        <v>3201</v>
      </c>
      <c r="P542" s="182">
        <v>1201</v>
      </c>
      <c r="Q542" s="186">
        <v>1321</v>
      </c>
      <c r="R542" s="184">
        <v>1893</v>
      </c>
      <c r="S542" s="185">
        <v>1462</v>
      </c>
      <c r="T542" s="182">
        <v>319</v>
      </c>
      <c r="U542" s="186">
        <v>635</v>
      </c>
      <c r="V542" s="184">
        <v>878</v>
      </c>
      <c r="W542" s="185">
        <v>2291</v>
      </c>
      <c r="X542" s="182">
        <v>1078</v>
      </c>
      <c r="Y542" s="186">
        <v>870</v>
      </c>
      <c r="Z542" s="184">
        <v>2834</v>
      </c>
      <c r="AA542" s="182">
        <v>2540</v>
      </c>
      <c r="AB542" s="156">
        <f t="shared" si="9760"/>
        <v>19536</v>
      </c>
      <c r="AC542" s="157">
        <f t="shared" si="9761"/>
        <v>20600</v>
      </c>
      <c r="AE542" s="300" t="s">
        <v>0</v>
      </c>
      <c r="AF542" s="302" t="s">
        <v>1</v>
      </c>
      <c r="AG542" s="303"/>
      <c r="AH542" s="302" t="s">
        <v>2</v>
      </c>
      <c r="AI542" s="303"/>
      <c r="AJ542" s="302" t="s">
        <v>3</v>
      </c>
      <c r="AK542" s="303"/>
      <c r="AL542" s="302" t="s">
        <v>4</v>
      </c>
      <c r="AM542" s="303"/>
      <c r="AN542" s="302" t="s">
        <v>5</v>
      </c>
      <c r="AO542" s="303"/>
      <c r="AP542" s="302" t="s">
        <v>6</v>
      </c>
      <c r="AQ542" s="303"/>
      <c r="AR542" s="302" t="s">
        <v>7</v>
      </c>
      <c r="AS542" s="303"/>
      <c r="AT542" s="302" t="s">
        <v>8</v>
      </c>
      <c r="AU542" s="303"/>
      <c r="AV542" s="302" t="s">
        <v>9</v>
      </c>
      <c r="AW542" s="303"/>
      <c r="AX542" s="302" t="s">
        <v>10</v>
      </c>
      <c r="AY542" s="303"/>
      <c r="AZ542" s="302" t="s">
        <v>11</v>
      </c>
      <c r="BA542" s="303"/>
      <c r="BB542" s="302" t="s">
        <v>12</v>
      </c>
      <c r="BC542" s="303"/>
      <c r="BD542" s="305" t="s">
        <v>40</v>
      </c>
      <c r="BE542" s="306"/>
      <c r="BF542" s="307" t="s">
        <v>41</v>
      </c>
      <c r="BG542" s="308"/>
      <c r="BI542" s="145" t="s">
        <v>22</v>
      </c>
      <c r="BJ542" s="128">
        <f>B542/B560</f>
        <v>7.2015450587580604E-2</v>
      </c>
      <c r="BK542" s="129">
        <f t="shared" ref="BK542" si="9898">C542/C560</f>
        <v>4.1669350164230054E-2</v>
      </c>
      <c r="BL542" s="130">
        <f t="shared" ref="BL542" si="9899">D542/D560</f>
        <v>5.3524510171909019E-2</v>
      </c>
      <c r="BM542" s="131">
        <f t="shared" ref="BM542" si="9900">E542/E560</f>
        <v>5.1124310564276625E-2</v>
      </c>
      <c r="BN542" s="128">
        <f t="shared" ref="BN542" si="9901">F542/F560</f>
        <v>8.0811407119570591E-2</v>
      </c>
      <c r="BO542" s="129">
        <f t="shared" ref="BO542" si="9902">G542/G560</f>
        <v>3.5963786712289704E-2</v>
      </c>
      <c r="BP542" s="130">
        <f t="shared" ref="BP542" si="9903">H542/H560</f>
        <v>6.7210799684051803E-2</v>
      </c>
      <c r="BQ542" s="131">
        <f t="shared" ref="BQ542" si="9904">I542/I560</f>
        <v>4.8727678571428575E-2</v>
      </c>
      <c r="BR542" s="128">
        <f t="shared" ref="BR542" si="9905">J542/J560</f>
        <v>3.9446570503385341E-2</v>
      </c>
      <c r="BS542" s="129">
        <f t="shared" ref="BS542" si="9906">K542/K560</f>
        <v>0.11425188693207045</v>
      </c>
      <c r="BT542" s="130">
        <f t="shared" ref="BT542" si="9907">L542/L560</f>
        <v>3.5221992268343161E-2</v>
      </c>
      <c r="BU542" s="128">
        <f t="shared" ref="BU542" si="9908">M542/M560</f>
        <v>9.3481885089253036E-2</v>
      </c>
      <c r="BV542" s="132">
        <f t="shared" ref="BV542" si="9909">N542/N560</f>
        <v>4.6927743549795814E-2</v>
      </c>
      <c r="BW542" s="133">
        <f t="shared" ref="BW542" si="9910">O542/O560</f>
        <v>7.6551476742795652E-2</v>
      </c>
      <c r="BX542" s="128">
        <f t="shared" ref="BX542" si="9911">P542/P560</f>
        <v>5.0636647272114005E-2</v>
      </c>
      <c r="BY542" s="129">
        <f t="shared" ref="BY542" si="9912">Q542/Q560</f>
        <v>5.7347514651617103E-2</v>
      </c>
      <c r="BZ542" s="130">
        <f t="shared" ref="BZ542" si="9913">R542/R560</f>
        <v>6.705394778789274E-2</v>
      </c>
      <c r="CA542" s="131">
        <f t="shared" ref="CA542" si="9914">S542/S560</f>
        <v>4.8858737426060221E-2</v>
      </c>
      <c r="CB542" s="128">
        <f t="shared" ref="CB542" si="9915">T542/T560</f>
        <v>3.68914074245403E-2</v>
      </c>
      <c r="CC542" s="129">
        <f t="shared" ref="CC542" si="9916">U542/U560</f>
        <v>7.2422445255474449E-2</v>
      </c>
      <c r="CD542" s="130">
        <f t="shared" ref="CD542" si="9917">V542/V560</f>
        <v>3.2125869008415658E-2</v>
      </c>
      <c r="CE542" s="131">
        <f t="shared" ref="CE542" si="9918">W542/W560</f>
        <v>7.7390804985981151E-2</v>
      </c>
      <c r="CF542" s="128">
        <f t="shared" ref="CF542" si="9919">X542/X560</f>
        <v>5.2142788042952498E-2</v>
      </c>
      <c r="CG542" s="129">
        <f t="shared" ref="CG542" si="9920">Y542/Y560</f>
        <v>6.6331198536139072E-2</v>
      </c>
      <c r="CH542" s="130">
        <f t="shared" ref="CH542" si="9921">Z542/Z560</f>
        <v>6.399891603811933E-2</v>
      </c>
      <c r="CI542" s="128">
        <f t="shared" ref="CI542" si="9922">AA542/AA560</f>
        <v>5.449123635037436E-2</v>
      </c>
      <c r="CJ542" s="134">
        <f t="shared" ref="CJ542" si="9923">AB542/AB560</f>
        <v>5.6846221891149497E-2</v>
      </c>
      <c r="CK542" s="135">
        <f t="shared" ref="CK542" si="9924">AC542/AC560</f>
        <v>6.0185523336498431E-2</v>
      </c>
    </row>
    <row r="543" spans="1:89" ht="15" thickTop="1" thickBot="1" x14ac:dyDescent="0.3">
      <c r="A543" s="136" t="s">
        <v>23</v>
      </c>
      <c r="B543" s="175">
        <v>1617</v>
      </c>
      <c r="C543" s="176">
        <v>1164</v>
      </c>
      <c r="D543" s="177">
        <v>600</v>
      </c>
      <c r="E543" s="178">
        <v>583</v>
      </c>
      <c r="F543" s="175">
        <v>1706</v>
      </c>
      <c r="G543" s="179">
        <v>823</v>
      </c>
      <c r="H543" s="177">
        <v>2146</v>
      </c>
      <c r="I543" s="178">
        <v>1889</v>
      </c>
      <c r="J543" s="175">
        <v>298</v>
      </c>
      <c r="K543" s="179">
        <v>521</v>
      </c>
      <c r="L543" s="177">
        <v>803</v>
      </c>
      <c r="M543" s="175">
        <v>1521</v>
      </c>
      <c r="N543" s="180">
        <v>1705</v>
      </c>
      <c r="O543" s="181">
        <v>2257</v>
      </c>
      <c r="P543" s="175">
        <v>1032</v>
      </c>
      <c r="Q543" s="179">
        <v>953</v>
      </c>
      <c r="R543" s="177">
        <v>1459</v>
      </c>
      <c r="S543" s="178">
        <v>1230</v>
      </c>
      <c r="T543" s="175">
        <v>288</v>
      </c>
      <c r="U543" s="179">
        <v>403</v>
      </c>
      <c r="V543" s="177">
        <v>708</v>
      </c>
      <c r="W543" s="178">
        <v>1777</v>
      </c>
      <c r="X543" s="175">
        <v>920</v>
      </c>
      <c r="Y543" s="179">
        <v>635</v>
      </c>
      <c r="Z543" s="177">
        <v>2480</v>
      </c>
      <c r="AA543" s="175">
        <v>2401</v>
      </c>
      <c r="AB543" s="156">
        <f t="shared" si="9760"/>
        <v>15762</v>
      </c>
      <c r="AC543" s="157">
        <f t="shared" si="9761"/>
        <v>16157</v>
      </c>
      <c r="AE543" s="301"/>
      <c r="AF543" s="115" t="s">
        <v>14</v>
      </c>
      <c r="AG543" s="116" t="s">
        <v>15</v>
      </c>
      <c r="AH543" s="117" t="s">
        <v>14</v>
      </c>
      <c r="AI543" s="118" t="s">
        <v>15</v>
      </c>
      <c r="AJ543" s="115" t="s">
        <v>14</v>
      </c>
      <c r="AK543" s="116" t="s">
        <v>15</v>
      </c>
      <c r="AL543" s="117" t="s">
        <v>14</v>
      </c>
      <c r="AM543" s="118" t="s">
        <v>15</v>
      </c>
      <c r="AN543" s="115" t="s">
        <v>14</v>
      </c>
      <c r="AO543" s="116" t="s">
        <v>15</v>
      </c>
      <c r="AP543" s="117" t="s">
        <v>14</v>
      </c>
      <c r="AQ543" s="115" t="s">
        <v>15</v>
      </c>
      <c r="AR543" s="119" t="s">
        <v>14</v>
      </c>
      <c r="AS543" s="120" t="s">
        <v>15</v>
      </c>
      <c r="AT543" s="115" t="s">
        <v>14</v>
      </c>
      <c r="AU543" s="116" t="s">
        <v>15</v>
      </c>
      <c r="AV543" s="117" t="s">
        <v>14</v>
      </c>
      <c r="AW543" s="118" t="s">
        <v>15</v>
      </c>
      <c r="AX543" s="115" t="s">
        <v>14</v>
      </c>
      <c r="AY543" s="116" t="s">
        <v>15</v>
      </c>
      <c r="AZ543" s="117" t="s">
        <v>14</v>
      </c>
      <c r="BA543" s="118" t="s">
        <v>15</v>
      </c>
      <c r="BB543" s="115" t="s">
        <v>14</v>
      </c>
      <c r="BC543" s="116" t="s">
        <v>15</v>
      </c>
      <c r="BD543" s="28" t="s">
        <v>14</v>
      </c>
      <c r="BE543" s="121" t="s">
        <v>15</v>
      </c>
      <c r="BF543" s="162" t="s">
        <v>14</v>
      </c>
      <c r="BG543" s="163" t="s">
        <v>15</v>
      </c>
      <c r="BI543" s="136" t="s">
        <v>23</v>
      </c>
      <c r="BJ543" s="128">
        <f>B543/B560</f>
        <v>5.2931356181871746E-2</v>
      </c>
      <c r="BK543" s="129">
        <f t="shared" ref="BK543" si="9925">C543/C560</f>
        <v>3.7483093965350676E-2</v>
      </c>
      <c r="BL543" s="130">
        <f t="shared" ref="BL543" si="9926">D543/D560</f>
        <v>4.5041663538773369E-2</v>
      </c>
      <c r="BM543" s="131">
        <f t="shared" ref="BM543" si="9927">E543/E560</f>
        <v>4.1224720690142838E-2</v>
      </c>
      <c r="BN543" s="128">
        <f t="shared" ref="BN543" si="9928">F543/F560</f>
        <v>5.6179405275463494E-2</v>
      </c>
      <c r="BO543" s="129">
        <f t="shared" ref="BO543" si="9929">G543/G560</f>
        <v>2.933418876532649E-2</v>
      </c>
      <c r="BP543" s="130">
        <f t="shared" ref="BP543" si="9930">H543/H560</f>
        <v>5.1365518561956966E-2</v>
      </c>
      <c r="BQ543" s="131">
        <f t="shared" ref="BQ543" si="9931">I543/I560</f>
        <v>4.2165178571428569E-2</v>
      </c>
      <c r="BR543" s="128">
        <f t="shared" ref="BR543" si="9932">J543/J560</f>
        <v>4.3862231380629967E-2</v>
      </c>
      <c r="BS543" s="129">
        <f t="shared" ref="BS543" si="9933">K543/K560</f>
        <v>7.7105224211928364E-2</v>
      </c>
      <c r="BT543" s="130">
        <f t="shared" ref="BT543" si="9934">L543/L560</f>
        <v>3.1356163848646958E-2</v>
      </c>
      <c r="BU543" s="128">
        <f t="shared" ref="BU543" si="9935">M543/M560</f>
        <v>6.1846866994673282E-2</v>
      </c>
      <c r="BV543" s="132">
        <f t="shared" ref="BV543" si="9936">N543/N560</f>
        <v>4.0247385690342988E-2</v>
      </c>
      <c r="BW543" s="133">
        <f t="shared" ref="BW543" si="9937">O543/O560</f>
        <v>5.3975845988281715E-2</v>
      </c>
      <c r="BX543" s="128">
        <f t="shared" ref="BX543" si="9938">P543/P560</f>
        <v>4.3511257272957245E-2</v>
      </c>
      <c r="BY543" s="129">
        <f t="shared" ref="BY543" si="9939">Q543/Q560</f>
        <v>4.1371825482960714E-2</v>
      </c>
      <c r="BZ543" s="130">
        <f t="shared" ref="BZ543" si="9940">R543/R560</f>
        <v>5.168077645141865E-2</v>
      </c>
      <c r="CA543" s="131">
        <f t="shared" ref="CA543" si="9941">S543/S560</f>
        <v>4.1105504127259967E-2</v>
      </c>
      <c r="CB543" s="128">
        <f t="shared" ref="CB543" si="9942">T543/T560</f>
        <v>3.3306349022782469E-2</v>
      </c>
      <c r="CC543" s="129">
        <f t="shared" ref="CC543" si="9943">U543/U560</f>
        <v>4.5962591240875914E-2</v>
      </c>
      <c r="CD543" s="130">
        <f t="shared" ref="CD543" si="9944">V543/V560</f>
        <v>2.5905598243688256E-2</v>
      </c>
      <c r="CE543" s="131">
        <f t="shared" ref="CE543" si="9945">W543/W560</f>
        <v>6.0027699895280881E-2</v>
      </c>
      <c r="CF543" s="128">
        <f t="shared" ref="CF543" si="9946">X543/X560</f>
        <v>4.4500338589532749E-2</v>
      </c>
      <c r="CG543" s="129">
        <f t="shared" ref="CG543" si="9947">Y543/Y560</f>
        <v>4.8414150655687709E-2</v>
      </c>
      <c r="CH543" s="130">
        <f t="shared" ref="CH543" si="9948">Z543/Z560</f>
        <v>5.6004697168149584E-2</v>
      </c>
      <c r="CI543" s="128">
        <f t="shared" ref="CI543" si="9949">AA543/AA560</f>
        <v>5.1509235620964107E-2</v>
      </c>
      <c r="CJ543" s="134">
        <f t="shared" ref="CJ543" si="9950">AB543/AB560</f>
        <v>4.5864565389450163E-2</v>
      </c>
      <c r="CK543" s="135">
        <f t="shared" ref="CK543" si="9951">AC543/AC560</f>
        <v>4.7204733036301218E-2</v>
      </c>
    </row>
    <row r="544" spans="1:89" ht="13.5" thickTop="1" x14ac:dyDescent="0.2">
      <c r="A544" s="145" t="s">
        <v>24</v>
      </c>
      <c r="B544" s="189">
        <v>1374</v>
      </c>
      <c r="C544" s="183">
        <v>1424</v>
      </c>
      <c r="D544" s="184">
        <v>676</v>
      </c>
      <c r="E544" s="185">
        <v>588</v>
      </c>
      <c r="F544" s="182">
        <v>1813</v>
      </c>
      <c r="G544" s="186">
        <v>801</v>
      </c>
      <c r="H544" s="184">
        <v>2191</v>
      </c>
      <c r="I544" s="185">
        <v>1711</v>
      </c>
      <c r="J544" s="182">
        <v>307</v>
      </c>
      <c r="K544" s="186">
        <v>372</v>
      </c>
      <c r="L544" s="184">
        <v>826</v>
      </c>
      <c r="M544" s="182">
        <v>1393</v>
      </c>
      <c r="N544" s="187">
        <v>1628</v>
      </c>
      <c r="O544" s="190">
        <v>2040</v>
      </c>
      <c r="P544" s="182">
        <v>1031</v>
      </c>
      <c r="Q544" s="186">
        <v>830</v>
      </c>
      <c r="R544" s="184">
        <v>1469</v>
      </c>
      <c r="S544" s="185">
        <v>1210</v>
      </c>
      <c r="T544" s="182">
        <v>274</v>
      </c>
      <c r="U544" s="186">
        <v>370</v>
      </c>
      <c r="V544" s="184">
        <v>815</v>
      </c>
      <c r="W544" s="191">
        <v>1687</v>
      </c>
      <c r="X544" s="182">
        <v>931</v>
      </c>
      <c r="Y544" s="186">
        <v>498</v>
      </c>
      <c r="Z544" s="184">
        <v>2427</v>
      </c>
      <c r="AA544" s="182">
        <v>2408</v>
      </c>
      <c r="AB544" s="156">
        <f t="shared" si="9760"/>
        <v>15762</v>
      </c>
      <c r="AC544" s="157">
        <f t="shared" si="9761"/>
        <v>15332</v>
      </c>
      <c r="AE544" s="235" t="str">
        <f>$AE$17</f>
        <v>17:00 - 17:59</v>
      </c>
      <c r="AF544" s="125">
        <f t="shared" ref="AF544:AU545" si="9952">SUMIF($A$9:$A$32,$AE544,B$536:B$559)</f>
        <v>1818</v>
      </c>
      <c r="AG544" s="172">
        <f t="shared" si="9952"/>
        <v>3913</v>
      </c>
      <c r="AH544" s="126">
        <f t="shared" si="9952"/>
        <v>1349</v>
      </c>
      <c r="AI544" s="166">
        <f t="shared" si="9952"/>
        <v>1314</v>
      </c>
      <c r="AJ544" s="125">
        <f t="shared" si="9952"/>
        <v>1655</v>
      </c>
      <c r="AK544" s="127">
        <f t="shared" si="9952"/>
        <v>3475</v>
      </c>
      <c r="AL544" s="126">
        <f t="shared" si="9952"/>
        <v>2902</v>
      </c>
      <c r="AM544" s="166">
        <f t="shared" si="9952"/>
        <v>5145</v>
      </c>
      <c r="AN544" s="125">
        <f t="shared" si="9952"/>
        <v>1030</v>
      </c>
      <c r="AO544" s="127">
        <f t="shared" si="9952"/>
        <v>303</v>
      </c>
      <c r="AP544" s="126">
        <f t="shared" si="9952"/>
        <v>3189</v>
      </c>
      <c r="AQ544" s="125">
        <f t="shared" si="9952"/>
        <v>1005</v>
      </c>
      <c r="AR544" s="165">
        <f t="shared" si="9952"/>
        <v>4403</v>
      </c>
      <c r="AS544" s="167">
        <f t="shared" si="9952"/>
        <v>2704</v>
      </c>
      <c r="AT544" s="125">
        <f t="shared" si="9952"/>
        <v>2395</v>
      </c>
      <c r="AU544" s="127">
        <f t="shared" si="9952"/>
        <v>1838</v>
      </c>
      <c r="AV544" s="126">
        <f t="shared" ref="AP544:BE545" si="9953">SUMIF($A$9:$A$32,$AE544,R$536:R$559)</f>
        <v>2118</v>
      </c>
      <c r="AW544" s="166">
        <f t="shared" si="9953"/>
        <v>2846</v>
      </c>
      <c r="AX544" s="125">
        <f t="shared" si="9953"/>
        <v>1260</v>
      </c>
      <c r="AY544" s="127">
        <f t="shared" si="9953"/>
        <v>257</v>
      </c>
      <c r="AZ544" s="126">
        <f t="shared" si="9953"/>
        <v>3108</v>
      </c>
      <c r="BA544" s="166">
        <f t="shared" si="9953"/>
        <v>1599</v>
      </c>
      <c r="BB544" s="125">
        <f t="shared" si="9953"/>
        <v>2230</v>
      </c>
      <c r="BC544" s="127">
        <f t="shared" si="9953"/>
        <v>951</v>
      </c>
      <c r="BD544" s="170">
        <f t="shared" si="9953"/>
        <v>3081</v>
      </c>
      <c r="BE544" s="171">
        <f t="shared" si="9953"/>
        <v>4903</v>
      </c>
      <c r="BF544" s="156">
        <f>AF544+AH544+AJ544+AL544+AN544+AP544+AR544+AT544+AV544+AX544+AZ544+BB544+BD544</f>
        <v>30538</v>
      </c>
      <c r="BG544" s="157">
        <f>AG544+AI544+AK544+AM544+AO544+AQ544+AS544+AU544+AW544+AY544+BA544+BC544+BE544</f>
        <v>30253</v>
      </c>
      <c r="BI544" s="145" t="s">
        <v>24</v>
      </c>
      <c r="BJ544" s="128">
        <f>B544/B560</f>
        <v>4.4976922321516254E-2</v>
      </c>
      <c r="BK544" s="129">
        <f t="shared" ref="BK544" si="9954">C544/C560</f>
        <v>4.5855606363109425E-2</v>
      </c>
      <c r="BL544" s="130">
        <f t="shared" ref="BL544" si="9955">D544/D560</f>
        <v>5.0746940920351327E-2</v>
      </c>
      <c r="BM544" s="131">
        <f t="shared" ref="BM544" si="9956">E544/E560</f>
        <v>4.1578277471361898E-2</v>
      </c>
      <c r="BN544" s="128">
        <f t="shared" ref="BN544" si="9957">F544/F560</f>
        <v>5.9702967036585765E-2</v>
      </c>
      <c r="BO544" s="129">
        <f t="shared" ref="BO544" si="9958">G544/G560</f>
        <v>2.8550042771599657E-2</v>
      </c>
      <c r="BP544" s="130">
        <f t="shared" ref="BP544" si="9959">H544/H560</f>
        <v>5.2442614710739847E-2</v>
      </c>
      <c r="BQ544" s="131">
        <f t="shared" ref="BQ544" si="9960">I544/I560</f>
        <v>3.8191964285714287E-2</v>
      </c>
      <c r="BR544" s="128">
        <f t="shared" ref="BR544" si="9961">J544/J560</f>
        <v>4.5186929643803359E-2</v>
      </c>
      <c r="BS544" s="129">
        <f t="shared" ref="BS544" si="9962">K544/K560</f>
        <v>5.5054018055350006E-2</v>
      </c>
      <c r="BT544" s="130">
        <f t="shared" ref="BT544" si="9963">L544/L560</f>
        <v>3.2254285602717793E-2</v>
      </c>
      <c r="BU544" s="128">
        <f t="shared" ref="BU544" si="9964">M544/M560</f>
        <v>5.6642133940552189E-2</v>
      </c>
      <c r="BV544" s="132">
        <f t="shared" ref="BV544" si="9965">N544/N560</f>
        <v>3.8429761820456529E-2</v>
      </c>
      <c r="BW544" s="133">
        <f t="shared" ref="BW544" si="9966">O544/O560</f>
        <v>4.8786320698314005E-2</v>
      </c>
      <c r="BX544" s="128">
        <f t="shared" ref="BX544" si="9967">P544/P560</f>
        <v>4.3469095201956319E-2</v>
      </c>
      <c r="BY544" s="129">
        <f t="shared" ref="BY544" si="9968">Q544/Q560</f>
        <v>3.6032125027132628E-2</v>
      </c>
      <c r="BZ544" s="130">
        <f t="shared" ref="BZ544" si="9969">R544/R560</f>
        <v>5.2034996989125427E-2</v>
      </c>
      <c r="CA544" s="131">
        <f t="shared" ref="CA544" si="9970">S544/S560</f>
        <v>4.0437121946328911E-2</v>
      </c>
      <c r="CB544" s="128">
        <f t="shared" ref="CB544" si="9971">T544/T560</f>
        <v>3.1687290389730539E-2</v>
      </c>
      <c r="CC544" s="129">
        <f t="shared" ref="CC544" si="9972">U544/U560</f>
        <v>4.2198905109489052E-2</v>
      </c>
      <c r="CD544" s="130">
        <f t="shared" ref="CD544" si="9973">V544/V560</f>
        <v>2.9820709842663738E-2</v>
      </c>
      <c r="CE544" s="131">
        <f t="shared" ref="CE544" si="9974">W544/W560</f>
        <v>5.6987467486403404E-2</v>
      </c>
      <c r="CF544" s="128">
        <f t="shared" ref="CF544" si="9975">X544/X560</f>
        <v>4.5032407855277158E-2</v>
      </c>
      <c r="CG544" s="129">
        <f t="shared" ref="CG544" si="9976">Y544/Y560</f>
        <v>3.796889295516926E-2</v>
      </c>
      <c r="CH544" s="130">
        <f t="shared" ref="CH544" si="9977">Z544/Z560</f>
        <v>5.4807822591572193E-2</v>
      </c>
      <c r="CI544" s="128">
        <f t="shared" ref="CI544" si="9978">AA544/AA560</f>
        <v>5.1659408319567501E-2</v>
      </c>
      <c r="CJ544" s="134">
        <f t="shared" ref="CJ544" si="9979">AB544/AB560</f>
        <v>4.5864565389450163E-2</v>
      </c>
      <c r="CK544" s="135">
        <f t="shared" ref="CK544" si="9980">AC544/AC560</f>
        <v>4.4794390475494848E-2</v>
      </c>
    </row>
    <row r="545" spans="1:89" x14ac:dyDescent="0.2">
      <c r="A545" s="136" t="s">
        <v>25</v>
      </c>
      <c r="B545" s="192">
        <v>1451</v>
      </c>
      <c r="C545" s="176">
        <v>1382</v>
      </c>
      <c r="D545" s="177">
        <v>570</v>
      </c>
      <c r="E545" s="178">
        <v>677</v>
      </c>
      <c r="F545" s="175">
        <v>1465</v>
      </c>
      <c r="G545" s="179">
        <v>1027</v>
      </c>
      <c r="H545" s="177">
        <v>2130</v>
      </c>
      <c r="I545" s="178">
        <v>1824</v>
      </c>
      <c r="J545" s="175">
        <v>319</v>
      </c>
      <c r="K545" s="176">
        <v>321</v>
      </c>
      <c r="L545" s="177">
        <v>828</v>
      </c>
      <c r="M545" s="175">
        <v>1265</v>
      </c>
      <c r="N545" s="180">
        <v>1587</v>
      </c>
      <c r="O545" s="193">
        <v>1885</v>
      </c>
      <c r="P545" s="175">
        <v>948</v>
      </c>
      <c r="Q545" s="176">
        <v>815</v>
      </c>
      <c r="R545" s="177">
        <v>1364</v>
      </c>
      <c r="S545" s="178">
        <v>1239</v>
      </c>
      <c r="T545" s="184">
        <v>235</v>
      </c>
      <c r="U545" s="175">
        <v>305</v>
      </c>
      <c r="V545" s="177">
        <v>814</v>
      </c>
      <c r="W545" s="194">
        <v>1420</v>
      </c>
      <c r="X545" s="175">
        <v>791</v>
      </c>
      <c r="Y545" s="179">
        <v>430</v>
      </c>
      <c r="Z545" s="177">
        <v>2343</v>
      </c>
      <c r="AA545" s="175">
        <v>2451</v>
      </c>
      <c r="AB545" s="156">
        <f t="shared" si="9760"/>
        <v>14845</v>
      </c>
      <c r="AC545" s="157">
        <f t="shared" si="9761"/>
        <v>15041</v>
      </c>
      <c r="AE545" s="237" t="str">
        <f>$AE$18</f>
        <v>18:00 - 18:59</v>
      </c>
      <c r="AF545" s="125">
        <f t="shared" si="9952"/>
        <v>1688</v>
      </c>
      <c r="AG545" s="176">
        <f t="shared" si="9952"/>
        <v>3439</v>
      </c>
      <c r="AH545" s="177">
        <f t="shared" si="9952"/>
        <v>925</v>
      </c>
      <c r="AI545" s="178">
        <f t="shared" si="9952"/>
        <v>1211</v>
      </c>
      <c r="AJ545" s="238">
        <f t="shared" si="9952"/>
        <v>1328</v>
      </c>
      <c r="AK545" s="179">
        <f t="shared" si="9952"/>
        <v>2830</v>
      </c>
      <c r="AL545" s="177">
        <f t="shared" si="9952"/>
        <v>2627</v>
      </c>
      <c r="AM545" s="178">
        <f t="shared" si="9952"/>
        <v>4677</v>
      </c>
      <c r="AN545" s="238">
        <f t="shared" si="9952"/>
        <v>664</v>
      </c>
      <c r="AO545" s="179">
        <f t="shared" si="9952"/>
        <v>272</v>
      </c>
      <c r="AP545" s="177">
        <f t="shared" si="9953"/>
        <v>2985</v>
      </c>
      <c r="AQ545" s="238">
        <f t="shared" si="9953"/>
        <v>972</v>
      </c>
      <c r="AR545" s="180">
        <f t="shared" si="9953"/>
        <v>3912</v>
      </c>
      <c r="AS545" s="181">
        <f t="shared" si="9953"/>
        <v>2455</v>
      </c>
      <c r="AT545" s="238">
        <f t="shared" si="9953"/>
        <v>2107</v>
      </c>
      <c r="AU545" s="179">
        <f t="shared" si="9953"/>
        <v>2071</v>
      </c>
      <c r="AV545" s="177">
        <f t="shared" si="9953"/>
        <v>1832</v>
      </c>
      <c r="AW545" s="178">
        <f t="shared" si="9953"/>
        <v>2968</v>
      </c>
      <c r="AX545" s="238">
        <f t="shared" si="9953"/>
        <v>1218</v>
      </c>
      <c r="AY545" s="179">
        <f t="shared" si="9953"/>
        <v>243</v>
      </c>
      <c r="AZ545" s="177">
        <f t="shared" si="9953"/>
        <v>3321</v>
      </c>
      <c r="BA545" s="178">
        <f t="shared" si="9953"/>
        <v>1696</v>
      </c>
      <c r="BB545" s="238">
        <f t="shared" si="9953"/>
        <v>2039</v>
      </c>
      <c r="BC545" s="179">
        <f t="shared" si="9953"/>
        <v>943</v>
      </c>
      <c r="BD545" s="177">
        <f t="shared" si="9953"/>
        <v>2914</v>
      </c>
      <c r="BE545" s="238">
        <f t="shared" si="9953"/>
        <v>4345</v>
      </c>
      <c r="BF545" s="158">
        <f>SUM(AF545,AH545,AJ545,AL545,AN545,AP545,AR545,AT545,AV545,AX545,AZ545,BB545,BD545)</f>
        <v>27560</v>
      </c>
      <c r="BG545" s="159">
        <f>SUM(AG545,AI545,AK545,AM545,AO545,AQ545,AS545,AU545,AW545,AY545,BA545,BC545,BE545)</f>
        <v>28122</v>
      </c>
      <c r="BI545" s="136" t="s">
        <v>25</v>
      </c>
      <c r="BJ545" s="128">
        <f>B545/B560</f>
        <v>4.7497463092081575E-2</v>
      </c>
      <c r="BK545" s="129">
        <f t="shared" ref="BK545" si="9981">C545/C560</f>
        <v>4.4503123591163776E-2</v>
      </c>
      <c r="BL545" s="130">
        <f t="shared" ref="BL545" si="9982">D545/D560</f>
        <v>4.2789580361834695E-2</v>
      </c>
      <c r="BM545" s="131">
        <f t="shared" ref="BM545" si="9983">E545/E560</f>
        <v>4.7871588177061233E-2</v>
      </c>
      <c r="BN545" s="128">
        <f t="shared" ref="BN545" si="9984">F545/F560</f>
        <v>4.8243158692001187E-2</v>
      </c>
      <c r="BO545" s="129">
        <f t="shared" ref="BO545" si="9985">G545/G560</f>
        <v>3.6605360707157114E-2</v>
      </c>
      <c r="BP545" s="130">
        <f t="shared" ref="BP545" si="9986">H545/H560</f>
        <v>5.0982551042389718E-2</v>
      </c>
      <c r="BQ545" s="131">
        <f t="shared" ref="BQ545" si="9987">I545/I560</f>
        <v>4.0714285714285717E-2</v>
      </c>
      <c r="BR545" s="128">
        <f t="shared" ref="BR545" si="9988">J545/J560</f>
        <v>4.6953193994701208E-2</v>
      </c>
      <c r="BS545" s="129">
        <f t="shared" ref="BS545" si="9989">K545/K560</f>
        <v>4.7506289773568154E-2</v>
      </c>
      <c r="BT545" s="130">
        <f t="shared" ref="BT545" si="9990">L545/L560</f>
        <v>3.2332383146550042E-2</v>
      </c>
      <c r="BU545" s="128">
        <f t="shared" ref="BU545" si="9991">M545/M560</f>
        <v>5.1437400886431096E-2</v>
      </c>
      <c r="BV545" s="132">
        <f t="shared" ref="BV545" si="9992">N545/N560</f>
        <v>3.7461936123504E-2</v>
      </c>
      <c r="BW545" s="133">
        <f t="shared" ref="BW545" si="9993">O545/O560</f>
        <v>4.5079516919765632E-2</v>
      </c>
      <c r="BX545" s="128">
        <f t="shared" ref="BX545" si="9994">P545/P560</f>
        <v>3.9969643308879331E-2</v>
      </c>
      <c r="BY545" s="129">
        <f t="shared" ref="BY545" si="9995">Q545/Q560</f>
        <v>3.5380942044714564E-2</v>
      </c>
      <c r="BZ545" s="130">
        <f t="shared" ref="BZ545" si="9996">R545/R560</f>
        <v>4.8315681343204277E-2</v>
      </c>
      <c r="CA545" s="131">
        <f t="shared" ref="CA545" si="9997">S545/S560</f>
        <v>4.140627610867894E-2</v>
      </c>
      <c r="CB545" s="128">
        <f t="shared" ref="CB545" si="9998">T545/T560</f>
        <v>2.7177055626228751E-2</v>
      </c>
      <c r="CC545" s="129">
        <f t="shared" ref="CC545" si="9999">U545/U560</f>
        <v>3.4785583941605837E-2</v>
      </c>
      <c r="CD545" s="130">
        <f t="shared" ref="CD545" si="10000">V545/V560</f>
        <v>2.9784120014635932E-2</v>
      </c>
      <c r="CE545" s="131">
        <f t="shared" ref="CE545" si="10001">W545/W560</f>
        <v>4.7968111340066885E-2</v>
      </c>
      <c r="CF545" s="128">
        <f t="shared" ref="CF545" si="10002">X545/X560</f>
        <v>3.8260617200348263E-2</v>
      </c>
      <c r="CG545" s="129">
        <f t="shared" ref="CG545" si="10003">Y545/Y560</f>
        <v>3.2784385483379079E-2</v>
      </c>
      <c r="CH545" s="130">
        <f t="shared" ref="CH545" si="10004">Z545/Z560</f>
        <v>5.2910889300392935E-2</v>
      </c>
      <c r="CI545" s="128">
        <f t="shared" ref="CI545" si="10005">AA545/AA560</f>
        <v>5.2581897753845495E-2</v>
      </c>
      <c r="CJ545" s="134">
        <f t="shared" ref="CJ545" si="10006">AB545/AB560</f>
        <v>4.3196261464686435E-2</v>
      </c>
      <c r="CK545" s="135">
        <f t="shared" ref="CK545" si="10007">AC545/AC560</f>
        <v>4.394419691768315E-2</v>
      </c>
    </row>
    <row r="546" spans="1:89" ht="13.5" thickBot="1" x14ac:dyDescent="0.25">
      <c r="A546" s="145" t="s">
        <v>26</v>
      </c>
      <c r="B546" s="189">
        <v>1409</v>
      </c>
      <c r="C546" s="183">
        <v>1334</v>
      </c>
      <c r="D546" s="184">
        <v>495</v>
      </c>
      <c r="E546" s="185">
        <v>563</v>
      </c>
      <c r="F546" s="182">
        <v>1177</v>
      </c>
      <c r="G546" s="186">
        <v>925</v>
      </c>
      <c r="H546" s="184">
        <v>2046</v>
      </c>
      <c r="I546" s="185">
        <v>1958</v>
      </c>
      <c r="J546" s="182">
        <v>342</v>
      </c>
      <c r="K546" s="183">
        <v>349</v>
      </c>
      <c r="L546" s="184">
        <v>1021</v>
      </c>
      <c r="M546" s="182">
        <v>1094</v>
      </c>
      <c r="N546" s="187">
        <v>1646</v>
      </c>
      <c r="O546" s="190">
        <v>1793</v>
      </c>
      <c r="P546" s="182">
        <v>1033</v>
      </c>
      <c r="Q546" s="183">
        <v>956</v>
      </c>
      <c r="R546" s="184">
        <v>1243</v>
      </c>
      <c r="S546" s="185">
        <v>1146</v>
      </c>
      <c r="T546" s="182">
        <v>228</v>
      </c>
      <c r="U546" s="186">
        <v>383</v>
      </c>
      <c r="V546" s="184">
        <v>909</v>
      </c>
      <c r="W546" s="191">
        <v>1356</v>
      </c>
      <c r="X546" s="182">
        <v>658</v>
      </c>
      <c r="Y546" s="186">
        <v>485</v>
      </c>
      <c r="Z546" s="184">
        <v>2364</v>
      </c>
      <c r="AA546" s="182">
        <v>2477</v>
      </c>
      <c r="AB546" s="156">
        <f t="shared" si="9760"/>
        <v>14571</v>
      </c>
      <c r="AC546" s="157">
        <f t="shared" si="9761"/>
        <v>14819</v>
      </c>
      <c r="AE546" s="235"/>
      <c r="AF546" s="125"/>
      <c r="AG546" s="183"/>
      <c r="AH546" s="184"/>
      <c r="AI546" s="185"/>
      <c r="AJ546" s="182"/>
      <c r="AK546" s="186"/>
      <c r="AL546" s="184"/>
      <c r="AM546" s="185"/>
      <c r="AN546" s="182"/>
      <c r="AO546" s="186"/>
      <c r="AP546" s="184"/>
      <c r="AQ546" s="182"/>
      <c r="AR546" s="187"/>
      <c r="AS546" s="188"/>
      <c r="AT546" s="182"/>
      <c r="AU546" s="186"/>
      <c r="AV546" s="184"/>
      <c r="AW546" s="185"/>
      <c r="AX546" s="182"/>
      <c r="AY546" s="186"/>
      <c r="AZ546" s="184"/>
      <c r="BA546" s="185"/>
      <c r="BB546" s="182"/>
      <c r="BC546" s="186"/>
      <c r="BD546" s="184"/>
      <c r="BE546" s="182"/>
      <c r="BF546" s="158"/>
      <c r="BG546" s="159"/>
      <c r="BI546" s="145" t="s">
        <v>26</v>
      </c>
      <c r="BJ546" s="128">
        <f>B546/B560</f>
        <v>4.6122622671773215E-2</v>
      </c>
      <c r="BK546" s="129">
        <f t="shared" ref="BK546" si="10008">C546/C560</f>
        <v>4.2957428994654476E-2</v>
      </c>
      <c r="BL546" s="130">
        <f t="shared" ref="BL546" si="10009">D546/D560</f>
        <v>3.7159372419488024E-2</v>
      </c>
      <c r="BM546" s="131">
        <f t="shared" ref="BM546" si="10010">E546/E560</f>
        <v>3.9810493565266579E-2</v>
      </c>
      <c r="BN546" s="128">
        <f t="shared" ref="BN546" si="10011">F546/F560</f>
        <v>3.8759179372344979E-2</v>
      </c>
      <c r="BO546" s="129">
        <f t="shared" ref="BO546" si="10012">G546/G560</f>
        <v>3.2969774736241804E-2</v>
      </c>
      <c r="BP546" s="130">
        <f t="shared" ref="BP546" si="10013">H546/H560</f>
        <v>4.8971971564661675E-2</v>
      </c>
      <c r="BQ546" s="131">
        <f t="shared" ref="BQ546" si="10014">I546/I560</f>
        <v>4.3705357142857143E-2</v>
      </c>
      <c r="BR546" s="128">
        <f t="shared" ref="BR546" si="10015">J546/J560</f>
        <v>5.0338534000588755E-2</v>
      </c>
      <c r="BS546" s="129">
        <f t="shared" ref="BS546" si="10016">K546/K560</f>
        <v>5.1650140594938582E-2</v>
      </c>
      <c r="BT546" s="130">
        <f t="shared" ref="BT546" si="10017">L546/L560</f>
        <v>3.9868796126361829E-2</v>
      </c>
      <c r="BU546" s="128">
        <f t="shared" ref="BU546" si="10018">M546/M560</f>
        <v>4.4484202821941203E-2</v>
      </c>
      <c r="BV546" s="132">
        <f t="shared" ref="BV546" si="10019">N546/N560</f>
        <v>3.8854660906923494E-2</v>
      </c>
      <c r="BW546" s="133">
        <f t="shared" ref="BW546" si="10020">O546/O560</f>
        <v>4.2879349515724023E-2</v>
      </c>
      <c r="BX546" s="128">
        <f t="shared" ref="BX546" si="10021">P546/P560</f>
        <v>4.3553419343958177E-2</v>
      </c>
      <c r="BY546" s="129">
        <f t="shared" ref="BY546" si="10022">Q546/Q560</f>
        <v>4.1502062079444325E-2</v>
      </c>
      <c r="BZ546" s="130">
        <f t="shared" ref="BZ546" si="10023">R546/R560</f>
        <v>4.4029612836952288E-2</v>
      </c>
      <c r="CA546" s="131">
        <f t="shared" ref="CA546" si="10024">S546/S560</f>
        <v>3.8298298967349528E-2</v>
      </c>
      <c r="CB546" s="128">
        <f t="shared" ref="CB546" si="10025">T546/T560</f>
        <v>2.6367526309702786E-2</v>
      </c>
      <c r="CC546" s="129">
        <f t="shared" ref="CC546" si="10026">U546/U560</f>
        <v>4.368156934306569E-2</v>
      </c>
      <c r="CD546" s="130">
        <f t="shared" ref="CD546" si="10027">V546/V560</f>
        <v>3.3260153677277714E-2</v>
      </c>
      <c r="CE546" s="131">
        <f t="shared" ref="CE546" si="10028">W546/W560</f>
        <v>4.5806168293754009E-2</v>
      </c>
      <c r="CF546" s="128">
        <f t="shared" ref="CF546" si="10029">X546/X560</f>
        <v>3.1827416078165811E-2</v>
      </c>
      <c r="CG546" s="129">
        <f t="shared" ref="CG546" si="10030">Y546/Y560</f>
        <v>3.6977737114974076E-2</v>
      </c>
      <c r="CH546" s="130">
        <f t="shared" ref="CH546" si="10031">Z546/Z560</f>
        <v>5.3385122623187752E-2</v>
      </c>
      <c r="CI546" s="128">
        <f t="shared" ref="CI546" si="10032">AA546/AA560</f>
        <v>5.3139682062943817E-2</v>
      </c>
      <c r="CJ546" s="134">
        <f t="shared" ref="CJ546" si="10033">AB546/AB560</f>
        <v>4.2398971088039479E-2</v>
      </c>
      <c r="CK546" s="135">
        <f t="shared" ref="CK546" si="10034">AC546/AC560</f>
        <v>4.3295595646775251E-2</v>
      </c>
    </row>
    <row r="547" spans="1:89" ht="14.25" thickTop="1" thickBot="1" x14ac:dyDescent="0.25">
      <c r="A547" s="136" t="s">
        <v>27</v>
      </c>
      <c r="B547" s="192">
        <v>1078</v>
      </c>
      <c r="C547" s="176">
        <v>1687</v>
      </c>
      <c r="D547" s="177">
        <v>583</v>
      </c>
      <c r="E547" s="178">
        <v>708</v>
      </c>
      <c r="F547" s="175">
        <v>1172</v>
      </c>
      <c r="G547" s="179">
        <v>1182</v>
      </c>
      <c r="H547" s="177">
        <v>1962</v>
      </c>
      <c r="I547" s="178">
        <v>2162</v>
      </c>
      <c r="J547" s="175">
        <v>334</v>
      </c>
      <c r="K547" s="176">
        <v>218</v>
      </c>
      <c r="L547" s="177">
        <v>1063</v>
      </c>
      <c r="M547" s="175">
        <v>884</v>
      </c>
      <c r="N547" s="180">
        <v>1894</v>
      </c>
      <c r="O547" s="193">
        <v>1542</v>
      </c>
      <c r="P547" s="175">
        <v>1052</v>
      </c>
      <c r="Q547" s="176">
        <v>793</v>
      </c>
      <c r="R547" s="177">
        <v>1292</v>
      </c>
      <c r="S547" s="178">
        <v>1289</v>
      </c>
      <c r="T547" s="175">
        <v>374</v>
      </c>
      <c r="U547" s="179">
        <v>292</v>
      </c>
      <c r="V547" s="177">
        <v>1142</v>
      </c>
      <c r="W547" s="194">
        <v>1309</v>
      </c>
      <c r="X547" s="175">
        <v>811</v>
      </c>
      <c r="Y547" s="179">
        <v>382</v>
      </c>
      <c r="Z547" s="177">
        <v>2267</v>
      </c>
      <c r="AA547" s="175">
        <v>2374</v>
      </c>
      <c r="AB547" s="156">
        <f t="shared" si="9760"/>
        <v>15024</v>
      </c>
      <c r="AC547" s="157">
        <f t="shared" si="9761"/>
        <v>14822</v>
      </c>
      <c r="AE547" s="229" t="s">
        <v>13</v>
      </c>
      <c r="AF547" s="20">
        <f t="shared" ref="AF547:BG547" si="10035">SUM(AF544:AF546)</f>
        <v>3506</v>
      </c>
      <c r="AG547" s="21">
        <f t="shared" si="10035"/>
        <v>7352</v>
      </c>
      <c r="AH547" s="20">
        <f t="shared" si="10035"/>
        <v>2274</v>
      </c>
      <c r="AI547" s="21">
        <f t="shared" si="10035"/>
        <v>2525</v>
      </c>
      <c r="AJ547" s="20">
        <f t="shared" si="10035"/>
        <v>2983</v>
      </c>
      <c r="AK547" s="21">
        <f t="shared" si="10035"/>
        <v>6305</v>
      </c>
      <c r="AL547" s="20">
        <f t="shared" si="10035"/>
        <v>5529</v>
      </c>
      <c r="AM547" s="21">
        <f t="shared" si="10035"/>
        <v>9822</v>
      </c>
      <c r="AN547" s="20">
        <f t="shared" si="10035"/>
        <v>1694</v>
      </c>
      <c r="AO547" s="21">
        <f t="shared" si="10035"/>
        <v>575</v>
      </c>
      <c r="AP547" s="20">
        <f t="shared" si="10035"/>
        <v>6174</v>
      </c>
      <c r="AQ547" s="21">
        <f t="shared" si="10035"/>
        <v>1977</v>
      </c>
      <c r="AR547" s="20">
        <f t="shared" si="10035"/>
        <v>8315</v>
      </c>
      <c r="AS547" s="21">
        <f t="shared" si="10035"/>
        <v>5159</v>
      </c>
      <c r="AT547" s="20">
        <f t="shared" si="10035"/>
        <v>4502</v>
      </c>
      <c r="AU547" s="21">
        <f t="shared" si="10035"/>
        <v>3909</v>
      </c>
      <c r="AV547" s="20">
        <f t="shared" si="10035"/>
        <v>3950</v>
      </c>
      <c r="AW547" s="21">
        <f t="shared" si="10035"/>
        <v>5814</v>
      </c>
      <c r="AX547" s="20">
        <f t="shared" si="10035"/>
        <v>2478</v>
      </c>
      <c r="AY547" s="21">
        <f t="shared" si="10035"/>
        <v>500</v>
      </c>
      <c r="AZ547" s="20">
        <f t="shared" si="10035"/>
        <v>6429</v>
      </c>
      <c r="BA547" s="21">
        <f t="shared" si="10035"/>
        <v>3295</v>
      </c>
      <c r="BB547" s="20">
        <f t="shared" si="10035"/>
        <v>4269</v>
      </c>
      <c r="BC547" s="21">
        <f t="shared" si="10035"/>
        <v>1894</v>
      </c>
      <c r="BD547" s="20">
        <f t="shared" si="10035"/>
        <v>5995</v>
      </c>
      <c r="BE547" s="21">
        <f t="shared" si="10035"/>
        <v>9248</v>
      </c>
      <c r="BF547" s="160">
        <f t="shared" si="10035"/>
        <v>58098</v>
      </c>
      <c r="BG547" s="161">
        <f t="shared" si="10035"/>
        <v>58375</v>
      </c>
      <c r="BI547" s="136" t="s">
        <v>27</v>
      </c>
      <c r="BJ547" s="128">
        <f>B547/B560</f>
        <v>3.5287570787914495E-2</v>
      </c>
      <c r="BK547" s="129">
        <f t="shared" ref="BK547" si="10036">C547/C560</f>
        <v>5.4324724673149999E-2</v>
      </c>
      <c r="BL547" s="130">
        <f t="shared" ref="BL547" si="10037">D547/D560</f>
        <v>4.376548307184145E-2</v>
      </c>
      <c r="BM547" s="131">
        <f t="shared" ref="BM547" si="10038">E547/E560</f>
        <v>5.0063640220619432E-2</v>
      </c>
      <c r="BN547" s="128">
        <f t="shared" ref="BN547" si="10039">F547/F560</f>
        <v>3.8594526953600945E-2</v>
      </c>
      <c r="BO547" s="129">
        <f t="shared" ref="BO547" si="10040">G547/G560</f>
        <v>4.2130025662959793E-2</v>
      </c>
      <c r="BP547" s="130">
        <f t="shared" ref="BP547" si="10041">H547/H560</f>
        <v>4.6961392086933625E-2</v>
      </c>
      <c r="BQ547" s="131">
        <f t="shared" ref="BQ547" si="10042">I547/I560</f>
        <v>4.8258928571428571E-2</v>
      </c>
      <c r="BR547" s="128">
        <f t="shared" ref="BR547" si="10043">J547/J560</f>
        <v>4.9161024433323521E-2</v>
      </c>
      <c r="BS547" s="129">
        <f t="shared" ref="BS547" si="10044">K547/K560</f>
        <v>3.2262838537812637E-2</v>
      </c>
      <c r="BT547" s="130">
        <f t="shared" ref="BT547" si="10045">L547/L560</f>
        <v>4.1508844546839001E-2</v>
      </c>
      <c r="BU547" s="128">
        <f t="shared" ref="BU547" si="10046">M547/M560</f>
        <v>3.5945187655023789E-2</v>
      </c>
      <c r="BV547" s="132">
        <f t="shared" ref="BV547" si="10047">N547/N560</f>
        <v>4.4708826098246113E-2</v>
      </c>
      <c r="BW547" s="133">
        <f t="shared" ref="BW547" si="10048">O547/O560</f>
        <v>3.6876718880784407E-2</v>
      </c>
      <c r="BX547" s="128">
        <f t="shared" ref="BX547" si="10049">P547/P560</f>
        <v>4.4354498692975801E-2</v>
      </c>
      <c r="BY547" s="129">
        <f t="shared" ref="BY547" si="10050">Q547/Q560</f>
        <v>3.4425873670501414E-2</v>
      </c>
      <c r="BZ547" s="130">
        <f t="shared" ref="BZ547" si="10051">R547/R560</f>
        <v>4.5765293471715492E-2</v>
      </c>
      <c r="CA547" s="131">
        <f t="shared" ref="CA547" si="10052">S547/S560</f>
        <v>4.3077231561006582E-2</v>
      </c>
      <c r="CB547" s="128">
        <f t="shared" ref="CB547" si="10053">T547/T560</f>
        <v>4.3251994911530013E-2</v>
      </c>
      <c r="CC547" s="129">
        <f t="shared" ref="CC547" si="10054">U547/U560</f>
        <v>3.3302919708029198E-2</v>
      </c>
      <c r="CD547" s="130">
        <f t="shared" ref="CD547" si="10055">V547/V560</f>
        <v>4.178558360775704E-2</v>
      </c>
      <c r="CE547" s="131">
        <f t="shared" ref="CE547" si="10056">W547/W560</f>
        <v>4.4218491369117992E-2</v>
      </c>
      <c r="CF547" s="128">
        <f t="shared" ref="CF547" si="10057">X547/X560</f>
        <v>3.9228015865338105E-2</v>
      </c>
      <c r="CG547" s="129">
        <f t="shared" ref="CG547" si="10058">Y547/Y560</f>
        <v>2.9124733150350718E-2</v>
      </c>
      <c r="CH547" s="130">
        <f t="shared" ref="CH547" si="10059">Z547/Z560</f>
        <v>5.1194616322659321E-2</v>
      </c>
      <c r="CI547" s="128">
        <f t="shared" ref="CI547" si="10060">AA547/AA560</f>
        <v>5.0929998069208164E-2</v>
      </c>
      <c r="CJ547" s="134">
        <f t="shared" ref="CJ547" si="10061">AB547/AB560</f>
        <v>4.3717119046510544E-2</v>
      </c>
      <c r="CK547" s="135">
        <f t="shared" ref="CK547" si="10062">AC547/AC560</f>
        <v>4.3304360528814548E-2</v>
      </c>
    </row>
    <row r="548" spans="1:89" ht="13.5" thickTop="1" x14ac:dyDescent="0.2">
      <c r="A548" s="145" t="s">
        <v>28</v>
      </c>
      <c r="B548" s="189">
        <v>1143</v>
      </c>
      <c r="C548" s="183">
        <v>1916</v>
      </c>
      <c r="D548" s="184">
        <v>717</v>
      </c>
      <c r="E548" s="185">
        <v>713</v>
      </c>
      <c r="F548" s="182">
        <v>1100</v>
      </c>
      <c r="G548" s="186">
        <v>1607</v>
      </c>
      <c r="H548" s="184">
        <v>2198</v>
      </c>
      <c r="I548" s="185">
        <v>2294</v>
      </c>
      <c r="J548" s="182">
        <v>383</v>
      </c>
      <c r="K548" s="183">
        <v>249</v>
      </c>
      <c r="L548" s="184">
        <v>1811</v>
      </c>
      <c r="M548" s="182">
        <v>823</v>
      </c>
      <c r="N548" s="187">
        <v>2451</v>
      </c>
      <c r="O548" s="190">
        <v>1816</v>
      </c>
      <c r="P548" s="182">
        <v>1268</v>
      </c>
      <c r="Q548" s="183">
        <v>888</v>
      </c>
      <c r="R548" s="184">
        <v>1425</v>
      </c>
      <c r="S548" s="185">
        <v>1547</v>
      </c>
      <c r="T548" s="182">
        <v>506</v>
      </c>
      <c r="U548" s="186">
        <v>166</v>
      </c>
      <c r="V548" s="184">
        <v>1833</v>
      </c>
      <c r="W548" s="191">
        <v>1141</v>
      </c>
      <c r="X548" s="182">
        <v>1139</v>
      </c>
      <c r="Y548" s="186">
        <v>387</v>
      </c>
      <c r="Z548" s="184">
        <v>2357</v>
      </c>
      <c r="AA548" s="182">
        <v>2733</v>
      </c>
      <c r="AB548" s="156">
        <f t="shared" si="9760"/>
        <v>18331</v>
      </c>
      <c r="AC548" s="157">
        <f t="shared" si="9761"/>
        <v>16280</v>
      </c>
      <c r="BI548" s="145" t="s">
        <v>28</v>
      </c>
      <c r="BJ548" s="128">
        <f>B548/B560</f>
        <v>3.7415300009820289E-2</v>
      </c>
      <c r="BK548" s="129">
        <f t="shared" ref="BK548" si="10063">C548/C560</f>
        <v>6.169897597732981E-2</v>
      </c>
      <c r="BL548" s="130">
        <f t="shared" ref="BL548" si="10064">D548/D560</f>
        <v>5.3824787928834168E-2</v>
      </c>
      <c r="BM548" s="131">
        <f t="shared" ref="BM548" si="10065">E548/E560</f>
        <v>5.0417197001838499E-2</v>
      </c>
      <c r="BN548" s="128">
        <f t="shared" ref="BN548" si="10066">F548/F560</f>
        <v>3.6223532123686897E-2</v>
      </c>
      <c r="BO548" s="129">
        <f t="shared" ref="BO548" si="10067">G548/G560</f>
        <v>5.7278300541773595E-2</v>
      </c>
      <c r="BP548" s="130">
        <f t="shared" ref="BP548" si="10068">H548/H560</f>
        <v>5.2610163000550512E-2</v>
      </c>
      <c r="BQ548" s="131">
        <f t="shared" ref="BQ548" si="10069">I548/I560</f>
        <v>5.1205357142857143E-2</v>
      </c>
      <c r="BR548" s="128">
        <f t="shared" ref="BR548" si="10070">J548/J560</f>
        <v>5.637327053282308E-2</v>
      </c>
      <c r="BS548" s="129">
        <f t="shared" ref="BS548" si="10071">K548/K560</f>
        <v>3.6850673375758473E-2</v>
      </c>
      <c r="BT548" s="130">
        <f t="shared" ref="BT548" si="10072">L548/L560</f>
        <v>7.071732594009919E-2</v>
      </c>
      <c r="BU548" s="128">
        <f t="shared" ref="BU548" si="10073">M548/M560</f>
        <v>3.3464807058919202E-2</v>
      </c>
      <c r="BV548" s="132">
        <f t="shared" ref="BV548" si="10074">N548/N560</f>
        <v>5.7857092273918276E-2</v>
      </c>
      <c r="BW548" s="133">
        <f t="shared" ref="BW548" si="10075">O548/O560</f>
        <v>4.3429391366734425E-2</v>
      </c>
      <c r="BX548" s="128">
        <f t="shared" ref="BX548" si="10076">P548/P560</f>
        <v>5.3461506029176153E-2</v>
      </c>
      <c r="BY548" s="129">
        <f t="shared" ref="BY548" si="10077">Q548/Q560</f>
        <v>3.8550032559149121E-2</v>
      </c>
      <c r="BZ548" s="130">
        <f t="shared" ref="BZ548" si="10078">R548/R560</f>
        <v>5.0476426623215616E-2</v>
      </c>
      <c r="CA548" s="131">
        <f t="shared" ref="CA548" si="10079">S548/S560</f>
        <v>5.169936169501721E-2</v>
      </c>
      <c r="CB548" s="128">
        <f t="shared" ref="CB548" si="10080">T548/T560</f>
        <v>5.851740488030531E-2</v>
      </c>
      <c r="CC548" s="129">
        <f t="shared" ref="CC548" si="10081">U548/U560</f>
        <v>1.8932481751824819E-2</v>
      </c>
      <c r="CD548" s="130">
        <f t="shared" ref="CD548" si="10082">V548/V560</f>
        <v>6.7069154774972564E-2</v>
      </c>
      <c r="CE548" s="131">
        <f t="shared" ref="CE548" si="10083">W548/W560</f>
        <v>3.8543390872546698E-2</v>
      </c>
      <c r="CF548" s="128">
        <f t="shared" ref="CF548" si="10084">X548/X560</f>
        <v>5.5093353971171523E-2</v>
      </c>
      <c r="CG548" s="129">
        <f t="shared" ref="CG548" si="10085">Y548/Y560</f>
        <v>2.9505946935041171E-2</v>
      </c>
      <c r="CH548" s="130">
        <f t="shared" ref="CH548" si="10086">Z548/Z560</f>
        <v>5.3227044848922815E-2</v>
      </c>
      <c r="CI548" s="128">
        <f t="shared" ref="CI548" si="10087">AA548/AA560</f>
        <v>5.8631712183296505E-2</v>
      </c>
      <c r="CJ548" s="134">
        <f t="shared" ref="CJ548" si="10088">AB548/AB560</f>
        <v>5.3339890125238605E-2</v>
      </c>
      <c r="CK548" s="135">
        <f t="shared" ref="CK548" si="10089">AC548/AC560</f>
        <v>4.7564093199912352E-2</v>
      </c>
    </row>
    <row r="549" spans="1:89" x14ac:dyDescent="0.2">
      <c r="A549" s="136" t="s">
        <v>29</v>
      </c>
      <c r="B549" s="192">
        <v>1455</v>
      </c>
      <c r="C549" s="176">
        <v>2742</v>
      </c>
      <c r="D549" s="177">
        <v>1079</v>
      </c>
      <c r="E549" s="178">
        <v>870</v>
      </c>
      <c r="F549" s="175">
        <v>1461</v>
      </c>
      <c r="G549" s="179">
        <v>2591</v>
      </c>
      <c r="H549" s="177">
        <v>2430</v>
      </c>
      <c r="I549" s="178">
        <v>3685</v>
      </c>
      <c r="J549" s="175">
        <v>798</v>
      </c>
      <c r="K549" s="176">
        <v>248</v>
      </c>
      <c r="L549" s="177">
        <v>2428</v>
      </c>
      <c r="M549" s="175">
        <v>878</v>
      </c>
      <c r="N549" s="180">
        <v>3396</v>
      </c>
      <c r="O549" s="193">
        <v>2345</v>
      </c>
      <c r="P549" s="175">
        <v>1823</v>
      </c>
      <c r="Q549" s="176">
        <v>1277</v>
      </c>
      <c r="R549" s="177">
        <v>1800</v>
      </c>
      <c r="S549" s="178">
        <v>2170</v>
      </c>
      <c r="T549" s="175">
        <v>1157</v>
      </c>
      <c r="U549" s="179">
        <v>253</v>
      </c>
      <c r="V549" s="177">
        <v>2539</v>
      </c>
      <c r="W549" s="194">
        <v>1447</v>
      </c>
      <c r="X549" s="175">
        <v>1745</v>
      </c>
      <c r="Y549" s="179">
        <v>587</v>
      </c>
      <c r="Z549" s="177">
        <v>2905</v>
      </c>
      <c r="AA549" s="175">
        <v>3442</v>
      </c>
      <c r="AB549" s="156">
        <f t="shared" si="9760"/>
        <v>25016</v>
      </c>
      <c r="AC549" s="157">
        <f t="shared" si="9761"/>
        <v>22535</v>
      </c>
      <c r="BI549" s="136" t="s">
        <v>29</v>
      </c>
      <c r="BJ549" s="128">
        <f>B549/B560</f>
        <v>4.7628400274968084E-2</v>
      </c>
      <c r="BK549" s="129">
        <f t="shared" ref="BK549" si="10090">C549/C560</f>
        <v>8.8297803825594129E-2</v>
      </c>
      <c r="BL549" s="130">
        <f t="shared" ref="BL549" si="10091">D549/D560</f>
        <v>8.0999924930560768E-2</v>
      </c>
      <c r="BM549" s="131">
        <f t="shared" ref="BM549" si="10092">E549/E560</f>
        <v>6.1518879932117097E-2</v>
      </c>
      <c r="BN549" s="128">
        <f t="shared" ref="BN549" si="10093">F549/F560</f>
        <v>4.8111436757005958E-2</v>
      </c>
      <c r="BO549" s="129">
        <f t="shared" ref="BO549" si="10094">G549/G560</f>
        <v>9.2351012261191898E-2</v>
      </c>
      <c r="BP549" s="130">
        <f t="shared" ref="BP549" si="10095">H549/H560</f>
        <v>5.8163192034275592E-2</v>
      </c>
      <c r="BQ549" s="131">
        <f t="shared" ref="BQ549" si="10096">I549/I560</f>
        <v>8.2254464285714285E-2</v>
      </c>
      <c r="BR549" s="128">
        <f t="shared" ref="BR549" si="10097">J549/J560</f>
        <v>0.1174565793347071</v>
      </c>
      <c r="BS549" s="129">
        <f t="shared" ref="BS549" si="10098">K549/K560</f>
        <v>3.6702678703566673E-2</v>
      </c>
      <c r="BT549" s="130">
        <f t="shared" ref="BT549" si="10099">L549/L560</f>
        <v>9.4810418212347217E-2</v>
      </c>
      <c r="BU549" s="128">
        <f t="shared" ref="BU549" si="10100">M549/M560</f>
        <v>3.5701215793111862E-2</v>
      </c>
      <c r="BV549" s="132">
        <f t="shared" ref="BV549" si="10101">N549/N560</f>
        <v>8.0164294313433887E-2</v>
      </c>
      <c r="BW549" s="133">
        <f t="shared" ref="BW549" si="10102">O549/O560</f>
        <v>5.6080353939973696E-2</v>
      </c>
      <c r="BX549" s="128">
        <f t="shared" ref="BX549" si="10103">P549/P560</f>
        <v>7.6861455434690945E-2</v>
      </c>
      <c r="BY549" s="129">
        <f t="shared" ref="BY549" si="10104">Q549/Q560</f>
        <v>5.5437377903190796E-2</v>
      </c>
      <c r="BZ549" s="130">
        <f t="shared" ref="BZ549" si="10105">R549/R560</f>
        <v>6.3759696787219725E-2</v>
      </c>
      <c r="CA549" s="131">
        <f t="shared" ref="CA549" si="10106">S549/S560</f>
        <v>7.2519466631019616E-2</v>
      </c>
      <c r="CB549" s="128">
        <f t="shared" ref="CB549" si="10107">T549/T560</f>
        <v>0.13380363131721984</v>
      </c>
      <c r="CC549" s="129">
        <f t="shared" ref="CC549" si="10108">U549/U560</f>
        <v>2.8854927007299271E-2</v>
      </c>
      <c r="CD549" s="130">
        <f t="shared" ref="CD549" si="10109">V549/V560</f>
        <v>9.2901573362605197E-2</v>
      </c>
      <c r="CE549" s="131">
        <f t="shared" ref="CE549" si="10110">W549/W560</f>
        <v>4.8880181062730128E-2</v>
      </c>
      <c r="CF549" s="128">
        <f t="shared" ref="CF549" si="10111">X549/X560</f>
        <v>8.4405533520363743E-2</v>
      </c>
      <c r="CG549" s="129">
        <f t="shared" ref="CG549" si="10112">Y549/Y560</f>
        <v>4.4754498322659347E-2</v>
      </c>
      <c r="CH549" s="130">
        <f t="shared" ref="CH549" si="10113">Z549/Z560</f>
        <v>6.5602276319949415E-2</v>
      </c>
      <c r="CI549" s="128">
        <f t="shared" ref="CI549" si="10114">AA549/AA560</f>
        <v>7.3842061227554545E-2</v>
      </c>
      <c r="CJ549" s="134">
        <f t="shared" ref="CJ549" si="10115">AB549/AB560</f>
        <v>7.2792029424088647E-2</v>
      </c>
      <c r="CK549" s="135">
        <f t="shared" ref="CK549" si="10116">AC549/AC560</f>
        <v>6.5838872251844274E-2</v>
      </c>
    </row>
    <row r="550" spans="1:89" x14ac:dyDescent="0.2">
      <c r="A550" s="145" t="s">
        <v>30</v>
      </c>
      <c r="B550" s="189">
        <v>1818</v>
      </c>
      <c r="C550" s="183">
        <v>3913</v>
      </c>
      <c r="D550" s="184">
        <v>1349</v>
      </c>
      <c r="E550" s="185">
        <v>1314</v>
      </c>
      <c r="F550" s="182">
        <v>1655</v>
      </c>
      <c r="G550" s="186">
        <v>3475</v>
      </c>
      <c r="H550" s="184">
        <v>2902</v>
      </c>
      <c r="I550" s="185">
        <v>5145</v>
      </c>
      <c r="J550" s="182">
        <v>1030</v>
      </c>
      <c r="K550" s="183">
        <v>303</v>
      </c>
      <c r="L550" s="184">
        <v>3189</v>
      </c>
      <c r="M550" s="182">
        <v>1005</v>
      </c>
      <c r="N550" s="187">
        <v>4403</v>
      </c>
      <c r="O550" s="190">
        <v>2704</v>
      </c>
      <c r="P550" s="182">
        <v>2395</v>
      </c>
      <c r="Q550" s="183">
        <v>1838</v>
      </c>
      <c r="R550" s="184">
        <v>2118</v>
      </c>
      <c r="S550" s="185">
        <v>2846</v>
      </c>
      <c r="T550" s="182">
        <v>1260</v>
      </c>
      <c r="U550" s="186">
        <v>257</v>
      </c>
      <c r="V550" s="184">
        <v>3108</v>
      </c>
      <c r="W550" s="191">
        <v>1599</v>
      </c>
      <c r="X550" s="182">
        <v>2230</v>
      </c>
      <c r="Y550" s="186">
        <v>951</v>
      </c>
      <c r="Z550" s="184">
        <v>3081</v>
      </c>
      <c r="AA550" s="182">
        <v>4903</v>
      </c>
      <c r="AB550" s="156">
        <f t="shared" si="9760"/>
        <v>30538</v>
      </c>
      <c r="AC550" s="157">
        <f t="shared" si="9761"/>
        <v>30253</v>
      </c>
      <c r="BI550" s="145" t="s">
        <v>30</v>
      </c>
      <c r="BJ550" s="128">
        <f>B550/B560</f>
        <v>5.9510949621918885E-2</v>
      </c>
      <c r="BK550" s="129">
        <f t="shared" ref="BK550" si="10117">C550/C560</f>
        <v>0.12600631158626907</v>
      </c>
      <c r="BL550" s="130">
        <f t="shared" ref="BL550" si="10118">D550/D560</f>
        <v>0.10126867352300878</v>
      </c>
      <c r="BM550" s="131">
        <f t="shared" ref="BM550" si="10119">E550/E560</f>
        <v>9.2914722104369962E-2</v>
      </c>
      <c r="BN550" s="128">
        <f t="shared" ref="BN550" si="10120">F550/F560</f>
        <v>5.4499950604274379E-2</v>
      </c>
      <c r="BO550" s="129">
        <f t="shared" ref="BO550" si="10121">G550/G560</f>
        <v>0.12385942400912461</v>
      </c>
      <c r="BP550" s="130">
        <f t="shared" ref="BP550" si="10122">H550/H560</f>
        <v>6.9460733861509374E-2</v>
      </c>
      <c r="BQ550" s="131">
        <f t="shared" ref="BQ550" si="10123">I550/I560</f>
        <v>0.11484374999999999</v>
      </c>
      <c r="BR550" s="128">
        <f t="shared" ref="BR550" si="10124">J550/J560</f>
        <v>0.15160435678539888</v>
      </c>
      <c r="BS550" s="129">
        <f t="shared" ref="BS550" si="10125">K550/K560</f>
        <v>4.4842385674115734E-2</v>
      </c>
      <c r="BT550" s="130">
        <f t="shared" ref="BT550" si="10126">L550/L560</f>
        <v>0.12452653364051701</v>
      </c>
      <c r="BU550" s="128">
        <f t="shared" ref="BU550" si="10127">M550/M560</f>
        <v>4.0865286870247632E-2</v>
      </c>
      <c r="BV550" s="132">
        <f t="shared" ref="BV550" si="10128">N550/N560</f>
        <v>0.10393503765078016</v>
      </c>
      <c r="BW550" s="133">
        <f t="shared" ref="BW550" si="10129">O550/O560</f>
        <v>6.4665789788353467E-2</v>
      </c>
      <c r="BX550" s="128">
        <f t="shared" ref="BX550" si="10130">P550/P560</f>
        <v>0.10097816004722152</v>
      </c>
      <c r="BY550" s="129">
        <f t="shared" ref="BY550" si="10131">Q550/Q560</f>
        <v>7.9791621445626223E-2</v>
      </c>
      <c r="BZ550" s="130">
        <f t="shared" ref="BZ550" si="10132">R550/R560</f>
        <v>7.5023909886295204E-2</v>
      </c>
      <c r="CA550" s="131">
        <f t="shared" ref="CA550" si="10133">S550/S560</f>
        <v>9.5110784346489327E-2</v>
      </c>
      <c r="CB550" s="128">
        <f t="shared" ref="CB550" si="10134">T550/T560</f>
        <v>0.14571527697467329</v>
      </c>
      <c r="CC550" s="129">
        <f t="shared" ref="CC550" si="10135">U550/U560</f>
        <v>2.9311131386861315E-2</v>
      </c>
      <c r="CD550" s="130">
        <f t="shared" ref="CD550" si="10136">V550/V560</f>
        <v>0.1137211855104281</v>
      </c>
      <c r="CE550" s="131">
        <f t="shared" ref="CE550" si="10137">W550/W560</f>
        <v>5.4014795797723204E-2</v>
      </c>
      <c r="CF550" s="128">
        <f t="shared" ref="CF550" si="10138">X550/X560</f>
        <v>0.10786495114636742</v>
      </c>
      <c r="CG550" s="129">
        <f t="shared" ref="CG550" si="10139">Y550/Y560</f>
        <v>7.2506861848124424E-2</v>
      </c>
      <c r="CH550" s="130">
        <f t="shared" ref="CH550" si="10140">Z550/Z560</f>
        <v>6.9576803215753574E-2</v>
      </c>
      <c r="CI550" s="128">
        <f t="shared" ref="CI550" si="10141">AA550/AA560</f>
        <v>0.10518524875034861</v>
      </c>
      <c r="CJ550" s="134">
        <f t="shared" ref="CJ550" si="10142">AB550/AB560</f>
        <v>8.8860049350528422E-2</v>
      </c>
      <c r="CK550" s="135">
        <f t="shared" ref="CK550" si="10143">AC550/AC560</f>
        <v>8.8387992111606167E-2</v>
      </c>
    </row>
    <row r="551" spans="1:89" x14ac:dyDescent="0.2">
      <c r="A551" s="136" t="s">
        <v>31</v>
      </c>
      <c r="B551" s="192">
        <v>1688</v>
      </c>
      <c r="C551" s="176">
        <v>3439</v>
      </c>
      <c r="D551" s="177">
        <v>925</v>
      </c>
      <c r="E551" s="178">
        <v>1211</v>
      </c>
      <c r="F551" s="175">
        <v>1328</v>
      </c>
      <c r="G551" s="179">
        <v>2830</v>
      </c>
      <c r="H551" s="177">
        <v>2627</v>
      </c>
      <c r="I551" s="178">
        <v>4677</v>
      </c>
      <c r="J551" s="175">
        <v>664</v>
      </c>
      <c r="K551" s="176">
        <v>272</v>
      </c>
      <c r="L551" s="177">
        <v>2985</v>
      </c>
      <c r="M551" s="175">
        <v>972</v>
      </c>
      <c r="N551" s="180">
        <v>3912</v>
      </c>
      <c r="O551" s="193">
        <v>2455</v>
      </c>
      <c r="P551" s="175">
        <v>2107</v>
      </c>
      <c r="Q551" s="176">
        <v>2071</v>
      </c>
      <c r="R551" s="177">
        <v>1832</v>
      </c>
      <c r="S551" s="178">
        <v>2968</v>
      </c>
      <c r="T551" s="175">
        <v>1218</v>
      </c>
      <c r="U551" s="179">
        <v>243</v>
      </c>
      <c r="V551" s="177">
        <v>3321</v>
      </c>
      <c r="W551" s="194">
        <v>1696</v>
      </c>
      <c r="X551" s="175">
        <v>2039</v>
      </c>
      <c r="Y551" s="179">
        <v>943</v>
      </c>
      <c r="Z551" s="177">
        <v>2914</v>
      </c>
      <c r="AA551" s="175">
        <v>4345</v>
      </c>
      <c r="AB551" s="156">
        <f t="shared" si="9760"/>
        <v>27560</v>
      </c>
      <c r="AC551" s="157">
        <f t="shared" si="9761"/>
        <v>28122</v>
      </c>
      <c r="BI551" s="136" t="s">
        <v>31</v>
      </c>
      <c r="BJ551" s="128">
        <f>B551/B560</f>
        <v>5.5255491178107304E-2</v>
      </c>
      <c r="BK551" s="129">
        <f t="shared" ref="BK551" si="10144">C551/C560</f>
        <v>0.11074257744573968</v>
      </c>
      <c r="BL551" s="130">
        <f t="shared" ref="BL551" si="10145">D551/D560</f>
        <v>6.9439231288942277E-2</v>
      </c>
      <c r="BM551" s="131">
        <f t="shared" ref="BM551" si="10146">E551/E560</f>
        <v>8.5631452411257247E-2</v>
      </c>
      <c r="BN551" s="128">
        <f t="shared" ref="BN551" si="10147">F551/F560</f>
        <v>4.3731682418414727E-2</v>
      </c>
      <c r="BO551" s="129">
        <f t="shared" ref="BO551" si="10148">G551/G560</f>
        <v>0.10086968919304248</v>
      </c>
      <c r="BP551" s="130">
        <f t="shared" ref="BP551" si="10149">H551/H560</f>
        <v>6.2878479618947325E-2</v>
      </c>
      <c r="BQ551" s="131">
        <f t="shared" ref="BQ551" si="10150">I551/I560</f>
        <v>0.10439732142857143</v>
      </c>
      <c r="BR551" s="128">
        <f t="shared" ref="BR551" si="10151">J551/J560</f>
        <v>9.7733294083014427E-2</v>
      </c>
      <c r="BS551" s="129">
        <f t="shared" ref="BS551" si="10152">K551/K560</f>
        <v>4.0254550836169897E-2</v>
      </c>
      <c r="BT551" s="130">
        <f t="shared" ref="BT551" si="10153">L551/L560</f>
        <v>0.11656058416962786</v>
      </c>
      <c r="BU551" s="128">
        <f t="shared" ref="BU551" si="10154">M551/M560</f>
        <v>3.9523441629732037E-2</v>
      </c>
      <c r="BV551" s="132">
        <f t="shared" ref="BV551" si="10155">N551/N560</f>
        <v>9.2344734792153535E-2</v>
      </c>
      <c r="BW551" s="133">
        <f t="shared" ref="BW551" si="10156">O551/O560</f>
        <v>5.8710988879588664E-2</v>
      </c>
      <c r="BX551" s="128">
        <f t="shared" ref="BX551" si="10157">P551/P560</f>
        <v>8.8835483598954379E-2</v>
      </c>
      <c r="BY551" s="129">
        <f t="shared" ref="BY551" si="10158">Q551/Q560</f>
        <v>8.9906663772520073E-2</v>
      </c>
      <c r="BZ551" s="130">
        <f t="shared" ref="BZ551" si="10159">R551/R560</f>
        <v>6.4893202507881401E-2</v>
      </c>
      <c r="CA551" s="131">
        <f t="shared" ref="CA551" si="10160">S551/S560</f>
        <v>9.9187915650168768E-2</v>
      </c>
      <c r="CB551" s="128">
        <f t="shared" ref="CB551" si="10161">T551/T560</f>
        <v>0.14085810107551752</v>
      </c>
      <c r="CC551" s="129">
        <f t="shared" ref="CC551" si="10162">U551/U560</f>
        <v>2.771441605839416E-2</v>
      </c>
      <c r="CD551" s="130">
        <f t="shared" ref="CD551" si="10163">V551/V560</f>
        <v>0.12151481888035126</v>
      </c>
      <c r="CE551" s="131">
        <f t="shared" ref="CE551" si="10164">W551/W560</f>
        <v>5.7291490727291151E-2</v>
      </c>
      <c r="CF551" s="128">
        <f t="shared" ref="CF551" si="10165">X551/X560</f>
        <v>9.8626293895714423E-2</v>
      </c>
      <c r="CG551" s="129">
        <f t="shared" ref="CG551" si="10166">Y551/Y560</f>
        <v>7.1896919792619696E-2</v>
      </c>
      <c r="CH551" s="130">
        <f t="shared" ref="CH551" si="10167">Z551/Z560</f>
        <v>6.5805519172575766E-2</v>
      </c>
      <c r="CI551" s="128">
        <f t="shared" ref="CI551" si="10168">AA551/AA560</f>
        <v>9.3214339347392358E-2</v>
      </c>
      <c r="CJ551" s="134">
        <f t="shared" ref="CJ551" si="10169">AB551/AB560</f>
        <v>8.0194608687555291E-2</v>
      </c>
      <c r="CK551" s="135">
        <f t="shared" ref="CK551" si="10170">AC551/AC560</f>
        <v>8.2162004236359651E-2</v>
      </c>
    </row>
    <row r="552" spans="1:89" x14ac:dyDescent="0.2">
      <c r="A552" s="145" t="s">
        <v>32</v>
      </c>
      <c r="B552" s="189">
        <v>1863</v>
      </c>
      <c r="C552" s="183">
        <v>2903</v>
      </c>
      <c r="D552" s="184">
        <v>597</v>
      </c>
      <c r="E552" s="185">
        <v>1171</v>
      </c>
      <c r="F552" s="182">
        <v>1120</v>
      </c>
      <c r="G552" s="186">
        <v>2657</v>
      </c>
      <c r="H552" s="184">
        <v>2325</v>
      </c>
      <c r="I552" s="185">
        <v>3962</v>
      </c>
      <c r="J552" s="182">
        <v>499</v>
      </c>
      <c r="K552" s="183">
        <v>206</v>
      </c>
      <c r="L552" s="184">
        <v>2184</v>
      </c>
      <c r="M552" s="182">
        <v>989</v>
      </c>
      <c r="N552" s="187">
        <v>2949</v>
      </c>
      <c r="O552" s="190">
        <v>2389</v>
      </c>
      <c r="P552" s="182">
        <v>1421</v>
      </c>
      <c r="Q552" s="183">
        <v>1828</v>
      </c>
      <c r="R552" s="184">
        <v>1636</v>
      </c>
      <c r="S552" s="185">
        <v>2205</v>
      </c>
      <c r="T552" s="182">
        <v>791</v>
      </c>
      <c r="U552" s="186">
        <v>307</v>
      </c>
      <c r="V552" s="184">
        <v>2616</v>
      </c>
      <c r="W552" s="191">
        <v>1632</v>
      </c>
      <c r="X552" s="182">
        <v>1303</v>
      </c>
      <c r="Y552" s="186">
        <v>646</v>
      </c>
      <c r="Z552" s="184">
        <v>2506</v>
      </c>
      <c r="AA552" s="182">
        <v>3305</v>
      </c>
      <c r="AB552" s="156">
        <f t="shared" si="9760"/>
        <v>21810</v>
      </c>
      <c r="AC552" s="157">
        <f t="shared" si="9761"/>
        <v>24200</v>
      </c>
      <c r="BI552" s="145" t="s">
        <v>32</v>
      </c>
      <c r="BJ552" s="128">
        <f>B552/B560</f>
        <v>6.0983992929392127E-2</v>
      </c>
      <c r="BK552" s="129">
        <f t="shared" ref="BK552" si="10171">C552/C560</f>
        <v>9.3482321118052422E-2</v>
      </c>
      <c r="BL552" s="130">
        <f t="shared" ref="BL552" si="10172">D552/D560</f>
        <v>4.48164552210795E-2</v>
      </c>
      <c r="BM552" s="131">
        <f t="shared" ref="BM552" si="10173">E552/E560</f>
        <v>8.2802998161504743E-2</v>
      </c>
      <c r="BN552" s="128">
        <f t="shared" ref="BN552" si="10174">F552/F560</f>
        <v>3.6882141798663025E-2</v>
      </c>
      <c r="BO552" s="129">
        <f t="shared" ref="BO552" si="10175">G552/G560</f>
        <v>9.4703450242372395E-2</v>
      </c>
      <c r="BP552" s="130">
        <f t="shared" ref="BP552" si="10176">H552/H560</f>
        <v>5.564996768711554E-2</v>
      </c>
      <c r="BQ552" s="131">
        <f t="shared" ref="BQ552" si="10177">I552/I560</f>
        <v>8.8437500000000002E-2</v>
      </c>
      <c r="BR552" s="128">
        <f t="shared" ref="BR552" si="10178">J552/J560</f>
        <v>7.344715925816897E-2</v>
      </c>
      <c r="BS552" s="129">
        <f t="shared" ref="BS552" si="10179">K552/K560</f>
        <v>3.0486902471511024E-2</v>
      </c>
      <c r="BT552" s="130">
        <f t="shared" ref="BT552" si="10180">L552/L560</f>
        <v>8.5282517864813154E-2</v>
      </c>
      <c r="BU552" s="128">
        <f t="shared" ref="BU552" si="10181">M552/M560</f>
        <v>4.0214695238482492E-2</v>
      </c>
      <c r="BV552" s="132">
        <f t="shared" ref="BV552" si="10182">N552/N560</f>
        <v>6.9612633666170945E-2</v>
      </c>
      <c r="BW552" s="133">
        <f t="shared" ref="BW552" si="10183">O552/O560</f>
        <v>5.7132607915819679E-2</v>
      </c>
      <c r="BX552" s="128">
        <f t="shared" ref="BX552" si="10184">P552/P560</f>
        <v>5.9912302892318067E-2</v>
      </c>
      <c r="BY552" s="129">
        <f t="shared" ref="BY552" si="10185">Q552/Q560</f>
        <v>7.9357499457347519E-2</v>
      </c>
      <c r="BZ552" s="130">
        <f t="shared" ref="BZ552" si="10186">R552/R560</f>
        <v>5.7950479968828593E-2</v>
      </c>
      <c r="CA552" s="131">
        <f t="shared" ref="CA552" si="10187">S552/S560</f>
        <v>7.3689135447648962E-2</v>
      </c>
      <c r="CB552" s="128">
        <f t="shared" ref="CB552" si="10188">T552/T560</f>
        <v>9.1476812767433788E-2</v>
      </c>
      <c r="CC552" s="129">
        <f t="shared" ref="CC552" si="10189">U552/U560</f>
        <v>3.5013686131386862E-2</v>
      </c>
      <c r="CD552" s="130">
        <f t="shared" ref="CD552" si="10190">V552/V560</f>
        <v>9.5718990120746431E-2</v>
      </c>
      <c r="CE552" s="131">
        <f t="shared" ref="CE552" si="10191">W552/W560</f>
        <v>5.5129547680978282E-2</v>
      </c>
      <c r="CF552" s="128">
        <f t="shared" ref="CF552" si="10192">X552/X560</f>
        <v>6.3026023024088232E-2</v>
      </c>
      <c r="CG552" s="129">
        <f t="shared" ref="CG552" si="10193">Y552/Y560</f>
        <v>4.9252820982006708E-2</v>
      </c>
      <c r="CH552" s="130">
        <f t="shared" ref="CH552" si="10194">Z552/Z560</f>
        <v>5.6591843186847929E-2</v>
      </c>
      <c r="CI552" s="128">
        <f t="shared" ref="CI552" si="10195">AA552/AA560</f>
        <v>7.0902966983459548E-2</v>
      </c>
      <c r="CJ552" s="134">
        <f t="shared" ref="CJ552" si="10196">AB552/AB560</f>
        <v>6.3463150053540668E-2</v>
      </c>
      <c r="CK552" s="135">
        <f t="shared" ref="CK552" si="10197">AC552/AC560</f>
        <v>7.0703381783653499E-2</v>
      </c>
    </row>
    <row r="553" spans="1:89" x14ac:dyDescent="0.2">
      <c r="A553" s="136" t="s">
        <v>33</v>
      </c>
      <c r="B553" s="192">
        <v>1501</v>
      </c>
      <c r="C553" s="176">
        <v>1830</v>
      </c>
      <c r="D553" s="177">
        <v>442</v>
      </c>
      <c r="E553" s="178">
        <v>791</v>
      </c>
      <c r="F553" s="175">
        <v>1057</v>
      </c>
      <c r="G553" s="179">
        <v>1818</v>
      </c>
      <c r="H553" s="177">
        <v>1844</v>
      </c>
      <c r="I553" s="178">
        <v>2733</v>
      </c>
      <c r="J553" s="175">
        <v>458</v>
      </c>
      <c r="K553" s="176">
        <v>145</v>
      </c>
      <c r="L553" s="177">
        <v>1570</v>
      </c>
      <c r="M553" s="175">
        <v>979</v>
      </c>
      <c r="N553" s="180">
        <v>2372</v>
      </c>
      <c r="O553" s="193">
        <v>2140</v>
      </c>
      <c r="P553" s="175">
        <v>1004</v>
      </c>
      <c r="Q553" s="176">
        <v>1441</v>
      </c>
      <c r="R553" s="177">
        <v>1419</v>
      </c>
      <c r="S553" s="178">
        <v>1713</v>
      </c>
      <c r="T553" s="175">
        <v>430</v>
      </c>
      <c r="U553" s="179">
        <v>330</v>
      </c>
      <c r="V553" s="177">
        <v>2324</v>
      </c>
      <c r="W553" s="194">
        <v>1397</v>
      </c>
      <c r="X553" s="175">
        <v>872</v>
      </c>
      <c r="Y553" s="179">
        <v>690</v>
      </c>
      <c r="Z553" s="177">
        <v>1965</v>
      </c>
      <c r="AA553" s="175">
        <v>2498</v>
      </c>
      <c r="AB553" s="156">
        <f t="shared" si="9760"/>
        <v>17258</v>
      </c>
      <c r="AC553" s="157">
        <f t="shared" si="9761"/>
        <v>18505</v>
      </c>
      <c r="BI553" s="136" t="s">
        <v>33</v>
      </c>
      <c r="BJ553" s="128">
        <f>B553/B560</f>
        <v>4.9134177878162953E-2</v>
      </c>
      <c r="BK553" s="129">
        <f t="shared" ref="BK553" si="10198">C553/C560</f>
        <v>5.8929606491917308E-2</v>
      </c>
      <c r="BL553" s="130">
        <f t="shared" ref="BL553" si="10199">D553/D560</f>
        <v>3.3180692140229714E-2</v>
      </c>
      <c r="BM553" s="131">
        <f t="shared" ref="BM553" si="10200">E553/E560</f>
        <v>5.5932682788855888E-2</v>
      </c>
      <c r="BN553" s="128">
        <f t="shared" ref="BN553" si="10201">F553/F560</f>
        <v>3.4807521322488225E-2</v>
      </c>
      <c r="BO553" s="129">
        <f t="shared" ref="BO553" si="10202">G553/G560</f>
        <v>6.4798973481608207E-2</v>
      </c>
      <c r="BP553" s="130">
        <f t="shared" ref="BP553" si="10203">H553/H560</f>
        <v>4.4137006630125181E-2</v>
      </c>
      <c r="BQ553" s="131">
        <f t="shared" ref="BQ553" si="10204">I553/I560</f>
        <v>6.1004464285714287E-2</v>
      </c>
      <c r="BR553" s="128">
        <f t="shared" ref="BR553" si="10205">J553/J560</f>
        <v>6.7412422725934645E-2</v>
      </c>
      <c r="BS553" s="129">
        <f t="shared" ref="BS553" si="10206">K553/K560</f>
        <v>2.1459227467811159E-2</v>
      </c>
      <c r="BT553" s="130">
        <f t="shared" ref="BT553" si="10207">L553/L560</f>
        <v>6.1306571908313484E-2</v>
      </c>
      <c r="BU553" s="128">
        <f t="shared" ref="BU553" si="10208">M553/M560</f>
        <v>3.9808075468629286E-2</v>
      </c>
      <c r="BV553" s="132">
        <f t="shared" ref="BV553" si="10209">N553/N560</f>
        <v>5.5992257394424379E-2</v>
      </c>
      <c r="BW553" s="133">
        <f t="shared" ref="BW553" si="10210">O553/O560</f>
        <v>5.1177807007054883E-2</v>
      </c>
      <c r="BX553" s="128">
        <f t="shared" ref="BX553" si="10211">P553/P560</f>
        <v>4.2330719284931276E-2</v>
      </c>
      <c r="BY553" s="129">
        <f t="shared" ref="BY553" si="10212">Q553/Q560</f>
        <v>6.2556978510961578E-2</v>
      </c>
      <c r="BZ553" s="130">
        <f t="shared" ref="BZ553" si="10213">R553/R560</f>
        <v>5.0263894300591548E-2</v>
      </c>
      <c r="CA553" s="131">
        <f t="shared" ref="CA553" si="10214">S553/S560</f>
        <v>5.7246933796744975E-2</v>
      </c>
      <c r="CB553" s="128">
        <f t="shared" ref="CB553" si="10215">T553/T560</f>
        <v>4.9728229443737712E-2</v>
      </c>
      <c r="CC553" s="129">
        <f t="shared" ref="CC553" si="10216">U553/U560</f>
        <v>3.7636861313868612E-2</v>
      </c>
      <c r="CD553" s="130">
        <f t="shared" ref="CD553" si="10217">V553/V560</f>
        <v>8.5034760336626422E-2</v>
      </c>
      <c r="CE553" s="131">
        <f t="shared" ref="CE553" si="10218">W553/W560</f>
        <v>4.7191163057798198E-2</v>
      </c>
      <c r="CF553" s="128">
        <f t="shared" ref="CF553" si="10219">X553/X560</f>
        <v>4.2178581793557123E-2</v>
      </c>
      <c r="CG553" s="129">
        <f t="shared" ref="CG553" si="10220">Y553/Y560</f>
        <v>5.2607502287282705E-2</v>
      </c>
      <c r="CH553" s="130">
        <f t="shared" ref="CH553" si="10221">Z553/Z560</f>
        <v>4.4374689490086265E-2</v>
      </c>
      <c r="CI553" s="128">
        <f t="shared" ref="CI553" si="10222">AA553/AA560</f>
        <v>5.3590200158753994E-2</v>
      </c>
      <c r="CJ553" s="134">
        <f t="shared" ref="CJ553" si="10223">AB553/AB560</f>
        <v>5.0217654453186836E-2</v>
      </c>
      <c r="CK553" s="135">
        <f t="shared" ref="CK553" si="10224">AC553/AC560</f>
        <v>5.4064714045723467E-2</v>
      </c>
    </row>
    <row r="554" spans="1:89" x14ac:dyDescent="0.2">
      <c r="A554" s="145" t="s">
        <v>34</v>
      </c>
      <c r="B554" s="189">
        <v>664</v>
      </c>
      <c r="C554" s="183">
        <v>1260</v>
      </c>
      <c r="D554" s="184">
        <v>202</v>
      </c>
      <c r="E554" s="185">
        <v>718</v>
      </c>
      <c r="F554" s="182">
        <v>461</v>
      </c>
      <c r="G554" s="186">
        <v>1832</v>
      </c>
      <c r="H554" s="184">
        <v>941</v>
      </c>
      <c r="I554" s="185">
        <v>2339</v>
      </c>
      <c r="J554" s="182">
        <v>173</v>
      </c>
      <c r="K554" s="183">
        <v>113</v>
      </c>
      <c r="L554" s="184">
        <v>1538</v>
      </c>
      <c r="M554" s="182">
        <v>606</v>
      </c>
      <c r="N554" s="187">
        <v>2159</v>
      </c>
      <c r="O554" s="190">
        <v>1708</v>
      </c>
      <c r="P554" s="182">
        <v>638</v>
      </c>
      <c r="Q554" s="183">
        <v>1117</v>
      </c>
      <c r="R554" s="184">
        <v>988</v>
      </c>
      <c r="S554" s="185">
        <v>1528</v>
      </c>
      <c r="T554" s="182">
        <v>252</v>
      </c>
      <c r="U554" s="186">
        <v>298</v>
      </c>
      <c r="V554" s="184">
        <v>1857</v>
      </c>
      <c r="W554" s="191">
        <v>929</v>
      </c>
      <c r="X554" s="182">
        <v>430</v>
      </c>
      <c r="Y554" s="186">
        <v>538</v>
      </c>
      <c r="Z554" s="184">
        <v>1232</v>
      </c>
      <c r="AA554" s="182">
        <v>1792</v>
      </c>
      <c r="AB554" s="156">
        <f t="shared" si="9760"/>
        <v>11535</v>
      </c>
      <c r="AC554" s="157">
        <f t="shared" si="9761"/>
        <v>14778</v>
      </c>
      <c r="BI554" s="145" t="s">
        <v>34</v>
      </c>
      <c r="BJ554" s="128">
        <f>B554/B560</f>
        <v>2.1735572359160692E-2</v>
      </c>
      <c r="BK554" s="129">
        <f t="shared" ref="BK554" si="10225">C554/C560</f>
        <v>4.0574483158369291E-2</v>
      </c>
      <c r="BL554" s="130">
        <f t="shared" ref="BL554" si="10226">D554/D560</f>
        <v>1.5164026724720366E-2</v>
      </c>
      <c r="BM554" s="131">
        <f t="shared" ref="BM554" si="10227">E554/E560</f>
        <v>5.0770753783057558E-2</v>
      </c>
      <c r="BN554" s="128">
        <f t="shared" ref="BN554" si="10228">F554/F560</f>
        <v>1.518095300819969E-2</v>
      </c>
      <c r="BO554" s="129">
        <f t="shared" ref="BO554" si="10229">G554/G560</f>
        <v>6.5297975477616191E-2</v>
      </c>
      <c r="BP554" s="130">
        <f t="shared" ref="BP554" si="10230">H554/H560</f>
        <v>2.2523277244548695E-2</v>
      </c>
      <c r="BQ554" s="131">
        <f t="shared" ref="BQ554" si="10231">I554/I560</f>
        <v>5.2209821428571432E-2</v>
      </c>
      <c r="BR554" s="128">
        <f t="shared" ref="BR554" si="10232">J554/J560</f>
        <v>2.5463644392110685E-2</v>
      </c>
      <c r="BS554" s="129">
        <f t="shared" ref="BS554" si="10233">K554/K560</f>
        <v>1.6723397957673525E-2</v>
      </c>
      <c r="BT554" s="130">
        <f t="shared" ref="BT554" si="10234">L554/L560</f>
        <v>6.0057011206997538E-2</v>
      </c>
      <c r="BU554" s="128">
        <f t="shared" ref="BU554" si="10235">M554/M560</f>
        <v>2.4641158053104541E-2</v>
      </c>
      <c r="BV554" s="132">
        <f t="shared" ref="BV554" si="10236">N554/N560</f>
        <v>5.0964284871231974E-2</v>
      </c>
      <c r="BW554" s="133">
        <f t="shared" ref="BW554" si="10237">O554/O560</f>
        <v>4.084658615329427E-2</v>
      </c>
      <c r="BX554" s="128">
        <f t="shared" ref="BX554" si="10238">P554/P560</f>
        <v>2.6899401298591787E-2</v>
      </c>
      <c r="BY554" s="129">
        <f t="shared" ref="BY554" si="10239">Q554/Q560</f>
        <v>4.8491426090731496E-2</v>
      </c>
      <c r="BZ554" s="130">
        <f t="shared" ref="BZ554" si="10240">R554/R560</f>
        <v>3.4996989125429492E-2</v>
      </c>
      <c r="CA554" s="131">
        <f t="shared" ref="CA554" si="10241">S554/S560</f>
        <v>5.1064398623132709E-2</v>
      </c>
      <c r="CB554" s="128">
        <f t="shared" ref="CB554" si="10242">T554/T560</f>
        <v>2.9143055394934659E-2</v>
      </c>
      <c r="CC554" s="129">
        <f t="shared" ref="CC554" si="10243">U554/U560</f>
        <v>3.3987226277372259E-2</v>
      </c>
      <c r="CD554" s="130">
        <f t="shared" ref="CD554" si="10244">V554/V560</f>
        <v>6.7947310647639952E-2</v>
      </c>
      <c r="CE554" s="131">
        <f t="shared" ref="CE554" si="10245">W554/W560</f>
        <v>3.1381954531635309E-2</v>
      </c>
      <c r="CF554" s="128">
        <f t="shared" ref="CF554" si="10246">X554/X560</f>
        <v>2.0799071297281611E-2</v>
      </c>
      <c r="CG554" s="129">
        <f t="shared" ref="CG554" si="10247">Y554/Y560</f>
        <v>4.1018603232692893E-2</v>
      </c>
      <c r="CH554" s="130">
        <f t="shared" ref="CH554" si="10248">Z554/Z560</f>
        <v>2.7821688270629148E-2</v>
      </c>
      <c r="CI554" s="128">
        <f t="shared" ref="CI554" si="10249">AA554/AA560</f>
        <v>3.8444210842468837E-2</v>
      </c>
      <c r="CJ554" s="134">
        <f t="shared" ref="CJ554" si="10250">AB554/AB560</f>
        <v>3.3564760929279763E-2</v>
      </c>
      <c r="CK554" s="135">
        <f t="shared" ref="CK554" si="10251">AC554/AC560</f>
        <v>4.3175808925571546E-2</v>
      </c>
    </row>
    <row r="555" spans="1:89" x14ac:dyDescent="0.2">
      <c r="A555" s="136" t="s">
        <v>35</v>
      </c>
      <c r="B555" s="192">
        <v>0</v>
      </c>
      <c r="C555" s="176">
        <v>547</v>
      </c>
      <c r="D555" s="177">
        <v>8</v>
      </c>
      <c r="E555" s="178">
        <v>268</v>
      </c>
      <c r="F555" s="175">
        <v>30</v>
      </c>
      <c r="G555" s="179">
        <v>652</v>
      </c>
      <c r="H555" s="177">
        <v>106</v>
      </c>
      <c r="I555" s="178">
        <v>678</v>
      </c>
      <c r="J555" s="175">
        <v>36</v>
      </c>
      <c r="K555" s="176">
        <v>17</v>
      </c>
      <c r="L555" s="177">
        <v>257</v>
      </c>
      <c r="M555" s="175">
        <v>172</v>
      </c>
      <c r="N555" s="180">
        <v>367</v>
      </c>
      <c r="O555" s="193">
        <v>217</v>
      </c>
      <c r="P555" s="175">
        <v>126</v>
      </c>
      <c r="Q555" s="176">
        <v>229</v>
      </c>
      <c r="R555" s="177">
        <v>189</v>
      </c>
      <c r="S555" s="178">
        <v>142</v>
      </c>
      <c r="T555" s="175">
        <v>50</v>
      </c>
      <c r="U555" s="179">
        <v>15</v>
      </c>
      <c r="V555" s="177">
        <v>205</v>
      </c>
      <c r="W555" s="194">
        <v>34</v>
      </c>
      <c r="X555" s="175">
        <v>91</v>
      </c>
      <c r="Y555" s="179">
        <v>43</v>
      </c>
      <c r="Z555" s="177">
        <v>105</v>
      </c>
      <c r="AA555" s="175">
        <v>212</v>
      </c>
      <c r="AB555" s="156">
        <f t="shared" si="9760"/>
        <v>1570</v>
      </c>
      <c r="AC555" s="157">
        <f t="shared" si="9761"/>
        <v>3226</v>
      </c>
      <c r="BI555" s="136" t="s">
        <v>35</v>
      </c>
      <c r="BJ555" s="128">
        <f>B555/B560</f>
        <v>0</v>
      </c>
      <c r="BK555" s="129">
        <f t="shared" ref="BK555" si="10252">C555/C560</f>
        <v>1.7614478006053969E-2</v>
      </c>
      <c r="BL555" s="130">
        <f t="shared" ref="BL555" si="10253">D555/D560</f>
        <v>6.0055551385031149E-4</v>
      </c>
      <c r="BM555" s="131">
        <f t="shared" ref="BM555" si="10254">E555/E560</f>
        <v>1.895064347334182E-2</v>
      </c>
      <c r="BN555" s="128">
        <f t="shared" ref="BN555" si="10255">F555/F560</f>
        <v>9.8791451246418817E-4</v>
      </c>
      <c r="BO555" s="129">
        <f t="shared" ref="BO555" si="10256">G555/G560</f>
        <v>2.3239235814086115E-2</v>
      </c>
      <c r="BP555" s="130">
        <f t="shared" ref="BP555" si="10257">H555/H560</f>
        <v>2.5371598171330095E-3</v>
      </c>
      <c r="BQ555" s="131">
        <f t="shared" ref="BQ555" si="10258">I555/I560</f>
        <v>1.5133928571428571E-2</v>
      </c>
      <c r="BR555" s="128">
        <f t="shared" ref="BR555" si="10259">J555/J560</f>
        <v>5.2987930526935531E-3</v>
      </c>
      <c r="BS555" s="129">
        <f t="shared" ref="BS555" si="10260">K555/K560</f>
        <v>2.5159094272606186E-3</v>
      </c>
      <c r="BT555" s="130">
        <f t="shared" ref="BT555" si="10261">L555/L560</f>
        <v>1.0035534382443673E-2</v>
      </c>
      <c r="BU555" s="128">
        <f t="shared" ref="BU555" si="10262">M555/M560</f>
        <v>6.9938600414752167E-3</v>
      </c>
      <c r="BV555" s="132">
        <f t="shared" ref="BV555" si="10263">N555/N560</f>
        <v>8.6632202629653241E-3</v>
      </c>
      <c r="BW555" s="133">
        <f t="shared" ref="BW555" si="10264">O555/O560</f>
        <v>5.1895252899677152E-3</v>
      </c>
      <c r="BX555" s="128">
        <f t="shared" ref="BX555" si="10265">P555/P560</f>
        <v>5.3124209461168732E-3</v>
      </c>
      <c r="BY555" s="129">
        <f t="shared" ref="BY555" si="10266">Q555/Q560</f>
        <v>9.9413935315823751E-3</v>
      </c>
      <c r="BZ555" s="130">
        <f t="shared" ref="BZ555" si="10267">R555/R560</f>
        <v>6.6947681626580713E-3</v>
      </c>
      <c r="CA555" s="131">
        <f t="shared" ref="CA555" si="10268">S555/S560</f>
        <v>4.7455134846105E-3</v>
      </c>
      <c r="CB555" s="128">
        <f t="shared" ref="CB555" si="10269">T555/T560</f>
        <v>5.7823522608997343E-3</v>
      </c>
      <c r="CC555" s="129">
        <f t="shared" ref="CC555" si="10270">U555/U560</f>
        <v>1.7107664233576643E-3</v>
      </c>
      <c r="CD555" s="130">
        <f t="shared" ref="CD555" si="10271">V555/V560</f>
        <v>7.5009147457006948E-3</v>
      </c>
      <c r="CE555" s="131">
        <f t="shared" ref="CE555" si="10272">W555/W560</f>
        <v>1.1485322433537142E-3</v>
      </c>
      <c r="CF555" s="128">
        <f t="shared" ref="CF555" si="10273">X555/X560</f>
        <v>4.4016639257037828E-3</v>
      </c>
      <c r="CG555" s="129">
        <f t="shared" ref="CG555" si="10274">Y555/Y560</f>
        <v>3.2784385483379079E-3</v>
      </c>
      <c r="CH555" s="130">
        <f t="shared" ref="CH555" si="10275">Z555/Z560</f>
        <v>2.3711666139740752E-3</v>
      </c>
      <c r="CI555" s="128">
        <f t="shared" ref="CI555" si="10276">AA555/AA560</f>
        <v>4.5480874434170723E-3</v>
      </c>
      <c r="CJ555" s="134">
        <f t="shared" ref="CJ555" si="10277">AB555/AB560</f>
        <v>4.5684156618092091E-3</v>
      </c>
      <c r="CK555" s="135">
        <f t="shared" ref="CK555" si="10278">AC555/AC560</f>
        <v>9.4251698195895114E-3</v>
      </c>
    </row>
    <row r="556" spans="1:89" x14ac:dyDescent="0.2">
      <c r="A556" s="145" t="s">
        <v>36</v>
      </c>
      <c r="B556" s="189"/>
      <c r="C556" s="183"/>
      <c r="D556" s="184"/>
      <c r="E556" s="185"/>
      <c r="F556" s="182"/>
      <c r="G556" s="186"/>
      <c r="H556" s="184"/>
      <c r="I556" s="185"/>
      <c r="J556" s="182"/>
      <c r="K556" s="186"/>
      <c r="L556" s="184"/>
      <c r="M556" s="182"/>
      <c r="N556" s="187"/>
      <c r="O556" s="190"/>
      <c r="P556" s="182"/>
      <c r="Q556" s="186"/>
      <c r="R556" s="184"/>
      <c r="S556" s="185"/>
      <c r="T556" s="182"/>
      <c r="U556" s="186"/>
      <c r="V556" s="184"/>
      <c r="W556" s="185"/>
      <c r="X556" s="182"/>
      <c r="Y556" s="186"/>
      <c r="Z556" s="184"/>
      <c r="AA556" s="182"/>
      <c r="AB556" s="156">
        <f t="shared" si="9760"/>
        <v>0</v>
      </c>
      <c r="AC556" s="157">
        <f t="shared" si="9761"/>
        <v>0</v>
      </c>
      <c r="BI556" s="145" t="s">
        <v>36</v>
      </c>
      <c r="BJ556" s="128">
        <f>B556/B560</f>
        <v>0</v>
      </c>
      <c r="BK556" s="129">
        <f t="shared" ref="BK556" si="10279">C556/C560</f>
        <v>0</v>
      </c>
      <c r="BL556" s="130">
        <f t="shared" ref="BL556" si="10280">D556/D560</f>
        <v>0</v>
      </c>
      <c r="BM556" s="131">
        <f t="shared" ref="BM556" si="10281">E556/E560</f>
        <v>0</v>
      </c>
      <c r="BN556" s="128">
        <f t="shared" ref="BN556" si="10282">F556/F560</f>
        <v>0</v>
      </c>
      <c r="BO556" s="129">
        <f t="shared" ref="BO556" si="10283">G556/G560</f>
        <v>0</v>
      </c>
      <c r="BP556" s="130">
        <f t="shared" ref="BP556" si="10284">H556/H560</f>
        <v>0</v>
      </c>
      <c r="BQ556" s="131">
        <f t="shared" ref="BQ556" si="10285">I556/I560</f>
        <v>0</v>
      </c>
      <c r="BR556" s="128">
        <f t="shared" ref="BR556" si="10286">J556/J560</f>
        <v>0</v>
      </c>
      <c r="BS556" s="129">
        <f t="shared" ref="BS556" si="10287">K556/K560</f>
        <v>0</v>
      </c>
      <c r="BT556" s="130">
        <f t="shared" ref="BT556" si="10288">L556/L560</f>
        <v>0</v>
      </c>
      <c r="BU556" s="128">
        <f t="shared" ref="BU556" si="10289">M556/M560</f>
        <v>0</v>
      </c>
      <c r="BV556" s="132">
        <f t="shared" ref="BV556" si="10290">N556/N560</f>
        <v>0</v>
      </c>
      <c r="BW556" s="133">
        <f t="shared" ref="BW556" si="10291">O556/O560</f>
        <v>0</v>
      </c>
      <c r="BX556" s="128">
        <f t="shared" ref="BX556" si="10292">P556/P560</f>
        <v>0</v>
      </c>
      <c r="BY556" s="129">
        <f t="shared" ref="BY556" si="10293">Q556/Q560</f>
        <v>0</v>
      </c>
      <c r="BZ556" s="130">
        <f t="shared" ref="BZ556" si="10294">R556/R560</f>
        <v>0</v>
      </c>
      <c r="CA556" s="131">
        <f t="shared" ref="CA556" si="10295">S556/S560</f>
        <v>0</v>
      </c>
      <c r="CB556" s="128">
        <f t="shared" ref="CB556" si="10296">T556/T560</f>
        <v>0</v>
      </c>
      <c r="CC556" s="129">
        <f t="shared" ref="CC556" si="10297">U556/U560</f>
        <v>0</v>
      </c>
      <c r="CD556" s="130">
        <f t="shared" ref="CD556" si="10298">V556/V560</f>
        <v>0</v>
      </c>
      <c r="CE556" s="131">
        <f t="shared" ref="CE556" si="10299">W556/W560</f>
        <v>0</v>
      </c>
      <c r="CF556" s="128">
        <f t="shared" ref="CF556" si="10300">X556/X560</f>
        <v>0</v>
      </c>
      <c r="CG556" s="129">
        <f t="shared" ref="CG556" si="10301">Y556/Y560</f>
        <v>0</v>
      </c>
      <c r="CH556" s="130">
        <f t="shared" ref="CH556" si="10302">Z556/Z560</f>
        <v>0</v>
      </c>
      <c r="CI556" s="128">
        <f t="shared" ref="CI556" si="10303">AA556/AA560</f>
        <v>0</v>
      </c>
      <c r="CJ556" s="134">
        <f t="shared" ref="CJ556" si="10304">AB556/AB560</f>
        <v>0</v>
      </c>
      <c r="CK556" s="135">
        <f t="shared" ref="CK556" si="10305">AC556/AC560</f>
        <v>0</v>
      </c>
    </row>
    <row r="557" spans="1:89" x14ac:dyDescent="0.2">
      <c r="A557" s="136" t="s">
        <v>37</v>
      </c>
      <c r="B557" s="58"/>
      <c r="C557" s="59"/>
      <c r="D557" s="138"/>
      <c r="E557" s="139"/>
      <c r="F557" s="137"/>
      <c r="G557" s="140"/>
      <c r="H557" s="138"/>
      <c r="I557" s="139"/>
      <c r="J557" s="137"/>
      <c r="K557" s="140"/>
      <c r="L557" s="138"/>
      <c r="M557" s="137"/>
      <c r="N557" s="141"/>
      <c r="O557" s="142"/>
      <c r="P557" s="137"/>
      <c r="Q557" s="140"/>
      <c r="R557" s="138"/>
      <c r="S557" s="139"/>
      <c r="T557" s="137"/>
      <c r="U557" s="140"/>
      <c r="V557" s="138"/>
      <c r="W557" s="139"/>
      <c r="X557" s="137"/>
      <c r="Y557" s="140"/>
      <c r="Z557" s="143"/>
      <c r="AA557" s="144"/>
      <c r="AB557" s="158">
        <f t="shared" ref="AB557:AB559" si="10306">SUM(B557,D557,F557,H557,J557,L557,N557,P557,R557,T557,V557,X557,Z557)</f>
        <v>0</v>
      </c>
      <c r="AC557" s="159">
        <f t="shared" ref="AC557:AC559" si="10307">SUM(C557,E557,G557,I557,K557,M557,O557,Q557,S557,U557,W557,Y557,AA557)</f>
        <v>0</v>
      </c>
      <c r="BI557" s="136" t="s">
        <v>37</v>
      </c>
      <c r="BJ557" s="128">
        <f>B557/B560</f>
        <v>0</v>
      </c>
      <c r="BK557" s="129">
        <f t="shared" ref="BK557" si="10308">C557/C560</f>
        <v>0</v>
      </c>
      <c r="BL557" s="130">
        <f t="shared" ref="BL557" si="10309">D557/D560</f>
        <v>0</v>
      </c>
      <c r="BM557" s="131">
        <f t="shared" ref="BM557" si="10310">E557/E560</f>
        <v>0</v>
      </c>
      <c r="BN557" s="128">
        <f t="shared" ref="BN557" si="10311">F557/F560</f>
        <v>0</v>
      </c>
      <c r="BO557" s="129">
        <f t="shared" ref="BO557" si="10312">G557/G560</f>
        <v>0</v>
      </c>
      <c r="BP557" s="130">
        <f t="shared" ref="BP557" si="10313">H557/H560</f>
        <v>0</v>
      </c>
      <c r="BQ557" s="131">
        <f t="shared" ref="BQ557" si="10314">I557/I560</f>
        <v>0</v>
      </c>
      <c r="BR557" s="128">
        <f t="shared" ref="BR557" si="10315">J557/J560</f>
        <v>0</v>
      </c>
      <c r="BS557" s="129">
        <f t="shared" ref="BS557" si="10316">K557/K560</f>
        <v>0</v>
      </c>
      <c r="BT557" s="130">
        <f t="shared" ref="BT557" si="10317">L557/L560</f>
        <v>0</v>
      </c>
      <c r="BU557" s="128">
        <f t="shared" ref="BU557" si="10318">M557/M560</f>
        <v>0</v>
      </c>
      <c r="BV557" s="132">
        <f t="shared" ref="BV557" si="10319">N557/N560</f>
        <v>0</v>
      </c>
      <c r="BW557" s="133">
        <f t="shared" ref="BW557" si="10320">O557/O560</f>
        <v>0</v>
      </c>
      <c r="BX557" s="128">
        <f t="shared" ref="BX557" si="10321">P557/P560</f>
        <v>0</v>
      </c>
      <c r="BY557" s="129">
        <f t="shared" ref="BY557" si="10322">Q557/Q560</f>
        <v>0</v>
      </c>
      <c r="BZ557" s="130">
        <f t="shared" ref="BZ557" si="10323">R557/R560</f>
        <v>0</v>
      </c>
      <c r="CA557" s="131">
        <f t="shared" ref="CA557" si="10324">S557/S560</f>
        <v>0</v>
      </c>
      <c r="CB557" s="128">
        <f t="shared" ref="CB557" si="10325">T557/T560</f>
        <v>0</v>
      </c>
      <c r="CC557" s="129">
        <f t="shared" ref="CC557" si="10326">U557/U560</f>
        <v>0</v>
      </c>
      <c r="CD557" s="130">
        <f t="shared" ref="CD557" si="10327">V557/V560</f>
        <v>0</v>
      </c>
      <c r="CE557" s="131">
        <f t="shared" ref="CE557" si="10328">W557/W560</f>
        <v>0</v>
      </c>
      <c r="CF557" s="128">
        <f t="shared" ref="CF557" si="10329">X557/X560</f>
        <v>0</v>
      </c>
      <c r="CG557" s="129">
        <f t="shared" ref="CG557" si="10330">Y557/Y560</f>
        <v>0</v>
      </c>
      <c r="CH557" s="130">
        <f t="shared" ref="CH557" si="10331">Z557/Z560</f>
        <v>0</v>
      </c>
      <c r="CI557" s="128">
        <f t="shared" ref="CI557" si="10332">AA557/AA560</f>
        <v>0</v>
      </c>
      <c r="CJ557" s="134">
        <f t="shared" ref="CJ557" si="10333">AB557/AB560</f>
        <v>0</v>
      </c>
      <c r="CK557" s="135">
        <f t="shared" ref="CK557" si="10334">AC557/AC560</f>
        <v>0</v>
      </c>
    </row>
    <row r="558" spans="1:89" x14ac:dyDescent="0.2">
      <c r="A558" s="145" t="s">
        <v>38</v>
      </c>
      <c r="B558" s="56"/>
      <c r="C558" s="57"/>
      <c r="D558" s="151"/>
      <c r="E558" s="148"/>
      <c r="F558" s="149"/>
      <c r="G558" s="150"/>
      <c r="H558" s="151"/>
      <c r="I558" s="148"/>
      <c r="J558" s="149"/>
      <c r="K558" s="150"/>
      <c r="L558" s="151"/>
      <c r="M558" s="149"/>
      <c r="N558" s="153"/>
      <c r="O558" s="152"/>
      <c r="P558" s="149"/>
      <c r="Q558" s="150"/>
      <c r="R558" s="151"/>
      <c r="S558" s="148"/>
      <c r="T558" s="149"/>
      <c r="U558" s="150"/>
      <c r="V558" s="151"/>
      <c r="W558" s="148"/>
      <c r="X558" s="149"/>
      <c r="Y558" s="150"/>
      <c r="Z558" s="147"/>
      <c r="AA558" s="146"/>
      <c r="AB558" s="158">
        <f t="shared" si="10306"/>
        <v>0</v>
      </c>
      <c r="AC558" s="159">
        <f t="shared" si="10307"/>
        <v>0</v>
      </c>
      <c r="BI558" s="145" t="s">
        <v>38</v>
      </c>
      <c r="BJ558" s="128">
        <f>B558/B560</f>
        <v>0</v>
      </c>
      <c r="BK558" s="129">
        <f t="shared" ref="BK558" si="10335">C558/C560</f>
        <v>0</v>
      </c>
      <c r="BL558" s="130">
        <f t="shared" ref="BL558" si="10336">D558/D560</f>
        <v>0</v>
      </c>
      <c r="BM558" s="131">
        <f t="shared" ref="BM558" si="10337">E558/E560</f>
        <v>0</v>
      </c>
      <c r="BN558" s="128">
        <f t="shared" ref="BN558" si="10338">F558/F560</f>
        <v>0</v>
      </c>
      <c r="BO558" s="129">
        <f t="shared" ref="BO558" si="10339">G558/G560</f>
        <v>0</v>
      </c>
      <c r="BP558" s="130">
        <f t="shared" ref="BP558" si="10340">H558/H560</f>
        <v>0</v>
      </c>
      <c r="BQ558" s="131">
        <f t="shared" ref="BQ558" si="10341">I558/I560</f>
        <v>0</v>
      </c>
      <c r="BR558" s="128">
        <f t="shared" ref="BR558" si="10342">J558/J560</f>
        <v>0</v>
      </c>
      <c r="BS558" s="129">
        <f t="shared" ref="BS558" si="10343">K558/K560</f>
        <v>0</v>
      </c>
      <c r="BT558" s="130">
        <f t="shared" ref="BT558" si="10344">L558/L560</f>
        <v>0</v>
      </c>
      <c r="BU558" s="128">
        <f t="shared" ref="BU558" si="10345">M558/M560</f>
        <v>0</v>
      </c>
      <c r="BV558" s="132">
        <f t="shared" ref="BV558" si="10346">N558/N560</f>
        <v>0</v>
      </c>
      <c r="BW558" s="133">
        <f t="shared" ref="BW558" si="10347">O558/O560</f>
        <v>0</v>
      </c>
      <c r="BX558" s="128">
        <f t="shared" ref="BX558" si="10348">P558/P560</f>
        <v>0</v>
      </c>
      <c r="BY558" s="129">
        <f t="shared" ref="BY558" si="10349">Q558/Q560</f>
        <v>0</v>
      </c>
      <c r="BZ558" s="130">
        <f t="shared" ref="BZ558" si="10350">R558/R560</f>
        <v>0</v>
      </c>
      <c r="CA558" s="131">
        <f t="shared" ref="CA558" si="10351">S558/S560</f>
        <v>0</v>
      </c>
      <c r="CB558" s="128">
        <f t="shared" ref="CB558" si="10352">T558/T560</f>
        <v>0</v>
      </c>
      <c r="CC558" s="129">
        <f t="shared" ref="CC558" si="10353">U558/U560</f>
        <v>0</v>
      </c>
      <c r="CD558" s="130">
        <f t="shared" ref="CD558" si="10354">V558/V560</f>
        <v>0</v>
      </c>
      <c r="CE558" s="131">
        <f t="shared" ref="CE558" si="10355">W558/W560</f>
        <v>0</v>
      </c>
      <c r="CF558" s="128">
        <f t="shared" ref="CF558" si="10356">X558/X560</f>
        <v>0</v>
      </c>
      <c r="CG558" s="129">
        <f t="shared" ref="CG558" si="10357">Y558/Y560</f>
        <v>0</v>
      </c>
      <c r="CH558" s="130">
        <f t="shared" ref="CH558" si="10358">Z558/Z560</f>
        <v>0</v>
      </c>
      <c r="CI558" s="128">
        <f t="shared" ref="CI558" si="10359">AA558/AA560</f>
        <v>0</v>
      </c>
      <c r="CJ558" s="134">
        <f t="shared" ref="CJ558" si="10360">AB558/AB560</f>
        <v>0</v>
      </c>
      <c r="CK558" s="135">
        <f t="shared" ref="CK558" si="10361">AC558/AC560</f>
        <v>0</v>
      </c>
    </row>
    <row r="559" spans="1:89" ht="13.5" thickBot="1" x14ac:dyDescent="0.25">
      <c r="A559" s="136" t="s">
        <v>39</v>
      </c>
      <c r="B559" s="58"/>
      <c r="C559" s="59"/>
      <c r="D559" s="138"/>
      <c r="E559" s="139"/>
      <c r="F559" s="137"/>
      <c r="G559" s="140"/>
      <c r="H559" s="138"/>
      <c r="I559" s="139"/>
      <c r="J559" s="137"/>
      <c r="K559" s="140"/>
      <c r="L559" s="138"/>
      <c r="M559" s="137"/>
      <c r="N559" s="141"/>
      <c r="O559" s="142"/>
      <c r="P559" s="137"/>
      <c r="Q559" s="140"/>
      <c r="R559" s="138"/>
      <c r="S559" s="139"/>
      <c r="T559" s="137"/>
      <c r="U559" s="140"/>
      <c r="V559" s="138"/>
      <c r="W559" s="139"/>
      <c r="X559" s="137"/>
      <c r="Y559" s="140"/>
      <c r="Z559" s="143"/>
      <c r="AA559" s="144"/>
      <c r="AB559" s="158">
        <f t="shared" si="10306"/>
        <v>0</v>
      </c>
      <c r="AC559" s="159">
        <f t="shared" si="10307"/>
        <v>0</v>
      </c>
      <c r="BI559" s="136" t="s">
        <v>39</v>
      </c>
      <c r="BJ559" s="128">
        <f>B559/B560</f>
        <v>0</v>
      </c>
      <c r="BK559" s="129">
        <f t="shared" ref="BK559" si="10362">C559/C560</f>
        <v>0</v>
      </c>
      <c r="BL559" s="130">
        <f t="shared" ref="BL559" si="10363">D559/D560</f>
        <v>0</v>
      </c>
      <c r="BM559" s="131">
        <f t="shared" ref="BM559" si="10364">E559/E560</f>
        <v>0</v>
      </c>
      <c r="BN559" s="128">
        <f t="shared" ref="BN559" si="10365">F559/F560</f>
        <v>0</v>
      </c>
      <c r="BO559" s="129">
        <f t="shared" ref="BO559" si="10366">G559/G560</f>
        <v>0</v>
      </c>
      <c r="BP559" s="130">
        <f t="shared" ref="BP559" si="10367">H559/H560</f>
        <v>0</v>
      </c>
      <c r="BQ559" s="131">
        <f t="shared" ref="BQ559" si="10368">I559/I560</f>
        <v>0</v>
      </c>
      <c r="BR559" s="128">
        <f t="shared" ref="BR559" si="10369">J559/J560</f>
        <v>0</v>
      </c>
      <c r="BS559" s="129">
        <f t="shared" ref="BS559" si="10370">K559/K560</f>
        <v>0</v>
      </c>
      <c r="BT559" s="130">
        <f t="shared" ref="BT559" si="10371">L559/L560</f>
        <v>0</v>
      </c>
      <c r="BU559" s="128">
        <f t="shared" ref="BU559" si="10372">M559/M560</f>
        <v>0</v>
      </c>
      <c r="BV559" s="132">
        <f t="shared" ref="BV559" si="10373">N559/N560</f>
        <v>0</v>
      </c>
      <c r="BW559" s="133">
        <f t="shared" ref="BW559" si="10374">O559/O560</f>
        <v>0</v>
      </c>
      <c r="BX559" s="128">
        <f t="shared" ref="BX559" si="10375">P559/P560</f>
        <v>0</v>
      </c>
      <c r="BY559" s="129">
        <f t="shared" ref="BY559" si="10376">Q559/Q560</f>
        <v>0</v>
      </c>
      <c r="BZ559" s="130">
        <f t="shared" ref="BZ559" si="10377">R559/R560</f>
        <v>0</v>
      </c>
      <c r="CA559" s="131">
        <f t="shared" ref="CA559" si="10378">S559/S560</f>
        <v>0</v>
      </c>
      <c r="CB559" s="128">
        <f t="shared" ref="CB559" si="10379">T559/T560</f>
        <v>0</v>
      </c>
      <c r="CC559" s="129">
        <f t="shared" ref="CC559" si="10380">U559/U560</f>
        <v>0</v>
      </c>
      <c r="CD559" s="130">
        <f t="shared" ref="CD559" si="10381">V559/V560</f>
        <v>0</v>
      </c>
      <c r="CE559" s="131">
        <f t="shared" ref="CE559" si="10382">W559/W560</f>
        <v>0</v>
      </c>
      <c r="CF559" s="128">
        <f t="shared" ref="CF559" si="10383">X559/X560</f>
        <v>0</v>
      </c>
      <c r="CG559" s="129">
        <f t="shared" ref="CG559" si="10384">Y559/Y560</f>
        <v>0</v>
      </c>
      <c r="CH559" s="130">
        <f t="shared" ref="CH559" si="10385">Z559/Z560</f>
        <v>0</v>
      </c>
      <c r="CI559" s="128">
        <f t="shared" ref="CI559" si="10386">AA559/AA560</f>
        <v>0</v>
      </c>
      <c r="CJ559" s="134">
        <f t="shared" ref="CJ559" si="10387">AB559/AB560</f>
        <v>0</v>
      </c>
      <c r="CK559" s="135">
        <f t="shared" ref="CK559" si="10388">AC559/AC560</f>
        <v>0</v>
      </c>
    </row>
    <row r="560" spans="1:89" ht="14.25" thickTop="1" thickBot="1" x14ac:dyDescent="0.25">
      <c r="A560" s="229" t="s">
        <v>13</v>
      </c>
      <c r="B560" s="20">
        <f t="shared" ref="B560:AA560" si="10389">SUM(B537:B559)</f>
        <v>30549</v>
      </c>
      <c r="C560" s="21">
        <f t="shared" si="10389"/>
        <v>31054</v>
      </c>
      <c r="D560" s="20">
        <f t="shared" si="10389"/>
        <v>13321</v>
      </c>
      <c r="E560" s="21">
        <f t="shared" si="10389"/>
        <v>14142</v>
      </c>
      <c r="F560" s="20">
        <f t="shared" si="10389"/>
        <v>30367</v>
      </c>
      <c r="G560" s="21">
        <f t="shared" si="10389"/>
        <v>28056</v>
      </c>
      <c r="H560" s="20">
        <f t="shared" si="10389"/>
        <v>41779</v>
      </c>
      <c r="I560" s="21">
        <f t="shared" si="10389"/>
        <v>44800</v>
      </c>
      <c r="J560" s="20">
        <f t="shared" si="10389"/>
        <v>6794</v>
      </c>
      <c r="K560" s="21">
        <f t="shared" si="10389"/>
        <v>6757</v>
      </c>
      <c r="L560" s="20">
        <f t="shared" si="10389"/>
        <v>25609</v>
      </c>
      <c r="M560" s="21">
        <f t="shared" si="10389"/>
        <v>24593</v>
      </c>
      <c r="N560" s="20">
        <f t="shared" si="10389"/>
        <v>42363</v>
      </c>
      <c r="O560" s="21">
        <f t="shared" si="10389"/>
        <v>41815</v>
      </c>
      <c r="P560" s="20">
        <f t="shared" si="10389"/>
        <v>23718</v>
      </c>
      <c r="Q560" s="21">
        <f t="shared" si="10389"/>
        <v>23035</v>
      </c>
      <c r="R560" s="20">
        <f t="shared" si="10389"/>
        <v>28231</v>
      </c>
      <c r="S560" s="21">
        <f t="shared" si="10389"/>
        <v>29923</v>
      </c>
      <c r="T560" s="20">
        <f t="shared" si="10389"/>
        <v>8647</v>
      </c>
      <c r="U560" s="21">
        <f t="shared" si="10389"/>
        <v>8768</v>
      </c>
      <c r="V560" s="20">
        <f t="shared" si="10389"/>
        <v>27330</v>
      </c>
      <c r="W560" s="21">
        <f t="shared" si="10389"/>
        <v>29603</v>
      </c>
      <c r="X560" s="20">
        <f t="shared" si="10389"/>
        <v>20674</v>
      </c>
      <c r="Y560" s="21">
        <f t="shared" si="10389"/>
        <v>13116</v>
      </c>
      <c r="Z560" s="20">
        <f t="shared" si="10389"/>
        <v>44282</v>
      </c>
      <c r="AA560" s="21">
        <f t="shared" si="10389"/>
        <v>46613</v>
      </c>
      <c r="AB560" s="160">
        <f t="shared" ref="AB560:AC560" si="10390">SUM(AB536:AB559)</f>
        <v>343664</v>
      </c>
      <c r="AC560" s="161">
        <f t="shared" si="10390"/>
        <v>342275</v>
      </c>
      <c r="BI560" s="229" t="s">
        <v>13</v>
      </c>
      <c r="BJ560" s="154">
        <f>SUM(BJ536:BJ559)</f>
        <v>1.0000000000000002</v>
      </c>
      <c r="BK560" s="155">
        <f t="shared" ref="BK560:CK560" si="10391">SUM(BK536:BK559)</f>
        <v>1</v>
      </c>
      <c r="BL560" s="154">
        <f t="shared" si="10391"/>
        <v>1</v>
      </c>
      <c r="BM560" s="155">
        <f t="shared" si="10391"/>
        <v>1</v>
      </c>
      <c r="BN560" s="154">
        <f t="shared" si="10391"/>
        <v>0.99999999999999978</v>
      </c>
      <c r="BO560" s="155">
        <f t="shared" si="10391"/>
        <v>1</v>
      </c>
      <c r="BP560" s="154">
        <f t="shared" si="10391"/>
        <v>1.0000000000000002</v>
      </c>
      <c r="BQ560" s="155">
        <f t="shared" si="10391"/>
        <v>0.99999999999999989</v>
      </c>
      <c r="BR560" s="154">
        <f t="shared" si="10391"/>
        <v>1</v>
      </c>
      <c r="BS560" s="155">
        <f t="shared" si="10391"/>
        <v>1</v>
      </c>
      <c r="BT560" s="154">
        <f t="shared" si="10391"/>
        <v>1</v>
      </c>
      <c r="BU560" s="155">
        <f t="shared" si="10391"/>
        <v>0.99999999999999989</v>
      </c>
      <c r="BV560" s="154">
        <f t="shared" si="10391"/>
        <v>0.99999999999999989</v>
      </c>
      <c r="BW560" s="155">
        <f t="shared" si="10391"/>
        <v>1</v>
      </c>
      <c r="BX560" s="154">
        <f t="shared" si="10391"/>
        <v>1</v>
      </c>
      <c r="BY560" s="155">
        <f t="shared" si="10391"/>
        <v>1</v>
      </c>
      <c r="BZ560" s="154">
        <f t="shared" si="10391"/>
        <v>1</v>
      </c>
      <c r="CA560" s="155">
        <f t="shared" si="10391"/>
        <v>1.0000000000000002</v>
      </c>
      <c r="CB560" s="154">
        <f t="shared" si="10391"/>
        <v>1</v>
      </c>
      <c r="CC560" s="155">
        <f t="shared" si="10391"/>
        <v>1.0000000000000002</v>
      </c>
      <c r="CD560" s="154">
        <f t="shared" si="10391"/>
        <v>1</v>
      </c>
      <c r="CE560" s="155">
        <f t="shared" si="10391"/>
        <v>1</v>
      </c>
      <c r="CF560" s="154">
        <f t="shared" si="10391"/>
        <v>1</v>
      </c>
      <c r="CG560" s="155">
        <f t="shared" si="10391"/>
        <v>0.99999999999999978</v>
      </c>
      <c r="CH560" s="154">
        <f t="shared" si="10391"/>
        <v>0.99999999999999989</v>
      </c>
      <c r="CI560" s="155">
        <f t="shared" si="10391"/>
        <v>1</v>
      </c>
      <c r="CJ560" s="154">
        <f t="shared" si="10391"/>
        <v>1</v>
      </c>
      <c r="CK560" s="155">
        <f t="shared" si="10391"/>
        <v>1</v>
      </c>
    </row>
    <row r="561" spans="1:89" ht="13.5" thickTop="1" x14ac:dyDescent="0.2">
      <c r="A561" s="173"/>
    </row>
    <row r="563" spans="1:89" x14ac:dyDescent="0.2">
      <c r="A563" s="304">
        <f>+A532+1</f>
        <v>44700</v>
      </c>
      <c r="B563" s="304"/>
      <c r="C563" s="304"/>
      <c r="D563" s="304"/>
      <c r="BI563" s="309">
        <f>+BI501+2</f>
        <v>44700</v>
      </c>
      <c r="BJ563" s="309"/>
      <c r="BK563" s="309"/>
      <c r="BL563" s="309"/>
    </row>
    <row r="564" spans="1:89" ht="13.5" thickBot="1" x14ac:dyDescent="0.25">
      <c r="AE564" s="232" t="s">
        <v>84</v>
      </c>
    </row>
    <row r="565" spans="1:89" ht="14.25" thickTop="1" thickBot="1" x14ac:dyDescent="0.25">
      <c r="A565" s="300" t="s">
        <v>0</v>
      </c>
      <c r="B565" s="302" t="s">
        <v>1</v>
      </c>
      <c r="C565" s="303"/>
      <c r="D565" s="302" t="s">
        <v>2</v>
      </c>
      <c r="E565" s="303"/>
      <c r="F565" s="302" t="s">
        <v>3</v>
      </c>
      <c r="G565" s="303"/>
      <c r="H565" s="302" t="s">
        <v>4</v>
      </c>
      <c r="I565" s="303"/>
      <c r="J565" s="302" t="s">
        <v>5</v>
      </c>
      <c r="K565" s="303"/>
      <c r="L565" s="302" t="s">
        <v>6</v>
      </c>
      <c r="M565" s="303"/>
      <c r="N565" s="302" t="s">
        <v>7</v>
      </c>
      <c r="O565" s="303"/>
      <c r="P565" s="302" t="s">
        <v>8</v>
      </c>
      <c r="Q565" s="303"/>
      <c r="R565" s="302" t="s">
        <v>9</v>
      </c>
      <c r="S565" s="303"/>
      <c r="T565" s="302" t="s">
        <v>10</v>
      </c>
      <c r="U565" s="303"/>
      <c r="V565" s="302" t="s">
        <v>11</v>
      </c>
      <c r="W565" s="303"/>
      <c r="X565" s="302" t="s">
        <v>12</v>
      </c>
      <c r="Y565" s="303"/>
      <c r="Z565" s="305" t="s">
        <v>40</v>
      </c>
      <c r="AA565" s="306"/>
      <c r="AB565" s="307" t="s">
        <v>41</v>
      </c>
      <c r="AC565" s="308"/>
      <c r="AE565" s="300" t="s">
        <v>0</v>
      </c>
      <c r="AF565" s="302" t="s">
        <v>1</v>
      </c>
      <c r="AG565" s="303"/>
      <c r="AH565" s="302" t="s">
        <v>2</v>
      </c>
      <c r="AI565" s="303"/>
      <c r="AJ565" s="302" t="s">
        <v>3</v>
      </c>
      <c r="AK565" s="303"/>
      <c r="AL565" s="302" t="s">
        <v>4</v>
      </c>
      <c r="AM565" s="303"/>
      <c r="AN565" s="302" t="s">
        <v>5</v>
      </c>
      <c r="AO565" s="303"/>
      <c r="AP565" s="302" t="s">
        <v>6</v>
      </c>
      <c r="AQ565" s="303"/>
      <c r="AR565" s="302" t="s">
        <v>7</v>
      </c>
      <c r="AS565" s="303"/>
      <c r="AT565" s="302" t="s">
        <v>8</v>
      </c>
      <c r="AU565" s="303"/>
      <c r="AV565" s="302" t="s">
        <v>9</v>
      </c>
      <c r="AW565" s="303"/>
      <c r="AX565" s="302" t="s">
        <v>10</v>
      </c>
      <c r="AY565" s="303"/>
      <c r="AZ565" s="302" t="s">
        <v>11</v>
      </c>
      <c r="BA565" s="303"/>
      <c r="BB565" s="302" t="s">
        <v>12</v>
      </c>
      <c r="BC565" s="303"/>
      <c r="BD565" s="305" t="s">
        <v>40</v>
      </c>
      <c r="BE565" s="306"/>
      <c r="BF565" s="307" t="s">
        <v>41</v>
      </c>
      <c r="BG565" s="308"/>
      <c r="BI565" s="300" t="s">
        <v>0</v>
      </c>
      <c r="BJ565" s="302" t="s">
        <v>1</v>
      </c>
      <c r="BK565" s="303"/>
      <c r="BL565" s="302" t="s">
        <v>2</v>
      </c>
      <c r="BM565" s="303"/>
      <c r="BN565" s="302" t="s">
        <v>3</v>
      </c>
      <c r="BO565" s="303"/>
      <c r="BP565" s="302" t="s">
        <v>4</v>
      </c>
      <c r="BQ565" s="303"/>
      <c r="BR565" s="302" t="s">
        <v>5</v>
      </c>
      <c r="BS565" s="303"/>
      <c r="BT565" s="302" t="s">
        <v>6</v>
      </c>
      <c r="BU565" s="303"/>
      <c r="BV565" s="302" t="s">
        <v>7</v>
      </c>
      <c r="BW565" s="303"/>
      <c r="BX565" s="302" t="s">
        <v>8</v>
      </c>
      <c r="BY565" s="303"/>
      <c r="BZ565" s="302" t="s">
        <v>9</v>
      </c>
      <c r="CA565" s="303"/>
      <c r="CB565" s="302" t="s">
        <v>10</v>
      </c>
      <c r="CC565" s="303"/>
      <c r="CD565" s="302" t="s">
        <v>11</v>
      </c>
      <c r="CE565" s="303"/>
      <c r="CF565" s="302" t="s">
        <v>12</v>
      </c>
      <c r="CG565" s="303"/>
      <c r="CH565" s="305" t="s">
        <v>40</v>
      </c>
      <c r="CI565" s="306"/>
      <c r="CJ565" s="302" t="s">
        <v>41</v>
      </c>
      <c r="CK565" s="303"/>
    </row>
    <row r="566" spans="1:89" ht="15" thickTop="1" thickBot="1" x14ac:dyDescent="0.3">
      <c r="A566" s="301"/>
      <c r="B566" s="115" t="s">
        <v>14</v>
      </c>
      <c r="C566" s="116" t="s">
        <v>15</v>
      </c>
      <c r="D566" s="117" t="s">
        <v>14</v>
      </c>
      <c r="E566" s="118" t="s">
        <v>15</v>
      </c>
      <c r="F566" s="115" t="s">
        <v>14</v>
      </c>
      <c r="G566" s="116" t="s">
        <v>15</v>
      </c>
      <c r="H566" s="117" t="s">
        <v>14</v>
      </c>
      <c r="I566" s="118" t="s">
        <v>15</v>
      </c>
      <c r="J566" s="115" t="s">
        <v>14</v>
      </c>
      <c r="K566" s="116" t="s">
        <v>15</v>
      </c>
      <c r="L566" s="117" t="s">
        <v>14</v>
      </c>
      <c r="M566" s="115" t="s">
        <v>15</v>
      </c>
      <c r="N566" s="119" t="s">
        <v>14</v>
      </c>
      <c r="O566" s="120" t="s">
        <v>15</v>
      </c>
      <c r="P566" s="115" t="s">
        <v>14</v>
      </c>
      <c r="Q566" s="116" t="s">
        <v>15</v>
      </c>
      <c r="R566" s="117" t="s">
        <v>14</v>
      </c>
      <c r="S566" s="118" t="s">
        <v>15</v>
      </c>
      <c r="T566" s="115" t="s">
        <v>14</v>
      </c>
      <c r="U566" s="116" t="s">
        <v>15</v>
      </c>
      <c r="V566" s="117" t="s">
        <v>14</v>
      </c>
      <c r="W566" s="118" t="s">
        <v>15</v>
      </c>
      <c r="X566" s="115" t="s">
        <v>14</v>
      </c>
      <c r="Y566" s="116" t="s">
        <v>15</v>
      </c>
      <c r="Z566" s="28" t="s">
        <v>14</v>
      </c>
      <c r="AA566" s="121" t="s">
        <v>15</v>
      </c>
      <c r="AB566" s="162" t="s">
        <v>14</v>
      </c>
      <c r="AC566" s="163" t="s">
        <v>15</v>
      </c>
      <c r="AE566" s="301"/>
      <c r="AF566" s="115" t="s">
        <v>14</v>
      </c>
      <c r="AG566" s="116" t="s">
        <v>15</v>
      </c>
      <c r="AH566" s="117" t="s">
        <v>14</v>
      </c>
      <c r="AI566" s="118" t="s">
        <v>15</v>
      </c>
      <c r="AJ566" s="115" t="s">
        <v>14</v>
      </c>
      <c r="AK566" s="116" t="s">
        <v>15</v>
      </c>
      <c r="AL566" s="117" t="s">
        <v>14</v>
      </c>
      <c r="AM566" s="118" t="s">
        <v>15</v>
      </c>
      <c r="AN566" s="115" t="s">
        <v>14</v>
      </c>
      <c r="AO566" s="116" t="s">
        <v>15</v>
      </c>
      <c r="AP566" s="117" t="s">
        <v>14</v>
      </c>
      <c r="AQ566" s="115" t="s">
        <v>15</v>
      </c>
      <c r="AR566" s="119" t="s">
        <v>14</v>
      </c>
      <c r="AS566" s="120" t="s">
        <v>15</v>
      </c>
      <c r="AT566" s="115" t="s">
        <v>14</v>
      </c>
      <c r="AU566" s="116" t="s">
        <v>15</v>
      </c>
      <c r="AV566" s="117" t="s">
        <v>14</v>
      </c>
      <c r="AW566" s="118" t="s">
        <v>15</v>
      </c>
      <c r="AX566" s="115" t="s">
        <v>14</v>
      </c>
      <c r="AY566" s="116" t="s">
        <v>15</v>
      </c>
      <c r="AZ566" s="117" t="s">
        <v>14</v>
      </c>
      <c r="BA566" s="118" t="s">
        <v>15</v>
      </c>
      <c r="BB566" s="115" t="s">
        <v>14</v>
      </c>
      <c r="BC566" s="116" t="s">
        <v>15</v>
      </c>
      <c r="BD566" s="28" t="s">
        <v>14</v>
      </c>
      <c r="BE566" s="121" t="s">
        <v>15</v>
      </c>
      <c r="BF566" s="162" t="s">
        <v>14</v>
      </c>
      <c r="BG566" s="163" t="s">
        <v>15</v>
      </c>
      <c r="BI566" s="301"/>
      <c r="BJ566" s="115" t="s">
        <v>14</v>
      </c>
      <c r="BK566" s="116" t="s">
        <v>15</v>
      </c>
      <c r="BL566" s="117" t="s">
        <v>14</v>
      </c>
      <c r="BM566" s="118" t="s">
        <v>15</v>
      </c>
      <c r="BN566" s="115" t="s">
        <v>14</v>
      </c>
      <c r="BO566" s="116" t="s">
        <v>15</v>
      </c>
      <c r="BP566" s="117" t="s">
        <v>14</v>
      </c>
      <c r="BQ566" s="118" t="s">
        <v>15</v>
      </c>
      <c r="BR566" s="115" t="s">
        <v>14</v>
      </c>
      <c r="BS566" s="116" t="s">
        <v>15</v>
      </c>
      <c r="BT566" s="117" t="s">
        <v>14</v>
      </c>
      <c r="BU566" s="115" t="s">
        <v>15</v>
      </c>
      <c r="BV566" s="119" t="s">
        <v>14</v>
      </c>
      <c r="BW566" s="120" t="s">
        <v>15</v>
      </c>
      <c r="BX566" s="115" t="s">
        <v>14</v>
      </c>
      <c r="BY566" s="116" t="s">
        <v>15</v>
      </c>
      <c r="BZ566" s="117" t="s">
        <v>14</v>
      </c>
      <c r="CA566" s="118" t="s">
        <v>15</v>
      </c>
      <c r="CB566" s="115" t="s">
        <v>14</v>
      </c>
      <c r="CC566" s="116" t="s">
        <v>15</v>
      </c>
      <c r="CD566" s="117" t="s">
        <v>14</v>
      </c>
      <c r="CE566" s="118" t="s">
        <v>15</v>
      </c>
      <c r="CF566" s="115" t="s">
        <v>14</v>
      </c>
      <c r="CG566" s="116" t="s">
        <v>15</v>
      </c>
      <c r="CH566" s="28" t="s">
        <v>14</v>
      </c>
      <c r="CI566" s="121" t="s">
        <v>15</v>
      </c>
      <c r="CJ566" s="119" t="s">
        <v>14</v>
      </c>
      <c r="CK566" s="120" t="s">
        <v>15</v>
      </c>
    </row>
    <row r="567" spans="1:89" ht="13.5" thickTop="1" x14ac:dyDescent="0.2">
      <c r="A567" s="124" t="s">
        <v>16</v>
      </c>
      <c r="B567" s="125"/>
      <c r="C567" s="172"/>
      <c r="D567" s="126"/>
      <c r="E567" s="166"/>
      <c r="F567" s="125"/>
      <c r="G567" s="127"/>
      <c r="H567" s="126"/>
      <c r="I567" s="166"/>
      <c r="J567" s="125"/>
      <c r="K567" s="127"/>
      <c r="L567" s="126"/>
      <c r="M567" s="125"/>
      <c r="N567" s="165"/>
      <c r="O567" s="167"/>
      <c r="P567" s="125"/>
      <c r="Q567" s="127"/>
      <c r="R567" s="126"/>
      <c r="S567" s="166"/>
      <c r="T567" s="125"/>
      <c r="U567" s="127"/>
      <c r="V567" s="126"/>
      <c r="W567" s="166"/>
      <c r="X567" s="125"/>
      <c r="Y567" s="127"/>
      <c r="Z567" s="170"/>
      <c r="AA567" s="171"/>
      <c r="AB567" s="156">
        <f>B567+D567+F567+H567+J567+L567+N567+P567+R567+T567+V567+X567+Z567</f>
        <v>0</v>
      </c>
      <c r="AC567" s="157">
        <f>C567+E567+G567+I567+K567+M567+O567+Q567+S567+U567+W567+Y567+AA567</f>
        <v>0</v>
      </c>
      <c r="AD567" s="200"/>
      <c r="AE567" s="235" t="str">
        <f>$AE$9</f>
        <v>07:00 - 07:59</v>
      </c>
      <c r="AF567" s="125">
        <f>SUMIF($A$9:$A$32,$AE567,B$567:B$590)</f>
        <v>3220</v>
      </c>
      <c r="AG567" s="172">
        <f t="shared" ref="AG567:AV569" si="10392">SUMIF($A$9:$A$32,$AE567,C$567:C$590)</f>
        <v>1636</v>
      </c>
      <c r="AH567" s="126">
        <f t="shared" si="10392"/>
        <v>1130</v>
      </c>
      <c r="AI567" s="166">
        <f t="shared" si="10392"/>
        <v>1266</v>
      </c>
      <c r="AJ567" s="125">
        <f t="shared" si="10392"/>
        <v>2847</v>
      </c>
      <c r="AK567" s="127">
        <f t="shared" si="10392"/>
        <v>1742</v>
      </c>
      <c r="AL567" s="126">
        <f t="shared" si="10392"/>
        <v>3712</v>
      </c>
      <c r="AM567" s="166">
        <f t="shared" si="10392"/>
        <v>2595</v>
      </c>
      <c r="AN567" s="125">
        <f t="shared" si="10392"/>
        <v>320</v>
      </c>
      <c r="AO567" s="127">
        <f t="shared" si="10392"/>
        <v>957</v>
      </c>
      <c r="AP567" s="126">
        <f t="shared" si="10392"/>
        <v>1264</v>
      </c>
      <c r="AQ567" s="125">
        <f t="shared" si="10392"/>
        <v>3405</v>
      </c>
      <c r="AR567" s="165">
        <f t="shared" si="10392"/>
        <v>2937</v>
      </c>
      <c r="AS567" s="167">
        <f t="shared" si="10392"/>
        <v>4132</v>
      </c>
      <c r="AT567" s="125">
        <f t="shared" si="10392"/>
        <v>2120</v>
      </c>
      <c r="AU567" s="127">
        <f t="shared" si="10392"/>
        <v>2119</v>
      </c>
      <c r="AV567" s="126">
        <f t="shared" si="10392"/>
        <v>2590</v>
      </c>
      <c r="AW567" s="166">
        <f t="shared" ref="AW567:BE569" si="10393">SUMIF($A$9:$A$32,$AE567,S$567:S$590)</f>
        <v>2297</v>
      </c>
      <c r="AX567" s="125">
        <f t="shared" si="10393"/>
        <v>455</v>
      </c>
      <c r="AY567" s="127">
        <f t="shared" si="10393"/>
        <v>1636</v>
      </c>
      <c r="AZ567" s="126">
        <f t="shared" si="10393"/>
        <v>1265</v>
      </c>
      <c r="BA567" s="166">
        <f t="shared" si="10393"/>
        <v>3184</v>
      </c>
      <c r="BB567" s="125">
        <f t="shared" si="10393"/>
        <v>1881</v>
      </c>
      <c r="BC567" s="127">
        <f t="shared" si="10393"/>
        <v>1727</v>
      </c>
      <c r="BD567" s="170">
        <f t="shared" si="10393"/>
        <v>3848</v>
      </c>
      <c r="BE567" s="171">
        <f t="shared" si="10393"/>
        <v>2729</v>
      </c>
      <c r="BF567" s="156">
        <f>AF567+AH567+AJ567+AL567+AN567+AP567+AR567+AT567+AV567+AX567+AZ567+BB567+BD567</f>
        <v>27589</v>
      </c>
      <c r="BG567" s="157">
        <f>AG567+AI567+AK567+AM567+AO567+AQ567+AS567+AU567+AW567+AY567+BA567+BC567+BE567</f>
        <v>29425</v>
      </c>
      <c r="BH567" s="200"/>
      <c r="BI567" s="124" t="s">
        <v>16</v>
      </c>
      <c r="BJ567" s="128">
        <f>B567/B591</f>
        <v>0</v>
      </c>
      <c r="BK567" s="129">
        <f t="shared" ref="BK567" si="10394">C567/C591</f>
        <v>0</v>
      </c>
      <c r="BL567" s="130">
        <f t="shared" ref="BL567" si="10395">D567/D591</f>
        <v>0</v>
      </c>
      <c r="BM567" s="131">
        <f t="shared" ref="BM567" si="10396">E567/E591</f>
        <v>0</v>
      </c>
      <c r="BN567" s="128">
        <f t="shared" ref="BN567" si="10397">F567/F591</f>
        <v>0</v>
      </c>
      <c r="BO567" s="129">
        <f t="shared" ref="BO567" si="10398">G567/G591</f>
        <v>0</v>
      </c>
      <c r="BP567" s="130">
        <f t="shared" ref="BP567" si="10399">H567/H591</f>
        <v>0</v>
      </c>
      <c r="BQ567" s="131">
        <f t="shared" ref="BQ567" si="10400">I567/I591</f>
        <v>0</v>
      </c>
      <c r="BR567" s="128">
        <f t="shared" ref="BR567" si="10401">J567/J591</f>
        <v>0</v>
      </c>
      <c r="BS567" s="129">
        <f t="shared" ref="BS567" si="10402">K567/K591</f>
        <v>0</v>
      </c>
      <c r="BT567" s="130">
        <f t="shared" ref="BT567" si="10403">L567/L591</f>
        <v>0</v>
      </c>
      <c r="BU567" s="128">
        <f t="shared" ref="BU567" si="10404">M567/M591</f>
        <v>0</v>
      </c>
      <c r="BV567" s="132">
        <f t="shared" ref="BV567" si="10405">N567/N591</f>
        <v>0</v>
      </c>
      <c r="BW567" s="133">
        <f t="shared" ref="BW567" si="10406">O567/O591</f>
        <v>0</v>
      </c>
      <c r="BX567" s="128">
        <f t="shared" ref="BX567" si="10407">P567/P591</f>
        <v>0</v>
      </c>
      <c r="BY567" s="129">
        <f t="shared" ref="BY567" si="10408">Q567/Q591</f>
        <v>0</v>
      </c>
      <c r="BZ567" s="130">
        <f t="shared" ref="BZ567" si="10409">R567/R591</f>
        <v>0</v>
      </c>
      <c r="CA567" s="131">
        <f t="shared" ref="CA567" si="10410">S567/S591</f>
        <v>0</v>
      </c>
      <c r="CB567" s="128">
        <f t="shared" ref="CB567" si="10411">T567/T591</f>
        <v>0</v>
      </c>
      <c r="CC567" s="129">
        <f t="shared" ref="CC567" si="10412">U567/U591</f>
        <v>0</v>
      </c>
      <c r="CD567" s="130">
        <f t="shared" ref="CD567" si="10413">V567/V591</f>
        <v>0</v>
      </c>
      <c r="CE567" s="131">
        <f t="shared" ref="CE567" si="10414">W567/W591</f>
        <v>0</v>
      </c>
      <c r="CF567" s="128">
        <f t="shared" ref="CF567" si="10415">X567/X591</f>
        <v>0</v>
      </c>
      <c r="CG567" s="129">
        <f t="shared" ref="CG567" si="10416">Y567/Y591</f>
        <v>0</v>
      </c>
      <c r="CH567" s="130">
        <f t="shared" ref="CH567" si="10417">Z567/Z591</f>
        <v>0</v>
      </c>
      <c r="CI567" s="128">
        <f t="shared" ref="CI567" si="10418">AA567/AA591</f>
        <v>0</v>
      </c>
      <c r="CJ567" s="134">
        <f t="shared" ref="CJ567" si="10419">AB567/AB591</f>
        <v>0</v>
      </c>
      <c r="CK567" s="135">
        <f t="shared" ref="CK567" si="10420">AC567/AC591</f>
        <v>0</v>
      </c>
    </row>
    <row r="568" spans="1:89" x14ac:dyDescent="0.2">
      <c r="A568" s="136" t="s">
        <v>17</v>
      </c>
      <c r="B568" s="175">
        <v>409</v>
      </c>
      <c r="C568" s="176">
        <v>0</v>
      </c>
      <c r="D568" s="177">
        <v>222</v>
      </c>
      <c r="E568" s="178">
        <v>3</v>
      </c>
      <c r="F568" s="175">
        <v>640</v>
      </c>
      <c r="G568" s="179">
        <v>8</v>
      </c>
      <c r="H568" s="177">
        <v>455</v>
      </c>
      <c r="I568" s="178">
        <v>50</v>
      </c>
      <c r="J568" s="175">
        <v>12</v>
      </c>
      <c r="K568" s="179">
        <v>15</v>
      </c>
      <c r="L568" s="177">
        <v>96</v>
      </c>
      <c r="M568" s="175">
        <v>94</v>
      </c>
      <c r="N568" s="180">
        <v>192</v>
      </c>
      <c r="O568" s="181">
        <v>221</v>
      </c>
      <c r="P568" s="175">
        <v>64</v>
      </c>
      <c r="Q568" s="179">
        <v>4</v>
      </c>
      <c r="R568" s="177">
        <v>29</v>
      </c>
      <c r="S568" s="178">
        <v>1</v>
      </c>
      <c r="T568" s="175">
        <v>0</v>
      </c>
      <c r="U568" s="179">
        <v>0</v>
      </c>
      <c r="V568" s="177">
        <v>15</v>
      </c>
      <c r="W568" s="178">
        <v>0</v>
      </c>
      <c r="X568" s="175">
        <v>7</v>
      </c>
      <c r="Y568" s="179">
        <v>0</v>
      </c>
      <c r="Z568" s="177">
        <v>0</v>
      </c>
      <c r="AA568" s="175">
        <v>0</v>
      </c>
      <c r="AB568" s="156">
        <f t="shared" ref="AB568:AB586" si="10421">B568+D568+F568+H568+J568+L568+N568+P568+R568+T568+V568+X568+Z568</f>
        <v>2141</v>
      </c>
      <c r="AC568" s="157">
        <f t="shared" ref="AC568:AC587" si="10422">C568+E568+G568+I568+K568+M568+O568+Q568+S568+U568+W568+Y568+AA568</f>
        <v>396</v>
      </c>
      <c r="AE568" s="237" t="str">
        <f>$AE$10</f>
        <v>08:00 - 08:59</v>
      </c>
      <c r="AF568" s="125">
        <f>SUMIF($A$9:$A$32,$AE568,B$567:B$590)</f>
        <v>2523</v>
      </c>
      <c r="AG568" s="176">
        <f t="shared" si="10392"/>
        <v>1199</v>
      </c>
      <c r="AH568" s="177">
        <f t="shared" si="10392"/>
        <v>876</v>
      </c>
      <c r="AI568" s="178">
        <f t="shared" si="10392"/>
        <v>881</v>
      </c>
      <c r="AJ568" s="238">
        <f t="shared" si="10392"/>
        <v>2869</v>
      </c>
      <c r="AK568" s="179">
        <f t="shared" si="10392"/>
        <v>1103</v>
      </c>
      <c r="AL568" s="177">
        <f t="shared" si="10392"/>
        <v>3180</v>
      </c>
      <c r="AM568" s="178">
        <f t="shared" si="10392"/>
        <v>2268</v>
      </c>
      <c r="AN568" s="238">
        <f t="shared" si="10392"/>
        <v>233</v>
      </c>
      <c r="AO568" s="179">
        <f t="shared" si="10392"/>
        <v>791</v>
      </c>
      <c r="AP568" s="177">
        <f t="shared" si="10392"/>
        <v>980</v>
      </c>
      <c r="AQ568" s="238">
        <f t="shared" si="10392"/>
        <v>2927</v>
      </c>
      <c r="AR568" s="180">
        <f t="shared" si="10392"/>
        <v>2189</v>
      </c>
      <c r="AS568" s="181">
        <f t="shared" si="10392"/>
        <v>3636</v>
      </c>
      <c r="AT568" s="238">
        <f t="shared" si="10392"/>
        <v>1589</v>
      </c>
      <c r="AU568" s="179">
        <f t="shared" si="10392"/>
        <v>1693</v>
      </c>
      <c r="AV568" s="177">
        <f t="shared" si="10392"/>
        <v>2284</v>
      </c>
      <c r="AW568" s="178">
        <f t="shared" si="10393"/>
        <v>1627</v>
      </c>
      <c r="AX568" s="238">
        <f t="shared" si="10393"/>
        <v>322</v>
      </c>
      <c r="AY568" s="179">
        <f t="shared" si="10393"/>
        <v>1049</v>
      </c>
      <c r="AZ568" s="177">
        <f t="shared" si="10393"/>
        <v>942</v>
      </c>
      <c r="BA568" s="178">
        <f t="shared" si="10393"/>
        <v>2248</v>
      </c>
      <c r="BB568" s="238">
        <f t="shared" si="10393"/>
        <v>1282</v>
      </c>
      <c r="BC568" s="179">
        <f t="shared" si="10393"/>
        <v>1426</v>
      </c>
      <c r="BD568" s="177">
        <f t="shared" si="10393"/>
        <v>3189</v>
      </c>
      <c r="BE568" s="238">
        <f t="shared" si="10393"/>
        <v>2315</v>
      </c>
      <c r="BF568" s="158">
        <f>SUM(AF568,AH568,AJ568,AL568,AN568,AP568,AR568,AT568,AV568,AX568,AZ568,BB568,BD568)</f>
        <v>22458</v>
      </c>
      <c r="BG568" s="159">
        <f>SUM(AG568,AI568,AK568,AM568,AO568,AQ568,AS568,AU568,AW568,AY568,BA568,BC568,BE568)</f>
        <v>23163</v>
      </c>
      <c r="BI568" s="136" t="s">
        <v>17</v>
      </c>
      <c r="BJ568" s="128">
        <f>B568/B591</f>
        <v>1.3354229927841446E-2</v>
      </c>
      <c r="BK568" s="129">
        <f t="shared" ref="BK568" si="10423">C568/C591</f>
        <v>0</v>
      </c>
      <c r="BL568" s="130">
        <f t="shared" ref="BL568" si="10424">D568/D591</f>
        <v>1.6739556627959583E-2</v>
      </c>
      <c r="BM568" s="131">
        <f t="shared" ref="BM568" si="10425">E568/E591</f>
        <v>2.1778584392014518E-4</v>
      </c>
      <c r="BN568" s="128">
        <f t="shared" ref="BN568" si="10426">F568/F591</f>
        <v>2.1487325835151921E-2</v>
      </c>
      <c r="BO568" s="129">
        <f t="shared" ref="BO568" si="10427">G568/G591</f>
        <v>2.9207740051113545E-4</v>
      </c>
      <c r="BP568" s="130">
        <f t="shared" ref="BP568" si="10428">H568/H591</f>
        <v>1.1003893685457931E-2</v>
      </c>
      <c r="BQ568" s="131">
        <f t="shared" ref="BQ568" si="10429">I568/I591</f>
        <v>1.1305822498586771E-3</v>
      </c>
      <c r="BR568" s="128">
        <f t="shared" ref="BR568" si="10430">J568/J591</f>
        <v>1.8390804597701149E-3</v>
      </c>
      <c r="BS568" s="129">
        <f t="shared" ref="BS568" si="10431">K568/K591</f>
        <v>2.249212775528565E-3</v>
      </c>
      <c r="BT568" s="130">
        <f t="shared" ref="BT568" si="10432">L568/L591</f>
        <v>3.8087681015671494E-3</v>
      </c>
      <c r="BU568" s="128">
        <f t="shared" ref="BU568" si="10433">M568/M591</f>
        <v>3.8268941090257706E-3</v>
      </c>
      <c r="BV568" s="132">
        <f t="shared" ref="BV568" si="10434">N568/N591</f>
        <v>4.581682813916862E-3</v>
      </c>
      <c r="BW568" s="133">
        <f t="shared" ref="BW568" si="10435">O568/O591</f>
        <v>5.339453974389949E-3</v>
      </c>
      <c r="BX568" s="128">
        <f t="shared" ref="BX568" si="10436">P568/P591</f>
        <v>2.731540759709774E-3</v>
      </c>
      <c r="BY568" s="129">
        <f t="shared" ref="BY568" si="10437">Q568/Q591</f>
        <v>1.752157343729467E-4</v>
      </c>
      <c r="BZ568" s="130">
        <f t="shared" ref="BZ568" si="10438">R568/R591</f>
        <v>1.0372330913122787E-3</v>
      </c>
      <c r="CA568" s="131">
        <f t="shared" ref="CA568" si="10439">S568/S591</f>
        <v>3.4301787123109112E-5</v>
      </c>
      <c r="CB568" s="128">
        <f t="shared" ref="CB568" si="10440">T568/T591</f>
        <v>0</v>
      </c>
      <c r="CC568" s="129">
        <f t="shared" ref="CC568" si="10441">U568/U591</f>
        <v>0</v>
      </c>
      <c r="CD568" s="130">
        <f t="shared" ref="CD568" si="10442">V568/V591</f>
        <v>5.6395217685540266E-4</v>
      </c>
      <c r="CE568" s="131">
        <f t="shared" ref="CE568" si="10443">W568/W591</f>
        <v>0</v>
      </c>
      <c r="CF568" s="128">
        <f t="shared" ref="CF568" si="10444">X568/X591</f>
        <v>3.4088142196250304E-4</v>
      </c>
      <c r="CG568" s="129">
        <f t="shared" ref="CG568" si="10445">Y568/Y591</f>
        <v>0</v>
      </c>
      <c r="CH568" s="130">
        <f t="shared" ref="CH568" si="10446">Z568/Z591</f>
        <v>0</v>
      </c>
      <c r="CI568" s="128">
        <f t="shared" ref="CI568" si="10447">AA568/AA591</f>
        <v>0</v>
      </c>
      <c r="CJ568" s="134">
        <f t="shared" ref="CJ568" si="10448">AB568/AB591</f>
        <v>6.3235619877427453E-3</v>
      </c>
      <c r="CK568" s="135">
        <f t="shared" ref="CK568" si="10449">AC568/AC591</f>
        <v>1.1744817154551116E-3</v>
      </c>
    </row>
    <row r="569" spans="1:89" ht="13.5" thickBot="1" x14ac:dyDescent="0.25">
      <c r="A569" s="145" t="s">
        <v>18</v>
      </c>
      <c r="B569" s="182">
        <v>2012</v>
      </c>
      <c r="C569" s="183">
        <v>0</v>
      </c>
      <c r="D569" s="184">
        <v>869</v>
      </c>
      <c r="E569" s="185">
        <v>170</v>
      </c>
      <c r="F569" s="182">
        <v>2727</v>
      </c>
      <c r="G569" s="186">
        <v>487</v>
      </c>
      <c r="H569" s="184">
        <v>2407</v>
      </c>
      <c r="I569" s="185">
        <v>865</v>
      </c>
      <c r="J569" s="182">
        <v>99</v>
      </c>
      <c r="K569" s="186">
        <v>290</v>
      </c>
      <c r="L569" s="184">
        <v>690</v>
      </c>
      <c r="M569" s="182">
        <v>1059</v>
      </c>
      <c r="N569" s="187">
        <v>1682</v>
      </c>
      <c r="O569" s="188">
        <v>1824</v>
      </c>
      <c r="P569" s="182">
        <v>986</v>
      </c>
      <c r="Q569" s="186">
        <v>1076</v>
      </c>
      <c r="R569" s="184">
        <v>1065</v>
      </c>
      <c r="S569" s="185">
        <v>1261</v>
      </c>
      <c r="T569" s="182">
        <v>197</v>
      </c>
      <c r="U569" s="186">
        <v>626</v>
      </c>
      <c r="V569" s="184">
        <v>708</v>
      </c>
      <c r="W569" s="185">
        <v>1440</v>
      </c>
      <c r="X569" s="182">
        <v>796</v>
      </c>
      <c r="Y569" s="186">
        <v>670</v>
      </c>
      <c r="Z569" s="184">
        <v>1927</v>
      </c>
      <c r="AA569" s="182">
        <v>1119</v>
      </c>
      <c r="AB569" s="156">
        <f t="shared" si="10421"/>
        <v>16165</v>
      </c>
      <c r="AC569" s="157">
        <f t="shared" si="10422"/>
        <v>10887</v>
      </c>
      <c r="AE569" s="235">
        <f>$AE$11</f>
        <v>0</v>
      </c>
      <c r="AF569" s="125">
        <f>SUMIF($A$9:$A$32,$AE569,B$567:B$590)</f>
        <v>0</v>
      </c>
      <c r="AG569" s="183">
        <f t="shared" si="10392"/>
        <v>0</v>
      </c>
      <c r="AH569" s="184">
        <f t="shared" si="10392"/>
        <v>0</v>
      </c>
      <c r="AI569" s="185">
        <f t="shared" si="10392"/>
        <v>0</v>
      </c>
      <c r="AJ569" s="182">
        <f t="shared" si="10392"/>
        <v>0</v>
      </c>
      <c r="AK569" s="186">
        <f t="shared" si="10392"/>
        <v>0</v>
      </c>
      <c r="AL569" s="184">
        <f t="shared" si="10392"/>
        <v>0</v>
      </c>
      <c r="AM569" s="185">
        <f t="shared" si="10392"/>
        <v>0</v>
      </c>
      <c r="AN569" s="182">
        <f t="shared" si="10392"/>
        <v>0</v>
      </c>
      <c r="AO569" s="186">
        <f t="shared" si="10392"/>
        <v>0</v>
      </c>
      <c r="AP569" s="184">
        <f t="shared" si="10392"/>
        <v>0</v>
      </c>
      <c r="AQ569" s="182">
        <f t="shared" si="10392"/>
        <v>0</v>
      </c>
      <c r="AR569" s="187">
        <f t="shared" si="10392"/>
        <v>0</v>
      </c>
      <c r="AS569" s="188">
        <f t="shared" si="10392"/>
        <v>0</v>
      </c>
      <c r="AT569" s="182">
        <f t="shared" si="10392"/>
        <v>0</v>
      </c>
      <c r="AU569" s="186">
        <f t="shared" si="10392"/>
        <v>0</v>
      </c>
      <c r="AV569" s="184">
        <f t="shared" si="10392"/>
        <v>0</v>
      </c>
      <c r="AW569" s="185">
        <f t="shared" si="10393"/>
        <v>0</v>
      </c>
      <c r="AX569" s="182">
        <f t="shared" si="10393"/>
        <v>0</v>
      </c>
      <c r="AY569" s="186">
        <f t="shared" si="10393"/>
        <v>0</v>
      </c>
      <c r="AZ569" s="184">
        <f t="shared" si="10393"/>
        <v>0</v>
      </c>
      <c r="BA569" s="185">
        <f t="shared" si="10393"/>
        <v>0</v>
      </c>
      <c r="BB569" s="182">
        <f t="shared" si="10393"/>
        <v>0</v>
      </c>
      <c r="BC569" s="186">
        <f t="shared" si="10393"/>
        <v>0</v>
      </c>
      <c r="BD569" s="184">
        <f t="shared" si="10393"/>
        <v>0</v>
      </c>
      <c r="BE569" s="182">
        <f t="shared" si="10393"/>
        <v>0</v>
      </c>
      <c r="BF569" s="158">
        <f>SUM(AF569,AH569,AJ569,AL569,AN569,AP569,AR569,AT569,AV569,AX569,AZ569,BB569,BD569)</f>
        <v>0</v>
      </c>
      <c r="BG569" s="159">
        <f>SUM(AG569,AI569,AK569,AM569,AO569,AQ569,AS569,AU569,AW569,AY569,BA569,BC569,BE569)</f>
        <v>0</v>
      </c>
      <c r="BI569" s="145" t="s">
        <v>18</v>
      </c>
      <c r="BJ569" s="128">
        <f>B569/B591</f>
        <v>6.5693668984882617E-2</v>
      </c>
      <c r="BK569" s="129">
        <f t="shared" ref="BK569" si="10450">C569/C591</f>
        <v>0</v>
      </c>
      <c r="BL569" s="130">
        <f t="shared" ref="BL569" si="10451">D569/D591</f>
        <v>6.5525561755391343E-2</v>
      </c>
      <c r="BM569" s="131">
        <f t="shared" ref="BM569" si="10452">E569/E591</f>
        <v>1.2341197822141561E-2</v>
      </c>
      <c r="BN569" s="128">
        <f t="shared" ref="BN569" si="10453">F569/F591</f>
        <v>9.1556152425717643E-2</v>
      </c>
      <c r="BO569" s="129">
        <f t="shared" ref="BO569" si="10454">G569/G591</f>
        <v>1.7780211756115369E-2</v>
      </c>
      <c r="BP569" s="130">
        <f t="shared" ref="BP569" si="10455">H569/H591</f>
        <v>5.8211806815158772E-2</v>
      </c>
      <c r="BQ569" s="131">
        <f t="shared" ref="BQ569" si="10456">I569/I591</f>
        <v>1.9559072922555116E-2</v>
      </c>
      <c r="BR569" s="128">
        <f t="shared" ref="BR569" si="10457">J569/J591</f>
        <v>1.5172413793103448E-2</v>
      </c>
      <c r="BS569" s="129">
        <f t="shared" ref="BS569" si="10458">K569/K591</f>
        <v>4.3484780326885589E-2</v>
      </c>
      <c r="BT569" s="130">
        <f t="shared" ref="BT569" si="10459">L569/L591</f>
        <v>2.7375520730013887E-2</v>
      </c>
      <c r="BU569" s="128">
        <f t="shared" ref="BU569" si="10460">M569/M591</f>
        <v>4.3113626185726499E-2</v>
      </c>
      <c r="BV569" s="132">
        <f t="shared" ref="BV569" si="10461">N569/N591</f>
        <v>4.0137450484417504E-2</v>
      </c>
      <c r="BW569" s="133">
        <f t="shared" ref="BW569" si="10462">O569/O591</f>
        <v>4.4068615607634691E-2</v>
      </c>
      <c r="BX569" s="128">
        <f t="shared" ref="BX569" si="10463">P569/P591</f>
        <v>4.2082799829278705E-2</v>
      </c>
      <c r="BY569" s="129">
        <f t="shared" ref="BY569" si="10464">Q569/Q591</f>
        <v>4.7133032546322659E-2</v>
      </c>
      <c r="BZ569" s="130">
        <f t="shared" ref="BZ569" si="10465">R569/R591</f>
        <v>3.8091491111985405E-2</v>
      </c>
      <c r="CA569" s="131">
        <f t="shared" ref="CA569" si="10466">S569/S591</f>
        <v>4.3254553562240595E-2</v>
      </c>
      <c r="CB569" s="128">
        <f t="shared" ref="CB569" si="10467">T569/T591</f>
        <v>2.2761409589832467E-2</v>
      </c>
      <c r="CC569" s="129">
        <f t="shared" ref="CC569" si="10468">U569/U591</f>
        <v>7.0726471585131623E-2</v>
      </c>
      <c r="CD569" s="130">
        <f t="shared" ref="CD569" si="10469">V569/V591</f>
        <v>2.6618542747575007E-2</v>
      </c>
      <c r="CE569" s="131">
        <f t="shared" ref="CE569" si="10470">W569/W591</f>
        <v>4.9566294919454773E-2</v>
      </c>
      <c r="CF569" s="128">
        <f t="shared" ref="CF569" si="10471">X569/X591</f>
        <v>3.8763087411736064E-2</v>
      </c>
      <c r="CG569" s="129">
        <f t="shared" ref="CG569" si="10472">Y569/Y591</f>
        <v>5.1317401960784312E-2</v>
      </c>
      <c r="CH569" s="130">
        <f t="shared" ref="CH569" si="10473">Z569/Z591</f>
        <v>4.5087624885935561E-2</v>
      </c>
      <c r="CI569" s="128">
        <f t="shared" ref="CI569" si="10474">AA569/AA591</f>
        <v>2.4568568041101305E-2</v>
      </c>
      <c r="CJ569" s="134">
        <f t="shared" ref="CJ569" si="10475">AB569/AB591</f>
        <v>4.7744222107361733E-2</v>
      </c>
      <c r="CK569" s="135">
        <f t="shared" ref="CK569" si="10476">AC569/AC591</f>
        <v>3.2289349586262124E-2</v>
      </c>
    </row>
    <row r="570" spans="1:89" ht="14.25" thickTop="1" thickBot="1" x14ac:dyDescent="0.25">
      <c r="A570" s="136" t="s">
        <v>19</v>
      </c>
      <c r="B570" s="175">
        <v>3008</v>
      </c>
      <c r="C570" s="176">
        <v>1373</v>
      </c>
      <c r="D570" s="177">
        <v>1290</v>
      </c>
      <c r="E570" s="178">
        <v>790</v>
      </c>
      <c r="F570" s="175">
        <v>3461</v>
      </c>
      <c r="G570" s="179">
        <v>1453</v>
      </c>
      <c r="H570" s="177">
        <v>3352</v>
      </c>
      <c r="I570" s="178">
        <v>2046</v>
      </c>
      <c r="J570" s="175">
        <v>217</v>
      </c>
      <c r="K570" s="179">
        <v>660</v>
      </c>
      <c r="L570" s="177">
        <v>1212</v>
      </c>
      <c r="M570" s="175">
        <v>2202</v>
      </c>
      <c r="N570" s="180">
        <v>2990</v>
      </c>
      <c r="O570" s="181">
        <v>3510</v>
      </c>
      <c r="P570" s="175">
        <v>1912</v>
      </c>
      <c r="Q570" s="179">
        <v>1743</v>
      </c>
      <c r="R570" s="177">
        <v>2157</v>
      </c>
      <c r="S570" s="178">
        <v>1910</v>
      </c>
      <c r="T570" s="175">
        <v>406</v>
      </c>
      <c r="U570" s="179">
        <v>1289</v>
      </c>
      <c r="V570" s="177">
        <v>1334</v>
      </c>
      <c r="W570" s="178">
        <v>2808</v>
      </c>
      <c r="X570" s="175">
        <v>1769</v>
      </c>
      <c r="Y570" s="179">
        <v>1227</v>
      </c>
      <c r="Z570" s="177">
        <v>3230</v>
      </c>
      <c r="AA570" s="175">
        <v>2456</v>
      </c>
      <c r="AB570" s="156">
        <f t="shared" si="10421"/>
        <v>26338</v>
      </c>
      <c r="AC570" s="157">
        <f t="shared" si="10422"/>
        <v>23467</v>
      </c>
      <c r="AE570" s="229" t="s">
        <v>13</v>
      </c>
      <c r="AF570" s="20">
        <f t="shared" ref="AF570:BG570" si="10477">SUM(AF567:AF569)</f>
        <v>5743</v>
      </c>
      <c r="AG570" s="21">
        <f t="shared" si="10477"/>
        <v>2835</v>
      </c>
      <c r="AH570" s="20">
        <f t="shared" si="10477"/>
        <v>2006</v>
      </c>
      <c r="AI570" s="21">
        <f t="shared" si="10477"/>
        <v>2147</v>
      </c>
      <c r="AJ570" s="20">
        <f t="shared" si="10477"/>
        <v>5716</v>
      </c>
      <c r="AK570" s="21">
        <f t="shared" si="10477"/>
        <v>2845</v>
      </c>
      <c r="AL570" s="20">
        <f t="shared" si="10477"/>
        <v>6892</v>
      </c>
      <c r="AM570" s="21">
        <f t="shared" si="10477"/>
        <v>4863</v>
      </c>
      <c r="AN570" s="20">
        <f t="shared" si="10477"/>
        <v>553</v>
      </c>
      <c r="AO570" s="21">
        <f t="shared" si="10477"/>
        <v>1748</v>
      </c>
      <c r="AP570" s="20">
        <f t="shared" si="10477"/>
        <v>2244</v>
      </c>
      <c r="AQ570" s="21">
        <f t="shared" si="10477"/>
        <v>6332</v>
      </c>
      <c r="AR570" s="20">
        <f t="shared" si="10477"/>
        <v>5126</v>
      </c>
      <c r="AS570" s="21">
        <f t="shared" si="10477"/>
        <v>7768</v>
      </c>
      <c r="AT570" s="20">
        <f t="shared" si="10477"/>
        <v>3709</v>
      </c>
      <c r="AU570" s="21">
        <f t="shared" si="10477"/>
        <v>3812</v>
      </c>
      <c r="AV570" s="20">
        <f t="shared" si="10477"/>
        <v>4874</v>
      </c>
      <c r="AW570" s="21">
        <f t="shared" si="10477"/>
        <v>3924</v>
      </c>
      <c r="AX570" s="20">
        <f t="shared" si="10477"/>
        <v>777</v>
      </c>
      <c r="AY570" s="21">
        <f t="shared" si="10477"/>
        <v>2685</v>
      </c>
      <c r="AZ570" s="20">
        <f t="shared" si="10477"/>
        <v>2207</v>
      </c>
      <c r="BA570" s="21">
        <f t="shared" si="10477"/>
        <v>5432</v>
      </c>
      <c r="BB570" s="20">
        <f t="shared" si="10477"/>
        <v>3163</v>
      </c>
      <c r="BC570" s="21">
        <f t="shared" si="10477"/>
        <v>3153</v>
      </c>
      <c r="BD570" s="20">
        <f t="shared" si="10477"/>
        <v>7037</v>
      </c>
      <c r="BE570" s="21">
        <f t="shared" si="10477"/>
        <v>5044</v>
      </c>
      <c r="BF570" s="160">
        <f t="shared" si="10477"/>
        <v>50047</v>
      </c>
      <c r="BG570" s="161">
        <f t="shared" si="10477"/>
        <v>52588</v>
      </c>
      <c r="BI570" s="136" t="s">
        <v>19</v>
      </c>
      <c r="BJ570" s="128">
        <f>B570/B591</f>
        <v>9.8213994188134646E-2</v>
      </c>
      <c r="BK570" s="129">
        <f t="shared" ref="BK570" si="10478">C570/C591</f>
        <v>4.4765413582863289E-2</v>
      </c>
      <c r="BL570" s="130">
        <f t="shared" ref="BL570" si="10479">D570/D591</f>
        <v>9.727039662192731E-2</v>
      </c>
      <c r="BM570" s="131">
        <f t="shared" ref="BM570" si="10480">E570/E591</f>
        <v>5.7350272232304898E-2</v>
      </c>
      <c r="BN570" s="128">
        <f t="shared" ref="BN570" si="10481">F570/F591</f>
        <v>0.11619942924290751</v>
      </c>
      <c r="BO570" s="129">
        <f t="shared" ref="BO570" si="10482">G570/G591</f>
        <v>5.3048557867834974E-2</v>
      </c>
      <c r="BP570" s="130">
        <f t="shared" ref="BP570" si="10483">H570/H591</f>
        <v>8.1066047546494477E-2</v>
      </c>
      <c r="BQ570" s="131">
        <f t="shared" ref="BQ570" si="10484">I570/I591</f>
        <v>4.6263425664217074E-2</v>
      </c>
      <c r="BR570" s="128">
        <f t="shared" ref="BR570" si="10485">J570/J591</f>
        <v>3.3256704980842912E-2</v>
      </c>
      <c r="BS570" s="129">
        <f t="shared" ref="BS570" si="10486">K570/K591</f>
        <v>9.8965362123256864E-2</v>
      </c>
      <c r="BT570" s="130">
        <f t="shared" ref="BT570" si="10487">L570/L591</f>
        <v>4.8085697282285261E-2</v>
      </c>
      <c r="BU570" s="128">
        <f t="shared" ref="BU570" si="10488">M570/M591</f>
        <v>8.9647030085901566E-2</v>
      </c>
      <c r="BV570" s="132">
        <f t="shared" ref="BV570" si="10489">N570/N591</f>
        <v>7.1350164654226125E-2</v>
      </c>
      <c r="BW570" s="133">
        <f t="shared" ref="BW570" si="10490">O570/O591</f>
        <v>8.4803092534428609E-2</v>
      </c>
      <c r="BX570" s="128">
        <f t="shared" ref="BX570" si="10491">P570/P591</f>
        <v>8.1604780196329496E-2</v>
      </c>
      <c r="BY570" s="129">
        <f t="shared" ref="BY570" si="10492">Q570/Q591</f>
        <v>7.635025625301152E-2</v>
      </c>
      <c r="BZ570" s="130">
        <f t="shared" ref="BZ570" si="10493">R570/R591</f>
        <v>7.7148681998640861E-2</v>
      </c>
      <c r="CA570" s="131">
        <f t="shared" ref="CA570" si="10494">S570/S591</f>
        <v>6.5516413405138405E-2</v>
      </c>
      <c r="CB570" s="128">
        <f t="shared" ref="CB570" si="10495">T570/T591</f>
        <v>4.6909300982091277E-2</v>
      </c>
      <c r="CC570" s="129">
        <f t="shared" ref="CC570" si="10496">U570/U591</f>
        <v>0.14563326177833014</v>
      </c>
      <c r="CD570" s="130">
        <f t="shared" ref="CD570" si="10497">V570/V591</f>
        <v>5.0154146928340478E-2</v>
      </c>
      <c r="CE570" s="131">
        <f t="shared" ref="CE570" si="10498">W570/W591</f>
        <v>9.6654275092936809E-2</v>
      </c>
      <c r="CF570" s="128">
        <f t="shared" ref="CF570" si="10499">X570/X591</f>
        <v>8.6145605064523983E-2</v>
      </c>
      <c r="CG570" s="129">
        <f t="shared" ref="CG570" si="10500">Y570/Y591</f>
        <v>9.3979779411764705E-2</v>
      </c>
      <c r="CH570" s="130">
        <f t="shared" ref="CH570" si="10501">Z570/Z591</f>
        <v>7.5575001754837501E-2</v>
      </c>
      <c r="CI570" s="128">
        <f t="shared" ref="CI570" si="10502">AA570/AA591</f>
        <v>5.3923505906116893E-2</v>
      </c>
      <c r="CJ570" s="134">
        <f t="shared" ref="CJ570" si="10503">AB570/AB591</f>
        <v>7.7790740604002068E-2</v>
      </c>
      <c r="CK570" s="135">
        <f t="shared" ref="CK570" si="10504">AC570/AC591</f>
        <v>6.959990509238663E-2</v>
      </c>
    </row>
    <row r="571" spans="1:89" ht="13.5" thickTop="1" x14ac:dyDescent="0.2">
      <c r="A571" s="145" t="s">
        <v>20</v>
      </c>
      <c r="B571" s="182">
        <v>3220</v>
      </c>
      <c r="C571" s="183">
        <v>1636</v>
      </c>
      <c r="D571" s="184">
        <v>1130</v>
      </c>
      <c r="E571" s="185">
        <v>1266</v>
      </c>
      <c r="F571" s="182">
        <v>2847</v>
      </c>
      <c r="G571" s="186">
        <v>1742</v>
      </c>
      <c r="H571" s="184">
        <v>3712</v>
      </c>
      <c r="I571" s="185">
        <v>2595</v>
      </c>
      <c r="J571" s="182">
        <v>320</v>
      </c>
      <c r="K571" s="186">
        <v>957</v>
      </c>
      <c r="L571" s="184">
        <v>1264</v>
      </c>
      <c r="M571" s="182">
        <v>3405</v>
      </c>
      <c r="N571" s="187">
        <v>2937</v>
      </c>
      <c r="O571" s="188">
        <v>4132</v>
      </c>
      <c r="P571" s="182">
        <v>2120</v>
      </c>
      <c r="Q571" s="186">
        <v>2119</v>
      </c>
      <c r="R571" s="184">
        <v>2590</v>
      </c>
      <c r="S571" s="185">
        <v>2297</v>
      </c>
      <c r="T571" s="182">
        <v>455</v>
      </c>
      <c r="U571" s="186">
        <v>1636</v>
      </c>
      <c r="V571" s="184">
        <v>1265</v>
      </c>
      <c r="W571" s="185">
        <v>3184</v>
      </c>
      <c r="X571" s="182">
        <v>1881</v>
      </c>
      <c r="Y571" s="186">
        <v>1727</v>
      </c>
      <c r="Z571" s="184">
        <v>3848</v>
      </c>
      <c r="AA571" s="182">
        <v>2729</v>
      </c>
      <c r="AB571" s="156">
        <f t="shared" si="10421"/>
        <v>27589</v>
      </c>
      <c r="AC571" s="157">
        <f t="shared" si="10422"/>
        <v>29425</v>
      </c>
      <c r="BI571" s="145" t="s">
        <v>20</v>
      </c>
      <c r="BJ571" s="128">
        <f>B571/B591</f>
        <v>0.10513599111894734</v>
      </c>
      <c r="BK571" s="129">
        <f t="shared" ref="BK571" si="10505">C571/C591</f>
        <v>5.3340288872224577E-2</v>
      </c>
      <c r="BL571" s="130">
        <f t="shared" ref="BL571" si="10506">D571/D591</f>
        <v>8.5205851304478969E-2</v>
      </c>
      <c r="BM571" s="131">
        <f t="shared" ref="BM571" si="10507">E571/E591</f>
        <v>9.1905626134301269E-2</v>
      </c>
      <c r="BN571" s="128">
        <f t="shared" ref="BN571" si="10508">F571/F591</f>
        <v>9.558502601980863E-2</v>
      </c>
      <c r="BO571" s="129">
        <f t="shared" ref="BO571" si="10509">G571/G591</f>
        <v>6.3599853961299746E-2</v>
      </c>
      <c r="BP571" s="130">
        <f t="shared" ref="BP571" si="10510">H571/H591</f>
        <v>8.9772424967955691E-2</v>
      </c>
      <c r="BQ571" s="131">
        <f t="shared" ref="BQ571" si="10511">I571/I591</f>
        <v>5.8677218767665344E-2</v>
      </c>
      <c r="BR571" s="128">
        <f t="shared" ref="BR571" si="10512">J571/J591</f>
        <v>4.9042145593869733E-2</v>
      </c>
      <c r="BS571" s="129">
        <f t="shared" ref="BS571" si="10513">K571/K591</f>
        <v>0.14349977507872244</v>
      </c>
      <c r="BT571" s="130">
        <f t="shared" ref="BT571" si="10514">L571/L591</f>
        <v>5.0148780003967469E-2</v>
      </c>
      <c r="BU571" s="128">
        <f t="shared" ref="BU571" si="10515">M571/M591</f>
        <v>0.13862313235353987</v>
      </c>
      <c r="BV571" s="132">
        <f t="shared" ref="BV571" si="10516">N571/N591</f>
        <v>7.0085429294134485E-2</v>
      </c>
      <c r="BW571" s="133">
        <f t="shared" ref="BW571" si="10517">O571/O591</f>
        <v>9.9830877023435613E-2</v>
      </c>
      <c r="BX571" s="128">
        <f t="shared" ref="BX571" si="10518">P571/P591</f>
        <v>9.0482287665386255E-2</v>
      </c>
      <c r="BY571" s="129">
        <f t="shared" ref="BY571" si="10519">Q571/Q591</f>
        <v>9.2820535284068514E-2</v>
      </c>
      <c r="BZ571" s="130">
        <f t="shared" ref="BZ571" si="10520">R571/R591</f>
        <v>9.2635645051682827E-2</v>
      </c>
      <c r="CA571" s="131">
        <f t="shared" ref="CA571" si="10521">S571/S591</f>
        <v>7.8791205021781635E-2</v>
      </c>
      <c r="CB571" s="128">
        <f t="shared" ref="CB571" si="10522">T571/T591</f>
        <v>5.2570768341998843E-2</v>
      </c>
      <c r="CC571" s="129">
        <f t="shared" ref="CC571" si="10523">U571/U591</f>
        <v>0.1848378714269574</v>
      </c>
      <c r="CD571" s="130">
        <f t="shared" ref="CD571" si="10524">V571/V591</f>
        <v>4.7559966914805622E-2</v>
      </c>
      <c r="CE571" s="131">
        <f t="shared" ref="CE571" si="10525">W571/W591</f>
        <v>0.10959658543301666</v>
      </c>
      <c r="CF571" s="128">
        <f t="shared" ref="CF571" si="10526">X571/X591</f>
        <v>9.1599707815924025E-2</v>
      </c>
      <c r="CG571" s="129">
        <f t="shared" ref="CG571" si="10527">Y571/Y591</f>
        <v>0.13227634803921567</v>
      </c>
      <c r="CH571" s="130">
        <f t="shared" ref="CH571" si="10528">Z571/Z591</f>
        <v>9.0034862771707344E-2</v>
      </c>
      <c r="CI571" s="128">
        <f t="shared" ref="CI571" si="10529">AA571/AA591</f>
        <v>5.9917446098449921E-2</v>
      </c>
      <c r="CJ571" s="134">
        <f t="shared" ref="CJ571" si="10530">AB571/AB591</f>
        <v>8.1485638337148336E-2</v>
      </c>
      <c r="CK571" s="135">
        <f t="shared" ref="CK571" si="10531">AC571/AC591</f>
        <v>8.7270516356733996E-2</v>
      </c>
    </row>
    <row r="572" spans="1:89" ht="13.5" thickBot="1" x14ac:dyDescent="0.25">
      <c r="A572" s="136" t="s">
        <v>21</v>
      </c>
      <c r="B572" s="175">
        <v>2523</v>
      </c>
      <c r="C572" s="176">
        <v>1199</v>
      </c>
      <c r="D572" s="177">
        <v>876</v>
      </c>
      <c r="E572" s="178">
        <v>881</v>
      </c>
      <c r="F572" s="175">
        <v>2869</v>
      </c>
      <c r="G572" s="179">
        <v>1103</v>
      </c>
      <c r="H572" s="177">
        <v>3180</v>
      </c>
      <c r="I572" s="178">
        <v>2268</v>
      </c>
      <c r="J572" s="175">
        <v>233</v>
      </c>
      <c r="K572" s="179">
        <v>791</v>
      </c>
      <c r="L572" s="177">
        <v>980</v>
      </c>
      <c r="M572" s="175">
        <v>2927</v>
      </c>
      <c r="N572" s="180">
        <v>2189</v>
      </c>
      <c r="O572" s="181">
        <v>3636</v>
      </c>
      <c r="P572" s="175">
        <v>1589</v>
      </c>
      <c r="Q572" s="179">
        <v>1693</v>
      </c>
      <c r="R572" s="177">
        <v>2284</v>
      </c>
      <c r="S572" s="178">
        <v>1627</v>
      </c>
      <c r="T572" s="175">
        <v>322</v>
      </c>
      <c r="U572" s="179">
        <v>1049</v>
      </c>
      <c r="V572" s="177">
        <v>942</v>
      </c>
      <c r="W572" s="178">
        <v>2248</v>
      </c>
      <c r="X572" s="175">
        <v>1282</v>
      </c>
      <c r="Y572" s="179">
        <v>1426</v>
      </c>
      <c r="Z572" s="177">
        <v>3189</v>
      </c>
      <c r="AA572" s="175">
        <v>2315</v>
      </c>
      <c r="AB572" s="156">
        <f t="shared" si="10421"/>
        <v>22458</v>
      </c>
      <c r="AC572" s="157">
        <f t="shared" si="10422"/>
        <v>23163</v>
      </c>
      <c r="AE572" s="232" t="s">
        <v>85</v>
      </c>
      <c r="BI572" s="136" t="s">
        <v>21</v>
      </c>
      <c r="BJ572" s="128">
        <f>B572/B591</f>
        <v>8.2378293662454694E-2</v>
      </c>
      <c r="BK572" s="129">
        <f t="shared" ref="BK572" si="10532">C572/C591</f>
        <v>3.9092302174692707E-2</v>
      </c>
      <c r="BL572" s="130">
        <f t="shared" ref="BL572" si="10533">D572/D591</f>
        <v>6.6053385613029703E-2</v>
      </c>
      <c r="BM572" s="131">
        <f t="shared" ref="BM572" si="10534">E572/E591</f>
        <v>6.3956442831215973E-2</v>
      </c>
      <c r="BN572" s="128">
        <f t="shared" ref="BN572" si="10535">F572/F591</f>
        <v>9.6323652845391974E-2</v>
      </c>
      <c r="BO572" s="129">
        <f t="shared" ref="BO572" si="10536">G572/G591</f>
        <v>4.0270171595472803E-2</v>
      </c>
      <c r="BP572" s="130">
        <f t="shared" ref="BP572" si="10537">H572/H591</f>
        <v>7.6906333889574116E-2</v>
      </c>
      <c r="BQ572" s="131">
        <f t="shared" ref="BQ572" si="10538">I572/I591</f>
        <v>5.1283210853589598E-2</v>
      </c>
      <c r="BR572" s="128">
        <f t="shared" ref="BR572" si="10539">J572/J591</f>
        <v>3.5708812260536398E-2</v>
      </c>
      <c r="BS572" s="129">
        <f t="shared" ref="BS572" si="10540">K572/K591</f>
        <v>0.11860848702953966</v>
      </c>
      <c r="BT572" s="130">
        <f t="shared" ref="BT572" si="10541">L572/L591</f>
        <v>3.8881174370164646E-2</v>
      </c>
      <c r="BU572" s="128">
        <f t="shared" ref="BU572" si="10542">M572/M591</f>
        <v>0.11916296869274925</v>
      </c>
      <c r="BV572" s="132">
        <f t="shared" ref="BV572" si="10543">N572/N591</f>
        <v>5.2235956664916719E-2</v>
      </c>
      <c r="BW572" s="133">
        <f t="shared" ref="BW572" si="10544">O572/O591</f>
        <v>8.7847306112587578E-2</v>
      </c>
      <c r="BX572" s="128">
        <f t="shared" ref="BX572" si="10545">P572/P591</f>
        <v>6.781903542466923E-2</v>
      </c>
      <c r="BY572" s="129">
        <f t="shared" ref="BY572" si="10546">Q572/Q591</f>
        <v>7.4160059573349688E-2</v>
      </c>
      <c r="BZ572" s="130">
        <f t="shared" ref="BZ572" si="10547">R572/R591</f>
        <v>8.1691047605422229E-2</v>
      </c>
      <c r="CA572" s="131">
        <f t="shared" ref="CA572" si="10548">S572/S591</f>
        <v>5.5809007649298525E-2</v>
      </c>
      <c r="CB572" s="128">
        <f t="shared" ref="CB572" si="10549">T572/T591</f>
        <v>3.7203928365106873E-2</v>
      </c>
      <c r="CC572" s="129">
        <f t="shared" ref="CC572" si="10550">U572/U591</f>
        <v>0.11851768161789629</v>
      </c>
      <c r="CD572" s="130">
        <f t="shared" ref="CD572" si="10551">V572/V591</f>
        <v>3.5416196706519285E-2</v>
      </c>
      <c r="CE572" s="131">
        <f t="shared" ref="CE572" si="10552">W572/W591</f>
        <v>7.7378493735371062E-2</v>
      </c>
      <c r="CF572" s="128">
        <f t="shared" ref="CF572" si="10553">X572/X591</f>
        <v>6.2429997565132699E-2</v>
      </c>
      <c r="CG572" s="129">
        <f t="shared" ref="CG572" si="10554">Y572/Y591</f>
        <v>0.1092218137254902</v>
      </c>
      <c r="CH572" s="130">
        <f t="shared" ref="CH572" si="10555">Z572/Z591</f>
        <v>7.4615690587051642E-2</v>
      </c>
      <c r="CI572" s="128">
        <f t="shared" ref="CI572" si="10556">AA572/AA591</f>
        <v>5.0827734597988845E-2</v>
      </c>
      <c r="CJ572" s="134">
        <f t="shared" ref="CJ572" si="10557">AB572/AB591</f>
        <v>6.6330945876098349E-2</v>
      </c>
      <c r="CK572" s="135">
        <f t="shared" ref="CK572" si="10558">AC572/AC591</f>
        <v>6.8698282765370586E-2</v>
      </c>
    </row>
    <row r="573" spans="1:89" ht="14.25" thickTop="1" thickBot="1" x14ac:dyDescent="0.25">
      <c r="A573" s="145" t="s">
        <v>22</v>
      </c>
      <c r="B573" s="182">
        <v>2032</v>
      </c>
      <c r="C573" s="183">
        <v>1429</v>
      </c>
      <c r="D573" s="184">
        <v>663</v>
      </c>
      <c r="E573" s="185">
        <v>830</v>
      </c>
      <c r="F573" s="182">
        <v>2242</v>
      </c>
      <c r="G573" s="186">
        <v>1015</v>
      </c>
      <c r="H573" s="184">
        <v>2651</v>
      </c>
      <c r="I573" s="185">
        <v>1987</v>
      </c>
      <c r="J573" s="182">
        <v>236</v>
      </c>
      <c r="K573" s="186">
        <v>749</v>
      </c>
      <c r="L573" s="184">
        <v>912</v>
      </c>
      <c r="M573" s="182">
        <v>2204</v>
      </c>
      <c r="N573" s="187">
        <v>1928</v>
      </c>
      <c r="O573" s="188">
        <v>3136</v>
      </c>
      <c r="P573" s="182">
        <v>1192</v>
      </c>
      <c r="Q573" s="186">
        <v>1405</v>
      </c>
      <c r="R573" s="184">
        <v>1940</v>
      </c>
      <c r="S573" s="185">
        <v>1501</v>
      </c>
      <c r="T573" s="182">
        <v>245</v>
      </c>
      <c r="U573" s="186">
        <v>671</v>
      </c>
      <c r="V573" s="184">
        <v>808</v>
      </c>
      <c r="W573" s="185">
        <v>2303</v>
      </c>
      <c r="X573" s="182">
        <v>1152</v>
      </c>
      <c r="Y573" s="186">
        <v>856</v>
      </c>
      <c r="Z573" s="184">
        <v>2728</v>
      </c>
      <c r="AA573" s="182">
        <v>2475</v>
      </c>
      <c r="AB573" s="156">
        <f t="shared" si="10421"/>
        <v>18729</v>
      </c>
      <c r="AC573" s="157">
        <f t="shared" si="10422"/>
        <v>20561</v>
      </c>
      <c r="AE573" s="300" t="s">
        <v>0</v>
      </c>
      <c r="AF573" s="302" t="s">
        <v>1</v>
      </c>
      <c r="AG573" s="303"/>
      <c r="AH573" s="302" t="s">
        <v>2</v>
      </c>
      <c r="AI573" s="303"/>
      <c r="AJ573" s="302" t="s">
        <v>3</v>
      </c>
      <c r="AK573" s="303"/>
      <c r="AL573" s="302" t="s">
        <v>4</v>
      </c>
      <c r="AM573" s="303"/>
      <c r="AN573" s="302" t="s">
        <v>5</v>
      </c>
      <c r="AO573" s="303"/>
      <c r="AP573" s="302" t="s">
        <v>6</v>
      </c>
      <c r="AQ573" s="303"/>
      <c r="AR573" s="302" t="s">
        <v>7</v>
      </c>
      <c r="AS573" s="303"/>
      <c r="AT573" s="302" t="s">
        <v>8</v>
      </c>
      <c r="AU573" s="303"/>
      <c r="AV573" s="302" t="s">
        <v>9</v>
      </c>
      <c r="AW573" s="303"/>
      <c r="AX573" s="302" t="s">
        <v>10</v>
      </c>
      <c r="AY573" s="303"/>
      <c r="AZ573" s="302" t="s">
        <v>11</v>
      </c>
      <c r="BA573" s="303"/>
      <c r="BB573" s="302" t="s">
        <v>12</v>
      </c>
      <c r="BC573" s="303"/>
      <c r="BD573" s="305" t="s">
        <v>40</v>
      </c>
      <c r="BE573" s="306"/>
      <c r="BF573" s="307" t="s">
        <v>41</v>
      </c>
      <c r="BG573" s="308"/>
      <c r="BI573" s="145" t="s">
        <v>22</v>
      </c>
      <c r="BJ573" s="128">
        <f>B573/B591</f>
        <v>6.6346687563261175E-2</v>
      </c>
      <c r="BK573" s="129">
        <f t="shared" ref="BK573" si="10559">C573/C591</f>
        <v>4.6591242541814744E-2</v>
      </c>
      <c r="BL573" s="130">
        <f t="shared" ref="BL573" si="10560">D573/D591</f>
        <v>4.9992459659176598E-2</v>
      </c>
      <c r="BM573" s="131">
        <f t="shared" ref="BM573" si="10561">E573/E591</f>
        <v>6.0254083484573499E-2</v>
      </c>
      <c r="BN573" s="128">
        <f t="shared" ref="BN573" si="10562">F573/F591</f>
        <v>7.5272788316266576E-2</v>
      </c>
      <c r="BO573" s="129">
        <f t="shared" ref="BO573" si="10563">G573/G591</f>
        <v>3.7057320189850314E-2</v>
      </c>
      <c r="BP573" s="130">
        <f t="shared" ref="BP573" si="10564">H573/H591</f>
        <v>6.4112795956371371E-2</v>
      </c>
      <c r="BQ573" s="131">
        <f t="shared" ref="BQ573" si="10565">I573/I591</f>
        <v>4.4929338609383834E-2</v>
      </c>
      <c r="BR573" s="128">
        <f t="shared" ref="BR573" si="10566">J573/J591</f>
        <v>3.616858237547893E-2</v>
      </c>
      <c r="BS573" s="129">
        <f t="shared" ref="BS573" si="10567">K573/K591</f>
        <v>0.11231069125805968</v>
      </c>
      <c r="BT573" s="130">
        <f t="shared" ref="BT573" si="10568">L573/L591</f>
        <v>3.6183296964887916E-2</v>
      </c>
      <c r="BU573" s="128">
        <f t="shared" ref="BU573" si="10569">M573/M591</f>
        <v>8.9728453364816996E-2</v>
      </c>
      <c r="BV573" s="132">
        <f t="shared" ref="BV573" si="10570">N573/N591</f>
        <v>4.6007731589748482E-2</v>
      </c>
      <c r="BW573" s="133">
        <f t="shared" ref="BW573" si="10571">O573/O591</f>
        <v>7.5767093500845609E-2</v>
      </c>
      <c r="BX573" s="128">
        <f t="shared" ref="BX573" si="10572">P573/P591</f>
        <v>5.0874946649594535E-2</v>
      </c>
      <c r="BY573" s="129">
        <f t="shared" ref="BY573" si="10573">Q573/Q591</f>
        <v>6.1544526698497526E-2</v>
      </c>
      <c r="BZ573" s="130">
        <f t="shared" ref="BZ573" si="10574">R573/R591</f>
        <v>6.9387317142959329E-2</v>
      </c>
      <c r="CA573" s="131">
        <f t="shared" ref="CA573" si="10575">S573/S591</f>
        <v>5.1486982471786777E-2</v>
      </c>
      <c r="CB573" s="128">
        <f t="shared" ref="CB573" si="10576">T573/T591</f>
        <v>2.8307336799537841E-2</v>
      </c>
      <c r="CC573" s="129">
        <f t="shared" ref="CC573" si="10577">U573/U591</f>
        <v>7.5810642865212968E-2</v>
      </c>
      <c r="CD573" s="130">
        <f t="shared" ref="CD573" si="10578">V573/V591</f>
        <v>3.0378223926611023E-2</v>
      </c>
      <c r="CE573" s="131">
        <f t="shared" ref="CE573" si="10579">W573/W591</f>
        <v>7.9271650832989121E-2</v>
      </c>
      <c r="CF573" s="128">
        <f t="shared" ref="CF573" si="10580">X573/X591</f>
        <v>5.6099342585829069E-2</v>
      </c>
      <c r="CG573" s="129">
        <f t="shared" ref="CG573" si="10581">Y573/Y591</f>
        <v>6.5563725490196081E-2</v>
      </c>
      <c r="CH573" s="130">
        <f t="shared" ref="CH573" si="10582">Z573/Z591</f>
        <v>6.3829289407800832E-2</v>
      </c>
      <c r="CI573" s="128">
        <f t="shared" ref="CI573" si="10583">AA573/AA591</f>
        <v>5.4340666578843365E-2</v>
      </c>
      <c r="CJ573" s="134">
        <f t="shared" ref="CJ573" si="10584">AB573/AB591</f>
        <v>5.5317138004873367E-2</v>
      </c>
      <c r="CK573" s="135">
        <f t="shared" ref="CK573" si="10585">AC573/AC591</f>
        <v>6.0981107453213515E-2</v>
      </c>
    </row>
    <row r="574" spans="1:89" ht="15" thickTop="1" thickBot="1" x14ac:dyDescent="0.3">
      <c r="A574" s="136" t="s">
        <v>23</v>
      </c>
      <c r="B574" s="175">
        <v>1825</v>
      </c>
      <c r="C574" s="176">
        <v>1182</v>
      </c>
      <c r="D574" s="177">
        <v>697</v>
      </c>
      <c r="E574" s="178">
        <v>537</v>
      </c>
      <c r="F574" s="175">
        <v>1692</v>
      </c>
      <c r="G574" s="179">
        <v>804</v>
      </c>
      <c r="H574" s="177">
        <v>2288</v>
      </c>
      <c r="I574" s="178">
        <v>1791</v>
      </c>
      <c r="J574" s="175">
        <v>289</v>
      </c>
      <c r="K574" s="179">
        <v>536</v>
      </c>
      <c r="L574" s="177">
        <v>787</v>
      </c>
      <c r="M574" s="175">
        <v>1745</v>
      </c>
      <c r="N574" s="180">
        <v>1651</v>
      </c>
      <c r="O574" s="181">
        <v>2368</v>
      </c>
      <c r="P574" s="175">
        <v>1051</v>
      </c>
      <c r="Q574" s="179">
        <v>926</v>
      </c>
      <c r="R574" s="177">
        <v>1534</v>
      </c>
      <c r="S574" s="178">
        <v>1225</v>
      </c>
      <c r="T574" s="175">
        <v>277</v>
      </c>
      <c r="U574" s="179">
        <v>401</v>
      </c>
      <c r="V574" s="177">
        <v>705</v>
      </c>
      <c r="W574" s="178">
        <v>1822</v>
      </c>
      <c r="X574" s="175">
        <v>922</v>
      </c>
      <c r="Y574" s="179">
        <v>647</v>
      </c>
      <c r="Z574" s="177">
        <v>2350</v>
      </c>
      <c r="AA574" s="175">
        <v>2349</v>
      </c>
      <c r="AB574" s="156">
        <f t="shared" si="10421"/>
        <v>16068</v>
      </c>
      <c r="AC574" s="157">
        <f t="shared" si="10422"/>
        <v>16333</v>
      </c>
      <c r="AE574" s="301"/>
      <c r="AF574" s="115" t="s">
        <v>14</v>
      </c>
      <c r="AG574" s="116" t="s">
        <v>15</v>
      </c>
      <c r="AH574" s="117" t="s">
        <v>14</v>
      </c>
      <c r="AI574" s="118" t="s">
        <v>15</v>
      </c>
      <c r="AJ574" s="115" t="s">
        <v>14</v>
      </c>
      <c r="AK574" s="116" t="s">
        <v>15</v>
      </c>
      <c r="AL574" s="117" t="s">
        <v>14</v>
      </c>
      <c r="AM574" s="118" t="s">
        <v>15</v>
      </c>
      <c r="AN574" s="115" t="s">
        <v>14</v>
      </c>
      <c r="AO574" s="116" t="s">
        <v>15</v>
      </c>
      <c r="AP574" s="117" t="s">
        <v>14</v>
      </c>
      <c r="AQ574" s="115" t="s">
        <v>15</v>
      </c>
      <c r="AR574" s="119" t="s">
        <v>14</v>
      </c>
      <c r="AS574" s="120" t="s">
        <v>15</v>
      </c>
      <c r="AT574" s="115" t="s">
        <v>14</v>
      </c>
      <c r="AU574" s="116" t="s">
        <v>15</v>
      </c>
      <c r="AV574" s="117" t="s">
        <v>14</v>
      </c>
      <c r="AW574" s="118" t="s">
        <v>15</v>
      </c>
      <c r="AX574" s="115" t="s">
        <v>14</v>
      </c>
      <c r="AY574" s="116" t="s">
        <v>15</v>
      </c>
      <c r="AZ574" s="117" t="s">
        <v>14</v>
      </c>
      <c r="BA574" s="118" t="s">
        <v>15</v>
      </c>
      <c r="BB574" s="115" t="s">
        <v>14</v>
      </c>
      <c r="BC574" s="116" t="s">
        <v>15</v>
      </c>
      <c r="BD574" s="28" t="s">
        <v>14</v>
      </c>
      <c r="BE574" s="121" t="s">
        <v>15</v>
      </c>
      <c r="BF574" s="162" t="s">
        <v>14</v>
      </c>
      <c r="BG574" s="163" t="s">
        <v>15</v>
      </c>
      <c r="BI574" s="136" t="s">
        <v>23</v>
      </c>
      <c r="BJ574" s="128">
        <f>B574/B591</f>
        <v>5.9587945277043135E-2</v>
      </c>
      <c r="BK574" s="129">
        <f t="shared" ref="BK574" si="10586">C574/C591</f>
        <v>3.8538032669296729E-2</v>
      </c>
      <c r="BL574" s="130">
        <f t="shared" ref="BL574" si="10587">D574/D591</f>
        <v>5.2556175539134366E-2</v>
      </c>
      <c r="BM574" s="131">
        <f t="shared" ref="BM574" si="10588">E574/E591</f>
        <v>3.8983666061705988E-2</v>
      </c>
      <c r="BN574" s="128">
        <f t="shared" ref="BN574" si="10589">F574/F591</f>
        <v>5.6807117676682894E-2</v>
      </c>
      <c r="BO574" s="129">
        <f t="shared" ref="BO574" si="10590">G574/G591</f>
        <v>2.9353778751369113E-2</v>
      </c>
      <c r="BP574" s="130">
        <f t="shared" ref="BP574" si="10591">H574/H591</f>
        <v>5.5333865389731313E-2</v>
      </c>
      <c r="BQ574" s="131">
        <f t="shared" ref="BQ574" si="10592">I574/I591</f>
        <v>4.0497456189937817E-2</v>
      </c>
      <c r="BR574" s="128">
        <f t="shared" ref="BR574" si="10593">J574/J591</f>
        <v>4.4291187739463604E-2</v>
      </c>
      <c r="BS574" s="129">
        <f t="shared" ref="BS574" si="10594">K574/K591</f>
        <v>8.0371869845554056E-2</v>
      </c>
      <c r="BT574" s="130">
        <f t="shared" ref="BT574" si="10595">L574/L591</f>
        <v>3.1223963499305694E-2</v>
      </c>
      <c r="BU574" s="128">
        <f t="shared" ref="BU574" si="10596">M574/M591</f>
        <v>7.1041810853723075E-2</v>
      </c>
      <c r="BV574" s="132">
        <f t="shared" ref="BV574" si="10597">N574/N591</f>
        <v>3.939769961342051E-2</v>
      </c>
      <c r="BW574" s="133">
        <f t="shared" ref="BW574" si="10598">O574/O591</f>
        <v>5.7211886929209955E-2</v>
      </c>
      <c r="BX574" s="128">
        <f t="shared" ref="BX574" si="10599">P574/P591</f>
        <v>4.4857020913358941E-2</v>
      </c>
      <c r="BY574" s="129">
        <f t="shared" ref="BY574" si="10600">Q574/Q591</f>
        <v>4.0562442507337156E-2</v>
      </c>
      <c r="BZ574" s="130">
        <f t="shared" ref="BZ574" si="10601">R574/R591</f>
        <v>5.4866053864587434E-2</v>
      </c>
      <c r="CA574" s="131">
        <f t="shared" ref="CA574" si="10602">S574/S591</f>
        <v>4.2019689225808662E-2</v>
      </c>
      <c r="CB574" s="128">
        <f t="shared" ref="CB574" si="10603">T574/T591</f>
        <v>3.2004621606008088E-2</v>
      </c>
      <c r="CC574" s="129">
        <f t="shared" ref="CC574" si="10604">U574/U591</f>
        <v>4.5305615184724889E-2</v>
      </c>
      <c r="CD574" s="130">
        <f t="shared" ref="CD574" si="10605">V574/V591</f>
        <v>2.6505752312203926E-2</v>
      </c>
      <c r="CE574" s="131">
        <f t="shared" ref="CE574" si="10606">W574/W591</f>
        <v>6.2715131488365689E-2</v>
      </c>
      <c r="CF574" s="128">
        <f t="shared" ref="CF574" si="10607">X574/X591</f>
        <v>4.4898953007061114E-2</v>
      </c>
      <c r="CG574" s="129">
        <f t="shared" ref="CG574" si="10608">Y574/Y591</f>
        <v>4.9555759803921566E-2</v>
      </c>
      <c r="CH574" s="130">
        <f t="shared" ref="CH574" si="10609">Z574/Z591</f>
        <v>5.4984908397482393E-2</v>
      </c>
      <c r="CI574" s="128">
        <f t="shared" ref="CI574" si="10610">AA574/AA591</f>
        <v>5.1574232643920435E-2</v>
      </c>
      <c r="CJ574" s="134">
        <f t="shared" ref="CJ574" si="10611">AB574/AB591</f>
        <v>4.7457727239164145E-2</v>
      </c>
      <c r="CK574" s="135">
        <f t="shared" ref="CK574" si="10612">AC574/AC591</f>
        <v>4.8441439036687725E-2</v>
      </c>
    </row>
    <row r="575" spans="1:89" ht="13.5" thickTop="1" x14ac:dyDescent="0.2">
      <c r="A575" s="145" t="s">
        <v>24</v>
      </c>
      <c r="B575" s="189">
        <v>1494</v>
      </c>
      <c r="C575" s="183">
        <v>1379</v>
      </c>
      <c r="D575" s="184">
        <v>623</v>
      </c>
      <c r="E575" s="185">
        <v>581</v>
      </c>
      <c r="F575" s="182">
        <v>1679</v>
      </c>
      <c r="G575" s="186">
        <v>851</v>
      </c>
      <c r="H575" s="184">
        <v>2242</v>
      </c>
      <c r="I575" s="185">
        <v>1780</v>
      </c>
      <c r="J575" s="182">
        <v>247</v>
      </c>
      <c r="K575" s="186">
        <v>328</v>
      </c>
      <c r="L575" s="184">
        <v>915</v>
      </c>
      <c r="M575" s="182">
        <v>1476</v>
      </c>
      <c r="N575" s="187">
        <v>1593</v>
      </c>
      <c r="O575" s="190">
        <v>2035</v>
      </c>
      <c r="P575" s="182">
        <v>999</v>
      </c>
      <c r="Q575" s="186">
        <v>810</v>
      </c>
      <c r="R575" s="184">
        <v>1384</v>
      </c>
      <c r="S575" s="185">
        <v>1203</v>
      </c>
      <c r="T575" s="182">
        <v>288</v>
      </c>
      <c r="U575" s="186">
        <v>328</v>
      </c>
      <c r="V575" s="184">
        <v>760</v>
      </c>
      <c r="W575" s="191">
        <v>1696</v>
      </c>
      <c r="X575" s="182">
        <v>791</v>
      </c>
      <c r="Y575" s="186">
        <v>454</v>
      </c>
      <c r="Z575" s="184">
        <v>2361</v>
      </c>
      <c r="AA575" s="182">
        <v>2179</v>
      </c>
      <c r="AB575" s="156">
        <f t="shared" si="10421"/>
        <v>15376</v>
      </c>
      <c r="AC575" s="157">
        <f t="shared" si="10422"/>
        <v>15100</v>
      </c>
      <c r="AE575" s="235" t="str">
        <f>$AE$17</f>
        <v>17:00 - 17:59</v>
      </c>
      <c r="AF575" s="125">
        <f t="shared" ref="AF575:AU577" si="10613">SUMIF($A$9:$A$32,$AE575,B$567:B$590)</f>
        <v>1693</v>
      </c>
      <c r="AG575" s="172">
        <f t="shared" si="10613"/>
        <v>3549</v>
      </c>
      <c r="AH575" s="126">
        <f t="shared" si="10613"/>
        <v>1358</v>
      </c>
      <c r="AI575" s="166">
        <f t="shared" si="10613"/>
        <v>1045</v>
      </c>
      <c r="AJ575" s="125">
        <f t="shared" si="10613"/>
        <v>1685</v>
      </c>
      <c r="AK575" s="127">
        <f t="shared" si="10613"/>
        <v>3056</v>
      </c>
      <c r="AL575" s="126">
        <f t="shared" si="10613"/>
        <v>2726</v>
      </c>
      <c r="AM575" s="166">
        <f t="shared" si="10613"/>
        <v>4475</v>
      </c>
      <c r="AN575" s="125">
        <f t="shared" si="10613"/>
        <v>1070</v>
      </c>
      <c r="AO575" s="127">
        <f t="shared" si="10613"/>
        <v>280</v>
      </c>
      <c r="AP575" s="126">
        <f t="shared" si="10613"/>
        <v>2995</v>
      </c>
      <c r="AQ575" s="125">
        <f t="shared" si="10613"/>
        <v>951</v>
      </c>
      <c r="AR575" s="165">
        <f t="shared" si="10613"/>
        <v>4587</v>
      </c>
      <c r="AS575" s="167">
        <f t="shared" si="10613"/>
        <v>2691</v>
      </c>
      <c r="AT575" s="125">
        <f t="shared" si="10613"/>
        <v>2202</v>
      </c>
      <c r="AU575" s="127">
        <f t="shared" si="10613"/>
        <v>1886</v>
      </c>
      <c r="AV575" s="126">
        <f t="shared" ref="AP575:BE577" si="10614">SUMIF($A$9:$A$32,$AE575,R$567:R$590)</f>
        <v>2001</v>
      </c>
      <c r="AW575" s="166">
        <f t="shared" si="10614"/>
        <v>2896</v>
      </c>
      <c r="AX575" s="125">
        <f t="shared" si="10614"/>
        <v>1384</v>
      </c>
      <c r="AY575" s="127">
        <f t="shared" si="10614"/>
        <v>307</v>
      </c>
      <c r="AZ575" s="126">
        <f t="shared" si="10614"/>
        <v>2973</v>
      </c>
      <c r="BA575" s="166">
        <f t="shared" si="10614"/>
        <v>1544</v>
      </c>
      <c r="BB575" s="125">
        <f t="shared" si="10614"/>
        <v>2250</v>
      </c>
      <c r="BC575" s="127">
        <f t="shared" si="10614"/>
        <v>877</v>
      </c>
      <c r="BD575" s="170">
        <f t="shared" si="10614"/>
        <v>2948</v>
      </c>
      <c r="BE575" s="171">
        <f t="shared" si="10614"/>
        <v>4293</v>
      </c>
      <c r="BF575" s="156">
        <f>AF575+AH575+AJ575+AL575+AN575+AP575+AR575+AT575+AV575+AX575+AZ575+BB575+BD575</f>
        <v>29872</v>
      </c>
      <c r="BG575" s="157">
        <f>AG575+AI575+AK575+AM575+AO575+AQ575+AS575+AU575+AW575+AY575+BA575+BC575+BE575</f>
        <v>27850</v>
      </c>
      <c r="BI575" s="145" t="s">
        <v>24</v>
      </c>
      <c r="BJ575" s="128">
        <f>B575/B591</f>
        <v>4.878048780487805E-2</v>
      </c>
      <c r="BK575" s="129">
        <f t="shared" ref="BK575" si="10615">C575/C591</f>
        <v>4.4961038114179515E-2</v>
      </c>
      <c r="BL575" s="130">
        <f t="shared" ref="BL575" si="10616">D575/D591</f>
        <v>4.6976323329814509E-2</v>
      </c>
      <c r="BM575" s="131">
        <f t="shared" ref="BM575" si="10617">E575/E591</f>
        <v>4.2177858439201452E-2</v>
      </c>
      <c r="BN575" s="128">
        <f t="shared" ref="BN575" si="10618">F575/F591</f>
        <v>5.6370656370656372E-2</v>
      </c>
      <c r="BO575" s="129">
        <f t="shared" ref="BO575" si="10619">G575/G591</f>
        <v>3.1069733479372034E-2</v>
      </c>
      <c r="BP575" s="130">
        <f t="shared" ref="BP575" si="10620">H575/H591</f>
        <v>5.4221383830322378E-2</v>
      </c>
      <c r="BQ575" s="131">
        <f t="shared" ref="BQ575" si="10621">I575/I591</f>
        <v>4.0248728094968912E-2</v>
      </c>
      <c r="BR575" s="128">
        <f t="shared" ref="BR575" si="10622">J575/J591</f>
        <v>3.7854406130268199E-2</v>
      </c>
      <c r="BS575" s="129">
        <f t="shared" ref="BS575" si="10623">K575/K591</f>
        <v>4.918278602489129E-2</v>
      </c>
      <c r="BT575" s="130">
        <f t="shared" ref="BT575" si="10624">L575/L591</f>
        <v>3.6302320968061894E-2</v>
      </c>
      <c r="BU575" s="128">
        <f t="shared" ref="BU575" si="10625">M575/M591</f>
        <v>6.0090379839596142E-2</v>
      </c>
      <c r="BV575" s="132">
        <f t="shared" ref="BV575" si="10626">N575/N591</f>
        <v>3.8013649596716458E-2</v>
      </c>
      <c r="BW575" s="133">
        <f t="shared" ref="BW575" si="10627">O575/O591</f>
        <v>4.9166465329789806E-2</v>
      </c>
      <c r="BX575" s="128">
        <f t="shared" ref="BX575" si="10628">P575/P591</f>
        <v>4.2637644046094748E-2</v>
      </c>
      <c r="BY575" s="129">
        <f t="shared" ref="BY575" si="10629">Q575/Q591</f>
        <v>3.5481186210521702E-2</v>
      </c>
      <c r="BZ575" s="130">
        <f t="shared" ref="BZ575" si="10630">R575/R591</f>
        <v>4.9501055116420473E-2</v>
      </c>
      <c r="CA575" s="131">
        <f t="shared" ref="CA575" si="10631">S575/S591</f>
        <v>4.1265049909100265E-2</v>
      </c>
      <c r="CB575" s="128">
        <f t="shared" ref="CB575" si="10632">T575/T591</f>
        <v>3.3275563258232235E-2</v>
      </c>
      <c r="CC575" s="129">
        <f t="shared" ref="CC575" si="10633">U575/U591</f>
        <v>3.7057959552592924E-2</v>
      </c>
      <c r="CD575" s="130">
        <f t="shared" ref="CD575" si="10634">V575/V591</f>
        <v>2.8573576960673735E-2</v>
      </c>
      <c r="CE575" s="131">
        <f t="shared" ref="CE575" si="10635">W575/W591</f>
        <v>5.8378080682913398E-2</v>
      </c>
      <c r="CF575" s="128">
        <f t="shared" ref="CF575" si="10636">X575/X591</f>
        <v>3.8519600681762842E-2</v>
      </c>
      <c r="CG575" s="129">
        <f t="shared" ref="CG575" si="10637">Y575/Y591</f>
        <v>3.4773284313725492E-2</v>
      </c>
      <c r="CH575" s="130">
        <f t="shared" ref="CH575" si="10638">Z575/Z591</f>
        <v>5.524228456444933E-2</v>
      </c>
      <c r="CI575" s="128">
        <f t="shared" ref="CI575" si="10639">AA575/AA591</f>
        <v>4.7841742414262506E-2</v>
      </c>
      <c r="CJ575" s="134">
        <f t="shared" ref="CJ575" si="10640">AB575/AB591</f>
        <v>4.5413866942331835E-2</v>
      </c>
      <c r="CK575" s="135">
        <f t="shared" ref="CK575" si="10641">AC575/AC591</f>
        <v>4.4784530059020673E-2</v>
      </c>
    </row>
    <row r="576" spans="1:89" x14ac:dyDescent="0.2">
      <c r="A576" s="136" t="s">
        <v>25</v>
      </c>
      <c r="B576" s="192">
        <v>1487</v>
      </c>
      <c r="C576" s="176">
        <v>1316</v>
      </c>
      <c r="D576" s="177">
        <v>580</v>
      </c>
      <c r="E576" s="178">
        <v>568</v>
      </c>
      <c r="F576" s="175">
        <v>1362</v>
      </c>
      <c r="G576" s="179">
        <v>803</v>
      </c>
      <c r="H576" s="177">
        <v>2075</v>
      </c>
      <c r="I576" s="178">
        <v>1839</v>
      </c>
      <c r="J576" s="175">
        <v>280</v>
      </c>
      <c r="K576" s="176">
        <v>279</v>
      </c>
      <c r="L576" s="177">
        <v>852</v>
      </c>
      <c r="M576" s="175">
        <v>1300</v>
      </c>
      <c r="N576" s="180">
        <v>1647</v>
      </c>
      <c r="O576" s="193">
        <v>1933</v>
      </c>
      <c r="P576" s="175">
        <v>950</v>
      </c>
      <c r="Q576" s="176">
        <v>842</v>
      </c>
      <c r="R576" s="177">
        <v>1275</v>
      </c>
      <c r="S576" s="178">
        <v>1202</v>
      </c>
      <c r="T576" s="184">
        <v>254</v>
      </c>
      <c r="U576" s="175">
        <v>331</v>
      </c>
      <c r="V576" s="177">
        <v>880</v>
      </c>
      <c r="W576" s="194">
        <v>1432</v>
      </c>
      <c r="X576" s="175">
        <v>732</v>
      </c>
      <c r="Y576" s="179">
        <v>441</v>
      </c>
      <c r="Z576" s="177">
        <v>2195</v>
      </c>
      <c r="AA576" s="175">
        <v>2489</v>
      </c>
      <c r="AB576" s="156">
        <f t="shared" si="10421"/>
        <v>14569</v>
      </c>
      <c r="AC576" s="157">
        <f t="shared" si="10422"/>
        <v>14775</v>
      </c>
      <c r="AE576" s="237" t="str">
        <f>$AE$18</f>
        <v>18:00 - 18:59</v>
      </c>
      <c r="AF576" s="125">
        <f t="shared" si="10613"/>
        <v>1866</v>
      </c>
      <c r="AG576" s="176">
        <f t="shared" si="10613"/>
        <v>3616</v>
      </c>
      <c r="AH576" s="177">
        <f t="shared" si="10613"/>
        <v>922</v>
      </c>
      <c r="AI576" s="178">
        <f t="shared" si="10613"/>
        <v>1375</v>
      </c>
      <c r="AJ576" s="238">
        <f t="shared" si="10613"/>
        <v>1268</v>
      </c>
      <c r="AK576" s="179">
        <f t="shared" si="10613"/>
        <v>3177</v>
      </c>
      <c r="AL576" s="177">
        <f t="shared" si="10613"/>
        <v>2704</v>
      </c>
      <c r="AM576" s="178">
        <f t="shared" si="10613"/>
        <v>5012</v>
      </c>
      <c r="AN576" s="238">
        <f t="shared" si="10613"/>
        <v>662</v>
      </c>
      <c r="AO576" s="179">
        <f t="shared" si="10613"/>
        <v>306</v>
      </c>
      <c r="AP576" s="177">
        <f t="shared" si="10614"/>
        <v>3044</v>
      </c>
      <c r="AQ576" s="238">
        <f t="shared" si="10614"/>
        <v>914</v>
      </c>
      <c r="AR576" s="180">
        <f t="shared" si="10614"/>
        <v>3811</v>
      </c>
      <c r="AS576" s="181">
        <f t="shared" si="10614"/>
        <v>2392</v>
      </c>
      <c r="AT576" s="238">
        <f t="shared" si="10614"/>
        <v>2008</v>
      </c>
      <c r="AU576" s="179">
        <f t="shared" si="10614"/>
        <v>1874</v>
      </c>
      <c r="AV576" s="177">
        <f t="shared" si="10614"/>
        <v>1867</v>
      </c>
      <c r="AW576" s="178">
        <f t="shared" si="10614"/>
        <v>2673</v>
      </c>
      <c r="AX576" s="238">
        <f t="shared" si="10614"/>
        <v>1188</v>
      </c>
      <c r="AY576" s="179">
        <f t="shared" si="10614"/>
        <v>248</v>
      </c>
      <c r="AZ576" s="177">
        <f t="shared" si="10614"/>
        <v>3231</v>
      </c>
      <c r="BA576" s="178">
        <f t="shared" si="10614"/>
        <v>1592</v>
      </c>
      <c r="BB576" s="238">
        <f t="shared" si="10614"/>
        <v>2022</v>
      </c>
      <c r="BC576" s="179">
        <f t="shared" si="10614"/>
        <v>927</v>
      </c>
      <c r="BD576" s="177">
        <f t="shared" si="10614"/>
        <v>2724</v>
      </c>
      <c r="BE576" s="238">
        <f t="shared" si="10614"/>
        <v>4550</v>
      </c>
      <c r="BF576" s="158">
        <f>SUM(AF576,AH576,AJ576,AL576,AN576,AP576,AR576,AT576,AV576,AX576,AZ576,BB576,BD576)</f>
        <v>27317</v>
      </c>
      <c r="BG576" s="159">
        <f>SUM(AG576,AI576,AK576,AM576,AO576,AQ576,AS576,AU576,AW576,AY576,BA576,BC576,BE576)</f>
        <v>28656</v>
      </c>
      <c r="BI576" s="136" t="s">
        <v>25</v>
      </c>
      <c r="BJ576" s="128">
        <f>B576/B591</f>
        <v>4.8551931302445554E-2</v>
      </c>
      <c r="BK576" s="129">
        <f t="shared" ref="BK576" si="10642">C576/C591</f>
        <v>4.2906980535359136E-2</v>
      </c>
      <c r="BL576" s="130">
        <f t="shared" ref="BL576" si="10643">D576/D591</f>
        <v>4.3733976775750263E-2</v>
      </c>
      <c r="BM576" s="131">
        <f t="shared" ref="BM576" si="10644">E576/E591</f>
        <v>4.1234119782214154E-2</v>
      </c>
      <c r="BN576" s="128">
        <f t="shared" ref="BN576" si="10645">F576/F591</f>
        <v>4.5727715292932687E-2</v>
      </c>
      <c r="BO576" s="129">
        <f t="shared" ref="BO576" si="10646">G576/G591</f>
        <v>2.9317269076305223E-2</v>
      </c>
      <c r="BP576" s="130">
        <f t="shared" ref="BP576" si="10647">H576/H591</f>
        <v>5.018259208203342E-2</v>
      </c>
      <c r="BQ576" s="131">
        <f t="shared" ref="BQ576" si="10648">I576/I591</f>
        <v>4.1582815149802145E-2</v>
      </c>
      <c r="BR576" s="128">
        <f t="shared" ref="BR576" si="10649">J576/J591</f>
        <v>4.2911877394636012E-2</v>
      </c>
      <c r="BS576" s="129">
        <f t="shared" ref="BS576" si="10650">K576/K591</f>
        <v>4.1835357624831308E-2</v>
      </c>
      <c r="BT576" s="130">
        <f t="shared" ref="BT576" si="10651">L576/L591</f>
        <v>3.3802816901408447E-2</v>
      </c>
      <c r="BU576" s="128">
        <f t="shared" ref="BU576" si="10652">M576/M591</f>
        <v>5.2925131295037252E-2</v>
      </c>
      <c r="BV576" s="132">
        <f t="shared" ref="BV576" si="10653">N576/N591</f>
        <v>3.9302247888130575E-2</v>
      </c>
      <c r="BW576" s="133">
        <f t="shared" ref="BW576" si="10654">O576/O591</f>
        <v>4.6702101956994445E-2</v>
      </c>
      <c r="BX576" s="128">
        <f t="shared" ref="BX576" si="10655">P576/P591</f>
        <v>4.0546308151941955E-2</v>
      </c>
      <c r="BY576" s="129">
        <f t="shared" ref="BY576" si="10656">Q576/Q591</f>
        <v>3.688291208550528E-2</v>
      </c>
      <c r="BZ576" s="130">
        <f t="shared" ref="BZ576" si="10657">R576/R591</f>
        <v>4.560248935941915E-2</v>
      </c>
      <c r="CA576" s="131">
        <f t="shared" ref="CA576" si="10658">S576/S591</f>
        <v>4.1230748121977155E-2</v>
      </c>
      <c r="CB576" s="128">
        <f t="shared" ref="CB576" si="10659">T576/T591</f>
        <v>2.9347198151357598E-2</v>
      </c>
      <c r="CC576" s="129">
        <f t="shared" ref="CC576" si="10660">U576/U591</f>
        <v>3.7396904304598348E-2</v>
      </c>
      <c r="CD576" s="130">
        <f t="shared" ref="CD576" si="10661">V576/V591</f>
        <v>3.3085194375516956E-2</v>
      </c>
      <c r="CE576" s="131">
        <f t="shared" ref="CE576" si="10662">W576/W591</f>
        <v>4.929092661434669E-2</v>
      </c>
      <c r="CF576" s="128">
        <f t="shared" ref="CF576" si="10663">X576/X591</f>
        <v>3.5646457268078892E-2</v>
      </c>
      <c r="CG576" s="129">
        <f t="shared" ref="CG576" si="10664">Y576/Y591</f>
        <v>3.3777573529411763E-2</v>
      </c>
      <c r="CH576" s="130">
        <f t="shared" ref="CH576" si="10665">Z576/Z591</f>
        <v>5.1358244226584616E-2</v>
      </c>
      <c r="CI576" s="128">
        <f t="shared" ref="CI576" si="10666">AA576/AA591</f>
        <v>5.4648048127168135E-2</v>
      </c>
      <c r="CJ576" s="134">
        <f t="shared" ref="CJ576" si="10667">AB576/AB591</f>
        <v>4.3030347781141551E-2</v>
      </c>
      <c r="CK576" s="135">
        <f t="shared" ref="CK576" si="10668">AC576/AC591</f>
        <v>4.3820624610730489E-2</v>
      </c>
    </row>
    <row r="577" spans="1:89" ht="13.5" thickBot="1" x14ac:dyDescent="0.25">
      <c r="A577" s="145" t="s">
        <v>26</v>
      </c>
      <c r="B577" s="189">
        <v>1345</v>
      </c>
      <c r="C577" s="183">
        <v>1401</v>
      </c>
      <c r="D577" s="184">
        <v>530</v>
      </c>
      <c r="E577" s="185">
        <v>611</v>
      </c>
      <c r="F577" s="182">
        <v>1147</v>
      </c>
      <c r="G577" s="186">
        <v>924</v>
      </c>
      <c r="H577" s="184">
        <v>2045</v>
      </c>
      <c r="I577" s="185">
        <v>1811</v>
      </c>
      <c r="J577" s="182">
        <v>287</v>
      </c>
      <c r="K577" s="183">
        <v>300</v>
      </c>
      <c r="L577" s="184">
        <v>928</v>
      </c>
      <c r="M577" s="182">
        <v>1098</v>
      </c>
      <c r="N577" s="187">
        <v>1701</v>
      </c>
      <c r="O577" s="190">
        <v>1674</v>
      </c>
      <c r="P577" s="182">
        <v>1000</v>
      </c>
      <c r="Q577" s="183">
        <v>791</v>
      </c>
      <c r="R577" s="184">
        <v>1347</v>
      </c>
      <c r="S577" s="185">
        <v>1200</v>
      </c>
      <c r="T577" s="182">
        <v>222</v>
      </c>
      <c r="U577" s="186">
        <v>357</v>
      </c>
      <c r="V577" s="184">
        <v>857</v>
      </c>
      <c r="W577" s="191">
        <v>1255</v>
      </c>
      <c r="X577" s="182">
        <v>656</v>
      </c>
      <c r="Y577" s="186">
        <v>457</v>
      </c>
      <c r="Z577" s="184">
        <v>2159</v>
      </c>
      <c r="AA577" s="182">
        <v>2288</v>
      </c>
      <c r="AB577" s="156">
        <f t="shared" si="10421"/>
        <v>14224</v>
      </c>
      <c r="AC577" s="157">
        <f t="shared" si="10422"/>
        <v>14167</v>
      </c>
      <c r="AE577" s="235">
        <f>$AE$19</f>
        <v>0</v>
      </c>
      <c r="AF577" s="125">
        <f t="shared" si="10613"/>
        <v>0</v>
      </c>
      <c r="AG577" s="183">
        <f t="shared" si="10613"/>
        <v>0</v>
      </c>
      <c r="AH577" s="184">
        <f t="shared" si="10613"/>
        <v>0</v>
      </c>
      <c r="AI577" s="185">
        <f t="shared" si="10613"/>
        <v>0</v>
      </c>
      <c r="AJ577" s="182">
        <f t="shared" si="10613"/>
        <v>0</v>
      </c>
      <c r="AK577" s="186">
        <f t="shared" si="10613"/>
        <v>0</v>
      </c>
      <c r="AL577" s="184">
        <f t="shared" si="10613"/>
        <v>0</v>
      </c>
      <c r="AM577" s="185">
        <f t="shared" si="10613"/>
        <v>0</v>
      </c>
      <c r="AN577" s="182">
        <f t="shared" si="10613"/>
        <v>0</v>
      </c>
      <c r="AO577" s="186">
        <f t="shared" si="10613"/>
        <v>0</v>
      </c>
      <c r="AP577" s="184">
        <f t="shared" si="10614"/>
        <v>0</v>
      </c>
      <c r="AQ577" s="182">
        <f t="shared" si="10614"/>
        <v>0</v>
      </c>
      <c r="AR577" s="187">
        <f t="shared" si="10614"/>
        <v>0</v>
      </c>
      <c r="AS577" s="188">
        <f t="shared" si="10614"/>
        <v>0</v>
      </c>
      <c r="AT577" s="182">
        <f t="shared" si="10614"/>
        <v>0</v>
      </c>
      <c r="AU577" s="186">
        <f t="shared" si="10614"/>
        <v>0</v>
      </c>
      <c r="AV577" s="184">
        <f t="shared" si="10614"/>
        <v>0</v>
      </c>
      <c r="AW577" s="185">
        <f t="shared" si="10614"/>
        <v>0</v>
      </c>
      <c r="AX577" s="182">
        <f t="shared" si="10614"/>
        <v>0</v>
      </c>
      <c r="AY577" s="186">
        <f t="shared" si="10614"/>
        <v>0</v>
      </c>
      <c r="AZ577" s="184">
        <f t="shared" si="10614"/>
        <v>0</v>
      </c>
      <c r="BA577" s="185">
        <f t="shared" si="10614"/>
        <v>0</v>
      </c>
      <c r="BB577" s="182">
        <f t="shared" si="10614"/>
        <v>0</v>
      </c>
      <c r="BC577" s="186">
        <f t="shared" si="10614"/>
        <v>0</v>
      </c>
      <c r="BD577" s="184">
        <f t="shared" si="10614"/>
        <v>0</v>
      </c>
      <c r="BE577" s="182">
        <f t="shared" si="10614"/>
        <v>0</v>
      </c>
      <c r="BF577" s="158">
        <f>SUM(AF577,AH577,AJ577,AL577,AN577,AP577,AR577,AT577,AV577,AX577,AZ577,BB577,BD577)</f>
        <v>0</v>
      </c>
      <c r="BG577" s="159">
        <f>SUM(AG577,AI577,AK577,AM577,AO577,AQ577,AS577,AU577,AW577,AY577,BA577,BC577,BE577)</f>
        <v>0</v>
      </c>
      <c r="BI577" s="145" t="s">
        <v>26</v>
      </c>
      <c r="BJ577" s="128">
        <f>B577/B591</f>
        <v>4.3915499395957812E-2</v>
      </c>
      <c r="BK577" s="129">
        <f t="shared" ref="BK577" si="10669">C577/C591</f>
        <v>4.567832806233902E-2</v>
      </c>
      <c r="BL577" s="130">
        <f t="shared" ref="BL577" si="10670">D577/D591</f>
        <v>3.9963806364047658E-2</v>
      </c>
      <c r="BM577" s="131">
        <f t="shared" ref="BM577" si="10671">E577/E591</f>
        <v>4.4355716878402902E-2</v>
      </c>
      <c r="BN577" s="128">
        <f t="shared" ref="BN577" si="10672">F577/F591</f>
        <v>3.8509316770186333E-2</v>
      </c>
      <c r="BO577" s="129">
        <f t="shared" ref="BO577" si="10673">G577/G591</f>
        <v>3.3734939759036145E-2</v>
      </c>
      <c r="BP577" s="130">
        <f t="shared" ref="BP577" si="10674">H577/H591</f>
        <v>4.9457060630244985E-2</v>
      </c>
      <c r="BQ577" s="131">
        <f t="shared" ref="BQ577" si="10675">I577/I591</f>
        <v>4.0949689089881287E-2</v>
      </c>
      <c r="BR577" s="128">
        <f t="shared" ref="BR577" si="10676">J577/J591</f>
        <v>4.3984674329501913E-2</v>
      </c>
      <c r="BS577" s="129">
        <f t="shared" ref="BS577" si="10677">K577/K591</f>
        <v>4.4984255510571301E-2</v>
      </c>
      <c r="BT577" s="130">
        <f t="shared" ref="BT577" si="10678">L577/L591</f>
        <v>3.6818091648482446E-2</v>
      </c>
      <c r="BU577" s="128">
        <f t="shared" ref="BU577" si="10679">M577/M591</f>
        <v>4.4701380124577618E-2</v>
      </c>
      <c r="BV577" s="132">
        <f t="shared" ref="BV577" si="10680">N577/N591</f>
        <v>4.0590846179544698E-2</v>
      </c>
      <c r="BW577" s="133">
        <f t="shared" ref="BW577" si="10681">O577/O591</f>
        <v>4.0444551824112107E-2</v>
      </c>
      <c r="BX577" s="128">
        <f t="shared" ref="BX577" si="10682">P577/P591</f>
        <v>4.2680324370465213E-2</v>
      </c>
      <c r="BY577" s="129">
        <f t="shared" ref="BY577" si="10683">Q577/Q591</f>
        <v>3.4648911472250209E-2</v>
      </c>
      <c r="BZ577" s="130">
        <f t="shared" ref="BZ577" si="10684">R577/R591</f>
        <v>4.817768875853929E-2</v>
      </c>
      <c r="CA577" s="131">
        <f t="shared" ref="CA577" si="10685">S577/S591</f>
        <v>4.1162144547730935E-2</v>
      </c>
      <c r="CB577" s="128">
        <f t="shared" ref="CB577" si="10686">T577/T591</f>
        <v>2.5649913344887348E-2</v>
      </c>
      <c r="CC577" s="129">
        <f t="shared" ref="CC577" si="10687">U577/U591</f>
        <v>4.0334425488645353E-2</v>
      </c>
      <c r="CD577" s="130">
        <f t="shared" ref="CD577" si="10688">V577/V591</f>
        <v>3.2220467704338673E-2</v>
      </c>
      <c r="CE577" s="131">
        <f t="shared" ref="CE577" si="10689">W577/W591</f>
        <v>4.3198402863830372E-2</v>
      </c>
      <c r="CF577" s="128">
        <f t="shared" ref="CF577" si="10690">X577/X591</f>
        <v>3.1945458972485997E-2</v>
      </c>
      <c r="CG577" s="129">
        <f t="shared" ref="CG577" si="10691">Y577/Y591</f>
        <v>3.5003063725490197E-2</v>
      </c>
      <c r="CH577" s="130">
        <f t="shared" ref="CH577" si="10692">Z577/Z591</f>
        <v>5.051592222560191E-2</v>
      </c>
      <c r="CI577" s="128">
        <f t="shared" ref="CI577" si="10693">AA577/AA591</f>
        <v>5.0234927326219647E-2</v>
      </c>
      <c r="CJ577" s="134">
        <f t="shared" ref="CJ577" si="10694">AB577/AB591</f>
        <v>4.2011371188067637E-2</v>
      </c>
      <c r="CK577" s="135">
        <f t="shared" ref="CK577" si="10695">AC577/AC591</f>
        <v>4.2017379956698402E-2</v>
      </c>
    </row>
    <row r="578" spans="1:89" ht="14.25" thickTop="1" thickBot="1" x14ac:dyDescent="0.25">
      <c r="A578" s="136" t="s">
        <v>27</v>
      </c>
      <c r="B578" s="192">
        <v>1164</v>
      </c>
      <c r="C578" s="176">
        <v>1499</v>
      </c>
      <c r="D578" s="177">
        <v>563</v>
      </c>
      <c r="E578" s="178">
        <v>567</v>
      </c>
      <c r="F578" s="175">
        <v>1057</v>
      </c>
      <c r="G578" s="179">
        <v>1107</v>
      </c>
      <c r="H578" s="177">
        <v>1959</v>
      </c>
      <c r="I578" s="178">
        <v>1947</v>
      </c>
      <c r="J578" s="175">
        <v>329</v>
      </c>
      <c r="K578" s="176">
        <v>210</v>
      </c>
      <c r="L578" s="177">
        <v>1036</v>
      </c>
      <c r="M578" s="175">
        <v>877</v>
      </c>
      <c r="N578" s="180">
        <v>1860</v>
      </c>
      <c r="O578" s="193">
        <v>1507</v>
      </c>
      <c r="P578" s="175">
        <v>1009</v>
      </c>
      <c r="Q578" s="176">
        <v>838</v>
      </c>
      <c r="R578" s="177">
        <v>1205</v>
      </c>
      <c r="S578" s="178">
        <v>1253</v>
      </c>
      <c r="T578" s="175">
        <v>341</v>
      </c>
      <c r="U578" s="179">
        <v>253</v>
      </c>
      <c r="V578" s="177">
        <v>1147</v>
      </c>
      <c r="W578" s="194">
        <v>1203</v>
      </c>
      <c r="X578" s="175">
        <v>793</v>
      </c>
      <c r="Y578" s="179">
        <v>354</v>
      </c>
      <c r="Z578" s="177">
        <v>2153</v>
      </c>
      <c r="AA578" s="175">
        <v>2265</v>
      </c>
      <c r="AB578" s="156">
        <f t="shared" si="10421"/>
        <v>14616</v>
      </c>
      <c r="AC578" s="157">
        <f t="shared" si="10422"/>
        <v>13880</v>
      </c>
      <c r="AE578" s="229" t="s">
        <v>13</v>
      </c>
      <c r="AF578" s="20">
        <f t="shared" ref="AF578:BG578" si="10696">SUM(AF575:AF577)</f>
        <v>3559</v>
      </c>
      <c r="AG578" s="21">
        <f t="shared" si="10696"/>
        <v>7165</v>
      </c>
      <c r="AH578" s="20">
        <f t="shared" si="10696"/>
        <v>2280</v>
      </c>
      <c r="AI578" s="21">
        <f t="shared" si="10696"/>
        <v>2420</v>
      </c>
      <c r="AJ578" s="20">
        <f t="shared" si="10696"/>
        <v>2953</v>
      </c>
      <c r="AK578" s="21">
        <f t="shared" si="10696"/>
        <v>6233</v>
      </c>
      <c r="AL578" s="20">
        <f t="shared" si="10696"/>
        <v>5430</v>
      </c>
      <c r="AM578" s="21">
        <f t="shared" si="10696"/>
        <v>9487</v>
      </c>
      <c r="AN578" s="20">
        <f t="shared" si="10696"/>
        <v>1732</v>
      </c>
      <c r="AO578" s="21">
        <f t="shared" si="10696"/>
        <v>586</v>
      </c>
      <c r="AP578" s="20">
        <f t="shared" si="10696"/>
        <v>6039</v>
      </c>
      <c r="AQ578" s="21">
        <f t="shared" si="10696"/>
        <v>1865</v>
      </c>
      <c r="AR578" s="20">
        <f t="shared" si="10696"/>
        <v>8398</v>
      </c>
      <c r="AS578" s="21">
        <f t="shared" si="10696"/>
        <v>5083</v>
      </c>
      <c r="AT578" s="20">
        <f t="shared" si="10696"/>
        <v>4210</v>
      </c>
      <c r="AU578" s="21">
        <f t="shared" si="10696"/>
        <v>3760</v>
      </c>
      <c r="AV578" s="20">
        <f t="shared" si="10696"/>
        <v>3868</v>
      </c>
      <c r="AW578" s="21">
        <f t="shared" si="10696"/>
        <v>5569</v>
      </c>
      <c r="AX578" s="20">
        <f t="shared" si="10696"/>
        <v>2572</v>
      </c>
      <c r="AY578" s="21">
        <f t="shared" si="10696"/>
        <v>555</v>
      </c>
      <c r="AZ578" s="20">
        <f t="shared" si="10696"/>
        <v>6204</v>
      </c>
      <c r="BA578" s="21">
        <f t="shared" si="10696"/>
        <v>3136</v>
      </c>
      <c r="BB578" s="20">
        <f t="shared" si="10696"/>
        <v>4272</v>
      </c>
      <c r="BC578" s="21">
        <f t="shared" si="10696"/>
        <v>1804</v>
      </c>
      <c r="BD578" s="20">
        <f t="shared" si="10696"/>
        <v>5672</v>
      </c>
      <c r="BE578" s="21">
        <f t="shared" si="10696"/>
        <v>8843</v>
      </c>
      <c r="BF578" s="160">
        <f t="shared" si="10696"/>
        <v>57189</v>
      </c>
      <c r="BG578" s="161">
        <f t="shared" si="10696"/>
        <v>56506</v>
      </c>
      <c r="BI578" s="136" t="s">
        <v>27</v>
      </c>
      <c r="BJ578" s="128">
        <f>B578/B591</f>
        <v>3.8005681261631896E-2</v>
      </c>
      <c r="BK578" s="129">
        <f t="shared" ref="BK578" si="10697">C578/C591</f>
        <v>4.887352874050406E-2</v>
      </c>
      <c r="BL578" s="130">
        <f t="shared" ref="BL578" si="10698">D578/D591</f>
        <v>4.245211883577138E-2</v>
      </c>
      <c r="BM578" s="131">
        <f t="shared" ref="BM578" si="10699">E578/E591</f>
        <v>4.1161524500907438E-2</v>
      </c>
      <c r="BN578" s="128">
        <f t="shared" ref="BN578" si="10700">F578/F591</f>
        <v>3.5487661574618093E-2</v>
      </c>
      <c r="BO578" s="129">
        <f t="shared" ref="BO578" si="10701">G578/G591</f>
        <v>4.0416210295728366E-2</v>
      </c>
      <c r="BP578" s="130">
        <f t="shared" ref="BP578" si="10702">H578/H591</f>
        <v>4.7377203801784805E-2</v>
      </c>
      <c r="BQ578" s="131">
        <f t="shared" ref="BQ578" si="10703">I578/I591</f>
        <v>4.4024872809496893E-2</v>
      </c>
      <c r="BR578" s="128">
        <f t="shared" ref="BR578" si="10704">J578/J591</f>
        <v>5.0421455938697318E-2</v>
      </c>
      <c r="BS578" s="129">
        <f t="shared" ref="BS578" si="10705">K578/K591</f>
        <v>3.1488978857399909E-2</v>
      </c>
      <c r="BT578" s="130">
        <f t="shared" ref="BT578" si="10706">L578/L591</f>
        <v>4.1102955762745488E-2</v>
      </c>
      <c r="BU578" s="128">
        <f t="shared" ref="BU578" si="10707">M578/M591</f>
        <v>3.5704107804421285E-2</v>
      </c>
      <c r="BV578" s="132">
        <f t="shared" ref="BV578" si="10708">N578/N591</f>
        <v>4.4385052259819598E-2</v>
      </c>
      <c r="BW578" s="133">
        <f t="shared" ref="BW578" si="10709">O578/O591</f>
        <v>3.6409760811790287E-2</v>
      </c>
      <c r="BX578" s="128">
        <f t="shared" ref="BX578" si="10710">P578/P591</f>
        <v>4.3064447289799405E-2</v>
      </c>
      <c r="BY578" s="129">
        <f t="shared" ref="BY578" si="10711">Q578/Q591</f>
        <v>3.670769635113233E-2</v>
      </c>
      <c r="BZ578" s="130">
        <f t="shared" ref="BZ578" si="10712">R578/R591</f>
        <v>4.3098823276941235E-2</v>
      </c>
      <c r="CA578" s="131">
        <f t="shared" ref="CA578" si="10713">S578/S591</f>
        <v>4.2980139265255721E-2</v>
      </c>
      <c r="CB578" s="128">
        <f t="shared" ref="CB578" si="10714">T578/T591</f>
        <v>3.9399191218948582E-2</v>
      </c>
      <c r="CC578" s="129">
        <f t="shared" ref="CC578" si="10715">U578/U591</f>
        <v>2.858434075245735E-2</v>
      </c>
      <c r="CD578" s="130">
        <f t="shared" ref="CD578" si="10716">V578/V591</f>
        <v>4.312354312354312E-2</v>
      </c>
      <c r="CE578" s="131">
        <f t="shared" ref="CE578" si="10717">W578/W591</f>
        <v>4.1408508880627838E-2</v>
      </c>
      <c r="CF578" s="128">
        <f t="shared" ref="CF578" si="10718">X578/X591</f>
        <v>3.8616995373752128E-2</v>
      </c>
      <c r="CG578" s="129">
        <f t="shared" ref="CG578" si="10719">Y578/Y591</f>
        <v>2.7113970588235295E-2</v>
      </c>
      <c r="CH578" s="130">
        <f t="shared" ref="CH578" si="10720">Z578/Z591</f>
        <v>5.0375535225438126E-2</v>
      </c>
      <c r="CI578" s="128">
        <f t="shared" ref="CI578" si="10721">AA578/AA591</f>
        <v>4.9729943353971809E-2</v>
      </c>
      <c r="CJ578" s="134">
        <f t="shared" ref="CJ578" si="10722">AB578/AB591</f>
        <v>4.3169164882226982E-2</v>
      </c>
      <c r="CK578" s="135">
        <f t="shared" ref="CK578" si="10723">AC578/AC591</f>
        <v>4.1166177299285227E-2</v>
      </c>
    </row>
    <row r="579" spans="1:89" ht="13.5" thickTop="1" x14ac:dyDescent="0.2">
      <c r="A579" s="145" t="s">
        <v>28</v>
      </c>
      <c r="B579" s="189">
        <v>1210</v>
      </c>
      <c r="C579" s="183">
        <v>1898</v>
      </c>
      <c r="D579" s="184">
        <v>592</v>
      </c>
      <c r="E579" s="185">
        <v>673</v>
      </c>
      <c r="F579" s="182">
        <v>1052</v>
      </c>
      <c r="G579" s="186">
        <v>1611</v>
      </c>
      <c r="H579" s="184">
        <v>2051</v>
      </c>
      <c r="I579" s="185">
        <v>2613</v>
      </c>
      <c r="J579" s="182">
        <v>413</v>
      </c>
      <c r="K579" s="183">
        <v>226</v>
      </c>
      <c r="L579" s="184">
        <v>1812</v>
      </c>
      <c r="M579" s="182">
        <v>854</v>
      </c>
      <c r="N579" s="187">
        <v>2404</v>
      </c>
      <c r="O579" s="190">
        <v>1816</v>
      </c>
      <c r="P579" s="182">
        <v>1314</v>
      </c>
      <c r="Q579" s="183">
        <v>898</v>
      </c>
      <c r="R579" s="184">
        <v>1326</v>
      </c>
      <c r="S579" s="185">
        <v>1442</v>
      </c>
      <c r="T579" s="182">
        <v>515</v>
      </c>
      <c r="U579" s="186">
        <v>211</v>
      </c>
      <c r="V579" s="184">
        <v>1767</v>
      </c>
      <c r="W579" s="191">
        <v>1243</v>
      </c>
      <c r="X579" s="182">
        <v>1144</v>
      </c>
      <c r="Y579" s="186">
        <v>403</v>
      </c>
      <c r="Z579" s="184">
        <v>2319</v>
      </c>
      <c r="AA579" s="182">
        <v>2904</v>
      </c>
      <c r="AB579" s="156">
        <f t="shared" si="10421"/>
        <v>17919</v>
      </c>
      <c r="AC579" s="157">
        <f t="shared" si="10422"/>
        <v>16792</v>
      </c>
      <c r="BI579" s="145" t="s">
        <v>28</v>
      </c>
      <c r="BJ579" s="128">
        <f>B579/B591</f>
        <v>3.9507623991902573E-2</v>
      </c>
      <c r="BK579" s="129">
        <f t="shared" ref="BK579" si="10724">C579/C591</f>
        <v>6.1882560073033159E-2</v>
      </c>
      <c r="BL579" s="130">
        <f t="shared" ref="BL579" si="10725">D579/D591</f>
        <v>4.4638817674558892E-2</v>
      </c>
      <c r="BM579" s="131">
        <f t="shared" ref="BM579" si="10726">E579/E591</f>
        <v>4.8856624319419235E-2</v>
      </c>
      <c r="BN579" s="128">
        <f t="shared" ref="BN579" si="10727">F579/F591</f>
        <v>3.5319791841530973E-2</v>
      </c>
      <c r="BO579" s="129">
        <f t="shared" ref="BO579" si="10728">G579/G591</f>
        <v>5.8817086527929899E-2</v>
      </c>
      <c r="BP579" s="130">
        <f t="shared" ref="BP579" si="10729">H579/H591</f>
        <v>4.9602166920602674E-2</v>
      </c>
      <c r="BQ579" s="131">
        <f t="shared" ref="BQ579" si="10730">I579/I591</f>
        <v>5.908422837761447E-2</v>
      </c>
      <c r="BR579" s="128">
        <f t="shared" ref="BR579" si="10731">J579/J591</f>
        <v>6.3295019157088128E-2</v>
      </c>
      <c r="BS579" s="129">
        <f t="shared" ref="BS579" si="10732">K579/K591</f>
        <v>3.3888139151297049E-2</v>
      </c>
      <c r="BT579" s="130">
        <f t="shared" ref="BT579" si="10733">L579/L591</f>
        <v>7.1890497917079951E-2</v>
      </c>
      <c r="BU579" s="128">
        <f t="shared" ref="BU579" si="10734">M579/M591</f>
        <v>3.47677400968937E-2</v>
      </c>
      <c r="BV579" s="132">
        <f t="shared" ref="BV579" si="10735">N579/N591</f>
        <v>5.7366486899250703E-2</v>
      </c>
      <c r="BW579" s="133">
        <f t="shared" ref="BW579" si="10736">O579/O591</f>
        <v>4.3875332205846822E-2</v>
      </c>
      <c r="BX579" s="128">
        <f t="shared" ref="BX579" si="10737">P579/P591</f>
        <v>5.6081946222791293E-2</v>
      </c>
      <c r="BY579" s="129">
        <f t="shared" ref="BY579" si="10738">Q579/Q591</f>
        <v>3.9335932366726535E-2</v>
      </c>
      <c r="BZ579" s="130">
        <f t="shared" ref="BZ579" si="10739">R579/R591</f>
        <v>4.7426588933795914E-2</v>
      </c>
      <c r="CA579" s="131">
        <f t="shared" ref="CA579" si="10740">S579/S591</f>
        <v>4.9463177031523343E-2</v>
      </c>
      <c r="CB579" s="128">
        <f t="shared" ref="CB579" si="10741">T579/T591</f>
        <v>5.9503177354130563E-2</v>
      </c>
      <c r="CC579" s="129">
        <f t="shared" ref="CC579" si="10742">U579/U591</f>
        <v>2.3839114224381425E-2</v>
      </c>
      <c r="CD579" s="130">
        <f t="shared" ref="CD579" si="10743">V579/V591</f>
        <v>6.6433566433566432E-2</v>
      </c>
      <c r="CE579" s="131">
        <f t="shared" ref="CE579" si="10744">W579/W591</f>
        <v>4.2785350406168252E-2</v>
      </c>
      <c r="CF579" s="128">
        <f t="shared" ref="CF579" si="10745">X579/X591</f>
        <v>5.5709763817871925E-2</v>
      </c>
      <c r="CG579" s="129">
        <f t="shared" ref="CG579" si="10746">Y579/Y591</f>
        <v>3.0867034313725492E-2</v>
      </c>
      <c r="CH579" s="130">
        <f t="shared" ref="CH579" si="10747">Z579/Z591</f>
        <v>5.4259575563302839E-2</v>
      </c>
      <c r="CI579" s="128">
        <f t="shared" ref="CI579" si="10748">AA579/AA591</f>
        <v>6.3759715452509552E-2</v>
      </c>
      <c r="CJ579" s="134">
        <f t="shared" ref="CJ579" si="10749">AB579/AB591</f>
        <v>5.2924758177656357E-2</v>
      </c>
      <c r="CK579" s="135">
        <f t="shared" ref="CK579" si="10750">AC579/AC591</f>
        <v>4.9802770115965241E-2</v>
      </c>
    </row>
    <row r="580" spans="1:89" x14ac:dyDescent="0.2">
      <c r="A580" s="136" t="s">
        <v>29</v>
      </c>
      <c r="B580" s="192">
        <v>1370</v>
      </c>
      <c r="C580" s="176">
        <v>3024</v>
      </c>
      <c r="D580" s="177">
        <v>1153</v>
      </c>
      <c r="E580" s="178">
        <v>960</v>
      </c>
      <c r="F580" s="175">
        <v>1378</v>
      </c>
      <c r="G580" s="179">
        <v>2594</v>
      </c>
      <c r="H580" s="177">
        <v>2314</v>
      </c>
      <c r="I580" s="178">
        <v>3725</v>
      </c>
      <c r="J580" s="175">
        <v>733</v>
      </c>
      <c r="K580" s="176">
        <v>261</v>
      </c>
      <c r="L580" s="177">
        <v>2369</v>
      </c>
      <c r="M580" s="175">
        <v>792</v>
      </c>
      <c r="N580" s="180">
        <v>3106</v>
      </c>
      <c r="O580" s="193">
        <v>2103</v>
      </c>
      <c r="P580" s="175">
        <v>1853</v>
      </c>
      <c r="Q580" s="176">
        <v>1269</v>
      </c>
      <c r="R580" s="177">
        <v>1854</v>
      </c>
      <c r="S580" s="178">
        <v>2044</v>
      </c>
      <c r="T580" s="175">
        <v>1174</v>
      </c>
      <c r="U580" s="179">
        <v>199</v>
      </c>
      <c r="V580" s="177">
        <v>2605</v>
      </c>
      <c r="W580" s="194">
        <v>1353</v>
      </c>
      <c r="X580" s="175">
        <v>1731</v>
      </c>
      <c r="Y580" s="179">
        <v>609</v>
      </c>
      <c r="Z580" s="177">
        <v>2627</v>
      </c>
      <c r="AA580" s="175">
        <v>3306</v>
      </c>
      <c r="AB580" s="156">
        <f t="shared" si="10421"/>
        <v>24267</v>
      </c>
      <c r="AC580" s="157">
        <f t="shared" si="10422"/>
        <v>22239</v>
      </c>
      <c r="BI580" s="136" t="s">
        <v>29</v>
      </c>
      <c r="BJ580" s="128">
        <f>B580/B591</f>
        <v>4.4731772618931007E-2</v>
      </c>
      <c r="BK580" s="129">
        <f t="shared" ref="BK580" si="10751">C580/C591</f>
        <v>9.8594763783378433E-2</v>
      </c>
      <c r="BL580" s="130">
        <f t="shared" ref="BL580" si="10752">D580/D591</f>
        <v>8.6940129693862167E-2</v>
      </c>
      <c r="BM580" s="131">
        <f t="shared" ref="BM580" si="10753">E580/E591</f>
        <v>6.9691470054446467E-2</v>
      </c>
      <c r="BN580" s="128">
        <f t="shared" ref="BN580" si="10754">F580/F591</f>
        <v>4.6264898438811479E-2</v>
      </c>
      <c r="BO580" s="129">
        <f t="shared" ref="BO580" si="10755">G580/G591</f>
        <v>9.4706097115735674E-2</v>
      </c>
      <c r="BP580" s="130">
        <f t="shared" ref="BP580" si="10756">H580/H591</f>
        <v>5.5962659314614624E-2</v>
      </c>
      <c r="BQ580" s="131">
        <f t="shared" ref="BQ580" si="10757">I580/I591</f>
        <v>8.4228377614471453E-2</v>
      </c>
      <c r="BR580" s="128">
        <f t="shared" ref="BR580" si="10758">J580/J591</f>
        <v>0.11233716475095785</v>
      </c>
      <c r="BS580" s="129">
        <f t="shared" ref="BS580" si="10759">K580/K591</f>
        <v>3.9136302294197033E-2</v>
      </c>
      <c r="BT580" s="130">
        <f t="shared" ref="BT580" si="10760">L580/L591</f>
        <v>9.3989287839714344E-2</v>
      </c>
      <c r="BU580" s="128">
        <f t="shared" ref="BU580" si="10761">M580/M591</f>
        <v>3.2243618450515002E-2</v>
      </c>
      <c r="BV580" s="132">
        <f t="shared" ref="BV580" si="10762">N580/N591</f>
        <v>7.411826468763423E-2</v>
      </c>
      <c r="BW580" s="133">
        <f t="shared" ref="BW580" si="10763">O580/O591</f>
        <v>5.0809374244986709E-2</v>
      </c>
      <c r="BX580" s="128">
        <f t="shared" ref="BX580" si="10764">P580/P591</f>
        <v>7.9086641058472046E-2</v>
      </c>
      <c r="BY580" s="129">
        <f t="shared" ref="BY580" si="10765">Q580/Q591</f>
        <v>5.558719172981734E-2</v>
      </c>
      <c r="BZ580" s="130">
        <f t="shared" ref="BZ580" si="10766">R580/R591</f>
        <v>6.6311384527343614E-2</v>
      </c>
      <c r="CA580" s="131">
        <f t="shared" ref="CA580" si="10767">S580/S591</f>
        <v>7.0112852879635035E-2</v>
      </c>
      <c r="CB580" s="128">
        <f t="shared" ref="CB580" si="10768">T580/T591</f>
        <v>0.13564413633737724</v>
      </c>
      <c r="CC580" s="129">
        <f t="shared" ref="CC580" si="10769">U580/U591</f>
        <v>2.2483335216359732E-2</v>
      </c>
      <c r="CD580" s="130">
        <f t="shared" ref="CD580" si="10770">V580/V591</f>
        <v>9.7939694713888262E-2</v>
      </c>
      <c r="CE580" s="131">
        <f t="shared" ref="CE580" si="10771">W580/W591</f>
        <v>4.6571664601404376E-2</v>
      </c>
      <c r="CF580" s="128">
        <f t="shared" ref="CF580" si="10772">X580/X591</f>
        <v>8.4295105916727536E-2</v>
      </c>
      <c r="CG580" s="129">
        <f t="shared" ref="CG580" si="10773">Y580/Y591</f>
        <v>4.6645220588235295E-2</v>
      </c>
      <c r="CH580" s="130">
        <f t="shared" ref="CH580" si="10774">Z580/Z591</f>
        <v>6.1466108238377129E-2</v>
      </c>
      <c r="CI580" s="128">
        <f t="shared" ref="CI580" si="10775">AA580/AA591</f>
        <v>7.2585957054406527E-2</v>
      </c>
      <c r="CJ580" s="134">
        <f t="shared" ref="CJ580" si="10776">AB580/AB591</f>
        <v>7.1673927490216352E-2</v>
      </c>
      <c r="CK580" s="135">
        <f t="shared" ref="CK580" si="10777">AC580/AC591</f>
        <v>6.5957825429308656E-2</v>
      </c>
    </row>
    <row r="581" spans="1:89" x14ac:dyDescent="0.2">
      <c r="A581" s="145" t="s">
        <v>30</v>
      </c>
      <c r="B581" s="189">
        <v>1693</v>
      </c>
      <c r="C581" s="183">
        <v>3549</v>
      </c>
      <c r="D581" s="184">
        <v>1358</v>
      </c>
      <c r="E581" s="185">
        <v>1045</v>
      </c>
      <c r="F581" s="182">
        <v>1685</v>
      </c>
      <c r="G581" s="186">
        <v>3056</v>
      </c>
      <c r="H581" s="184">
        <v>2726</v>
      </c>
      <c r="I581" s="185">
        <v>4475</v>
      </c>
      <c r="J581" s="182">
        <v>1070</v>
      </c>
      <c r="K581" s="183">
        <v>280</v>
      </c>
      <c r="L581" s="184">
        <v>2995</v>
      </c>
      <c r="M581" s="182">
        <v>951</v>
      </c>
      <c r="N581" s="187">
        <v>4587</v>
      </c>
      <c r="O581" s="190">
        <v>2691</v>
      </c>
      <c r="P581" s="182">
        <v>2202</v>
      </c>
      <c r="Q581" s="183">
        <v>1886</v>
      </c>
      <c r="R581" s="184">
        <v>2001</v>
      </c>
      <c r="S581" s="185">
        <v>2896</v>
      </c>
      <c r="T581" s="182">
        <v>1384</v>
      </c>
      <c r="U581" s="186">
        <v>307</v>
      </c>
      <c r="V581" s="184">
        <v>2973</v>
      </c>
      <c r="W581" s="191">
        <v>1544</v>
      </c>
      <c r="X581" s="182">
        <v>2250</v>
      </c>
      <c r="Y581" s="186">
        <v>877</v>
      </c>
      <c r="Z581" s="184">
        <v>2948</v>
      </c>
      <c r="AA581" s="182">
        <v>4293</v>
      </c>
      <c r="AB581" s="156">
        <f t="shared" si="10421"/>
        <v>29872</v>
      </c>
      <c r="AC581" s="157">
        <f t="shared" si="10422"/>
        <v>27850</v>
      </c>
      <c r="BI581" s="145" t="s">
        <v>30</v>
      </c>
      <c r="BJ581" s="128">
        <f>B581/B591</f>
        <v>5.5278022659744672E-2</v>
      </c>
      <c r="BK581" s="129">
        <f t="shared" ref="BK581" si="10778">C581/C591</f>
        <v>0.1157119102735483</v>
      </c>
      <c r="BL581" s="130">
        <f t="shared" ref="BL581" si="10779">D581/D591</f>
        <v>0.10239782838184286</v>
      </c>
      <c r="BM581" s="131">
        <f t="shared" ref="BM581" si="10780">E581/E591</f>
        <v>7.586206896551724E-2</v>
      </c>
      <c r="BN581" s="128">
        <f t="shared" ref="BN581" si="10781">F581/F591</f>
        <v>5.6572100050360917E-2</v>
      </c>
      <c r="BO581" s="129">
        <f t="shared" ref="BO581" si="10782">G581/G591</f>
        <v>0.11157356699525374</v>
      </c>
      <c r="BP581" s="130">
        <f t="shared" ref="BP581" si="10783">H581/H591</f>
        <v>6.5926624585842461E-2</v>
      </c>
      <c r="BQ581" s="131">
        <f t="shared" ref="BQ581" si="10784">I581/I591</f>
        <v>0.10118711136235162</v>
      </c>
      <c r="BR581" s="128">
        <f t="shared" ref="BR581" si="10785">J581/J591</f>
        <v>0.16398467432950192</v>
      </c>
      <c r="BS581" s="129">
        <f t="shared" ref="BS581" si="10786">K581/K591</f>
        <v>4.1985305143199883E-2</v>
      </c>
      <c r="BT581" s="130">
        <f t="shared" ref="BT581" si="10787">L581/L591</f>
        <v>0.11882562983535012</v>
      </c>
      <c r="BU581" s="128">
        <f t="shared" ref="BU581" si="10788">M581/M591</f>
        <v>3.8716769124292637E-2</v>
      </c>
      <c r="BV581" s="132">
        <f t="shared" ref="BV581" si="10789">N581/N591</f>
        <v>0.10945926597623253</v>
      </c>
      <c r="BW581" s="133">
        <f t="shared" ref="BW581" si="10790">O581/O591</f>
        <v>6.5015704276395261E-2</v>
      </c>
      <c r="BX581" s="128">
        <f t="shared" ref="BX581" si="10791">P581/P591</f>
        <v>9.3982074263764398E-2</v>
      </c>
      <c r="BY581" s="129">
        <f t="shared" ref="BY581" si="10792">Q581/Q591</f>
        <v>8.2614218756844368E-2</v>
      </c>
      <c r="BZ581" s="130">
        <f t="shared" ref="BZ581" si="10793">R581/R591</f>
        <v>7.1569083300547232E-2</v>
      </c>
      <c r="CA581" s="131">
        <f t="shared" ref="CA581" si="10794">S581/S591</f>
        <v>9.9337975508523996E-2</v>
      </c>
      <c r="CB581" s="128">
        <f t="shared" ref="CB581" si="10795">T581/T591</f>
        <v>0.15990756787983823</v>
      </c>
      <c r="CC581" s="129">
        <f t="shared" ref="CC581" si="10796">U581/U591</f>
        <v>3.4685346288554963E-2</v>
      </c>
      <c r="CD581" s="130">
        <f t="shared" ref="CD581" si="10797">V581/V591</f>
        <v>0.11177532145274081</v>
      </c>
      <c r="CE581" s="131">
        <f t="shared" ref="CE581" si="10798">W581/W591</f>
        <v>5.3146082885859834E-2</v>
      </c>
      <c r="CF581" s="128">
        <f t="shared" ref="CF581" si="10799">X581/X591</f>
        <v>0.1095690284879474</v>
      </c>
      <c r="CG581" s="129">
        <f t="shared" ref="CG581" si="10800">Y581/Y591</f>
        <v>6.7172181372549017E-2</v>
      </c>
      <c r="CH581" s="130">
        <f t="shared" ref="CH581" si="10801">Z581/Z591</f>
        <v>6.8976812747139613E-2</v>
      </c>
      <c r="CI581" s="128">
        <f t="shared" ref="CI581" si="10802">AA581/AA591</f>
        <v>9.4256356211302864E-2</v>
      </c>
      <c r="CJ581" s="134">
        <f t="shared" ref="CJ581" si="10803">AB581/AB591</f>
        <v>8.8228605183489628E-2</v>
      </c>
      <c r="CK581" s="135">
        <f t="shared" ref="CK581" si="10804">AC581/AC591</f>
        <v>8.2599282261173884E-2</v>
      </c>
    </row>
    <row r="582" spans="1:89" x14ac:dyDescent="0.2">
      <c r="A582" s="136" t="s">
        <v>31</v>
      </c>
      <c r="B582" s="192">
        <v>1866</v>
      </c>
      <c r="C582" s="176">
        <v>3616</v>
      </c>
      <c r="D582" s="177">
        <v>922</v>
      </c>
      <c r="E582" s="178">
        <v>1375</v>
      </c>
      <c r="F582" s="175">
        <v>1268</v>
      </c>
      <c r="G582" s="179">
        <v>3177</v>
      </c>
      <c r="H582" s="177">
        <v>2704</v>
      </c>
      <c r="I582" s="178">
        <v>5012</v>
      </c>
      <c r="J582" s="175">
        <v>662</v>
      </c>
      <c r="K582" s="176">
        <v>306</v>
      </c>
      <c r="L582" s="177">
        <v>3044</v>
      </c>
      <c r="M582" s="175">
        <v>914</v>
      </c>
      <c r="N582" s="180">
        <v>3811</v>
      </c>
      <c r="O582" s="193">
        <v>2392</v>
      </c>
      <c r="P582" s="175">
        <v>2008</v>
      </c>
      <c r="Q582" s="176">
        <v>1874</v>
      </c>
      <c r="R582" s="177">
        <v>1867</v>
      </c>
      <c r="S582" s="178">
        <v>2673</v>
      </c>
      <c r="T582" s="175">
        <v>1188</v>
      </c>
      <c r="U582" s="179">
        <v>248</v>
      </c>
      <c r="V582" s="177">
        <v>3231</v>
      </c>
      <c r="W582" s="194">
        <v>1592</v>
      </c>
      <c r="X582" s="175">
        <v>2022</v>
      </c>
      <c r="Y582" s="179">
        <v>927</v>
      </c>
      <c r="Z582" s="177">
        <v>2724</v>
      </c>
      <c r="AA582" s="175">
        <v>4550</v>
      </c>
      <c r="AB582" s="156">
        <f t="shared" si="10421"/>
        <v>27317</v>
      </c>
      <c r="AC582" s="157">
        <f t="shared" si="10422"/>
        <v>28656</v>
      </c>
      <c r="BI582" s="136" t="s">
        <v>31</v>
      </c>
      <c r="BJ582" s="128">
        <f>B582/B591</f>
        <v>6.0926633362719168E-2</v>
      </c>
      <c r="BK582" s="129">
        <f t="shared" ref="BK582" si="10805">C582/C591</f>
        <v>0.11789638420657951</v>
      </c>
      <c r="BL582" s="130">
        <f t="shared" ref="BL582" si="10806">D582/D591</f>
        <v>6.9521942391796113E-2</v>
      </c>
      <c r="BM582" s="131">
        <f t="shared" ref="BM582" si="10807">E582/E591</f>
        <v>9.9818511796733206E-2</v>
      </c>
      <c r="BN582" s="128">
        <f t="shared" ref="BN582" si="10808">F582/F591</f>
        <v>4.2571764310894745E-2</v>
      </c>
      <c r="BO582" s="129">
        <f t="shared" ref="BO582" si="10809">G582/G591</f>
        <v>0.11599123767798467</v>
      </c>
      <c r="BP582" s="130">
        <f t="shared" ref="BP582" si="10810">H582/H591</f>
        <v>6.539456818786428E-2</v>
      </c>
      <c r="BQ582" s="131">
        <f t="shared" ref="BQ582" si="10811">I582/I591</f>
        <v>0.1133295647258338</v>
      </c>
      <c r="BR582" s="128">
        <f t="shared" ref="BR582" si="10812">J582/J591</f>
        <v>0.101455938697318</v>
      </c>
      <c r="BS582" s="129">
        <f t="shared" ref="BS582" si="10813">K582/K591</f>
        <v>4.5883940620782729E-2</v>
      </c>
      <c r="BT582" s="130">
        <f t="shared" ref="BT582" si="10814">L582/L591</f>
        <v>0.12076968855385836</v>
      </c>
      <c r="BU582" s="128">
        <f t="shared" ref="BU582" si="10815">M582/M591</f>
        <v>3.7210438464356961E-2</v>
      </c>
      <c r="BV582" s="132">
        <f t="shared" ref="BV582" si="10816">N582/N591</f>
        <v>9.094163126998521E-2</v>
      </c>
      <c r="BW582" s="133">
        <f t="shared" ref="BW582" si="10817">O582/O591</f>
        <v>5.779173713457357E-2</v>
      </c>
      <c r="BX582" s="128">
        <f t="shared" ref="BX582" si="10818">P582/P591</f>
        <v>8.5702091335894154E-2</v>
      </c>
      <c r="BY582" s="129">
        <f t="shared" ref="BY582" si="10819">Q582/Q591</f>
        <v>8.2088571553725523E-2</v>
      </c>
      <c r="BZ582" s="130">
        <f t="shared" ref="BZ582" si="10820">R582/R591</f>
        <v>6.6776351085518076E-2</v>
      </c>
      <c r="CA582" s="131">
        <f t="shared" ref="CA582" si="10821">S582/S591</f>
        <v>9.168867698007066E-2</v>
      </c>
      <c r="CB582" s="128">
        <f t="shared" ref="CB582" si="10822">T582/T591</f>
        <v>0.13726169844020797</v>
      </c>
      <c r="CC582" s="129">
        <f t="shared" ref="CC582" si="10823">U582/U591</f>
        <v>2.8019432832448312E-2</v>
      </c>
      <c r="CD582" s="130">
        <f t="shared" ref="CD582" si="10824">V582/V591</f>
        <v>0.12147529889465374</v>
      </c>
      <c r="CE582" s="131">
        <f t="shared" ref="CE582" si="10825">W582/W591</f>
        <v>5.479829271650833E-2</v>
      </c>
      <c r="CF582" s="128">
        <f t="shared" ref="CF582" si="10826">X582/X591</f>
        <v>9.8466033601168734E-2</v>
      </c>
      <c r="CG582" s="129">
        <f t="shared" ref="CG582" si="10827">Y582/Y591</f>
        <v>7.1001838235294115E-2</v>
      </c>
      <c r="CH582" s="130">
        <f t="shared" ref="CH582" si="10828">Z582/Z591</f>
        <v>6.3735698074358318E-2</v>
      </c>
      <c r="CI582" s="128">
        <f t="shared" ref="CI582" si="10829">AA582/AA591</f>
        <v>9.9899003205550438E-2</v>
      </c>
      <c r="CJ582" s="134">
        <f t="shared" ref="CJ582" si="10830">AB582/AB591</f>
        <v>8.068227128405818E-2</v>
      </c>
      <c r="CK582" s="135">
        <f t="shared" ref="CK582" si="10831">AC582/AC591</f>
        <v>8.498976777293353E-2</v>
      </c>
    </row>
    <row r="583" spans="1:89" x14ac:dyDescent="0.2">
      <c r="A583" s="145" t="s">
        <v>32</v>
      </c>
      <c r="B583" s="189">
        <v>1721</v>
      </c>
      <c r="C583" s="183">
        <v>2644</v>
      </c>
      <c r="D583" s="184">
        <v>535</v>
      </c>
      <c r="E583" s="185">
        <v>1012</v>
      </c>
      <c r="F583" s="182">
        <v>1136</v>
      </c>
      <c r="G583" s="186">
        <v>2438</v>
      </c>
      <c r="H583" s="184">
        <v>2249</v>
      </c>
      <c r="I583" s="185">
        <v>3857</v>
      </c>
      <c r="J583" s="182">
        <v>476</v>
      </c>
      <c r="K583" s="183">
        <v>192</v>
      </c>
      <c r="L583" s="184">
        <v>2034</v>
      </c>
      <c r="M583" s="182">
        <v>969</v>
      </c>
      <c r="N583" s="187">
        <v>2779</v>
      </c>
      <c r="O583" s="190">
        <v>2222</v>
      </c>
      <c r="P583" s="182">
        <v>1415</v>
      </c>
      <c r="Q583" s="183">
        <v>1965</v>
      </c>
      <c r="R583" s="184">
        <v>1605</v>
      </c>
      <c r="S583" s="185">
        <v>2208</v>
      </c>
      <c r="T583" s="182">
        <v>632</v>
      </c>
      <c r="U583" s="186">
        <v>305</v>
      </c>
      <c r="V583" s="184">
        <v>2453</v>
      </c>
      <c r="W583" s="191">
        <v>1512</v>
      </c>
      <c r="X583" s="182">
        <v>1313</v>
      </c>
      <c r="Y583" s="186">
        <v>787</v>
      </c>
      <c r="Z583" s="184">
        <v>2581</v>
      </c>
      <c r="AA583" s="182">
        <v>3441</v>
      </c>
      <c r="AB583" s="156">
        <f t="shared" si="10421"/>
        <v>20929</v>
      </c>
      <c r="AC583" s="157">
        <f t="shared" si="10422"/>
        <v>23552</v>
      </c>
      <c r="BI583" s="145" t="s">
        <v>32</v>
      </c>
      <c r="BJ583" s="128">
        <f>B583/B591</f>
        <v>5.619224866947465E-2</v>
      </c>
      <c r="BK583" s="129">
        <f t="shared" ref="BK583" si="10832">C583/C591</f>
        <v>8.6205210133350724E-2</v>
      </c>
      <c r="BL583" s="130">
        <f t="shared" ref="BL583" si="10833">D583/D591</f>
        <v>4.0340823405217913E-2</v>
      </c>
      <c r="BM583" s="131">
        <f t="shared" ref="BM583" si="10834">E583/E591</f>
        <v>7.3466424682395642E-2</v>
      </c>
      <c r="BN583" s="128">
        <f t="shared" ref="BN583" si="10835">F583/F591</f>
        <v>3.8140003357394661E-2</v>
      </c>
      <c r="BO583" s="129">
        <f t="shared" ref="BO583" si="10836">G583/G591</f>
        <v>8.9010587805768523E-2</v>
      </c>
      <c r="BP583" s="130">
        <f t="shared" ref="BP583" si="10837">H583/H591</f>
        <v>5.4390674502406346E-2</v>
      </c>
      <c r="BQ583" s="131">
        <f t="shared" ref="BQ583" si="10838">I583/I591</f>
        <v>8.7213114754098361E-2</v>
      </c>
      <c r="BR583" s="128">
        <f t="shared" ref="BR583" si="10839">J583/J591</f>
        <v>7.2950191570881229E-2</v>
      </c>
      <c r="BS583" s="129">
        <f t="shared" ref="BS583" si="10840">K583/K591</f>
        <v>2.8789923526765633E-2</v>
      </c>
      <c r="BT583" s="130">
        <f t="shared" ref="BT583" si="10841">L583/L591</f>
        <v>8.0698274151953978E-2</v>
      </c>
      <c r="BU583" s="128">
        <f t="shared" ref="BU583" si="10842">M583/M591</f>
        <v>3.9449578634531614E-2</v>
      </c>
      <c r="BV583" s="132">
        <f t="shared" ref="BV583" si="10843">N583/N591</f>
        <v>6.631508614518207E-2</v>
      </c>
      <c r="BW583" s="133">
        <f t="shared" ref="BW583" si="10844">O583/O591</f>
        <v>5.3684464846581299E-2</v>
      </c>
      <c r="BX583" s="128">
        <f t="shared" ref="BX583" si="10845">P583/P591</f>
        <v>6.0392658984208279E-2</v>
      </c>
      <c r="BY583" s="129">
        <f t="shared" ref="BY583" si="10846">Q583/Q591</f>
        <v>8.607472951071006E-2</v>
      </c>
      <c r="BZ583" s="130">
        <f t="shared" ref="BZ583" si="10847">R583/R591</f>
        <v>5.7405486605386462E-2</v>
      </c>
      <c r="CA583" s="131">
        <f t="shared" ref="CA583" si="10848">S583/S591</f>
        <v>7.573834596782493E-2</v>
      </c>
      <c r="CB583" s="128">
        <f t="shared" ref="CB583" si="10849">T583/T591</f>
        <v>7.3021374927787402E-2</v>
      </c>
      <c r="CC583" s="129">
        <f t="shared" ref="CC583" si="10850">U583/U591</f>
        <v>3.445938312055135E-2</v>
      </c>
      <c r="CD583" s="130">
        <f t="shared" ref="CD583" si="10851">V583/V591</f>
        <v>9.2224979321753511E-2</v>
      </c>
      <c r="CE583" s="131">
        <f t="shared" ref="CE583" si="10852">W583/W591</f>
        <v>5.204460966542751E-2</v>
      </c>
      <c r="CF583" s="128">
        <f t="shared" ref="CF583" si="10853">X583/X591</f>
        <v>6.3939615290966645E-2</v>
      </c>
      <c r="CG583" s="129">
        <f t="shared" ref="CG583" si="10854">Y583/Y591</f>
        <v>6.0278799019607844E-2</v>
      </c>
      <c r="CH583" s="130">
        <f t="shared" ref="CH583" si="10855">Z583/Z591</f>
        <v>6.0389807903788111E-2</v>
      </c>
      <c r="CI583" s="128">
        <f t="shared" ref="CI583" si="10856">AA583/AA591</f>
        <v>7.5549993413252539E-2</v>
      </c>
      <c r="CJ583" s="134">
        <f t="shared" ref="CJ583" si="10857">AB583/AB591</f>
        <v>6.1814959757808464E-2</v>
      </c>
      <c r="CK583" s="135">
        <f t="shared" ref="CK583" si="10858">AC583/AC591</f>
        <v>6.9852003440400989E-2</v>
      </c>
    </row>
    <row r="584" spans="1:89" x14ac:dyDescent="0.2">
      <c r="A584" s="136" t="s">
        <v>33</v>
      </c>
      <c r="B584" s="192">
        <v>1611</v>
      </c>
      <c r="C584" s="176">
        <v>1659</v>
      </c>
      <c r="D584" s="177">
        <v>447</v>
      </c>
      <c r="E584" s="178">
        <v>834</v>
      </c>
      <c r="F584" s="175">
        <v>1060</v>
      </c>
      <c r="G584" s="179">
        <v>1758</v>
      </c>
      <c r="H584" s="177">
        <v>1866</v>
      </c>
      <c r="I584" s="178">
        <v>2586</v>
      </c>
      <c r="J584" s="175">
        <v>414</v>
      </c>
      <c r="K584" s="176">
        <v>147</v>
      </c>
      <c r="L584" s="177">
        <v>1535</v>
      </c>
      <c r="M584" s="175">
        <v>848</v>
      </c>
      <c r="N584" s="180">
        <v>2297</v>
      </c>
      <c r="O584" s="193">
        <v>2264</v>
      </c>
      <c r="P584" s="175">
        <v>1006</v>
      </c>
      <c r="Q584" s="176">
        <v>1399</v>
      </c>
      <c r="R584" s="177">
        <v>1284</v>
      </c>
      <c r="S584" s="178">
        <v>1604</v>
      </c>
      <c r="T584" s="175">
        <v>471</v>
      </c>
      <c r="U584" s="179">
        <v>326</v>
      </c>
      <c r="V584" s="177">
        <v>2125</v>
      </c>
      <c r="W584" s="194">
        <v>1452</v>
      </c>
      <c r="X584" s="175">
        <v>781</v>
      </c>
      <c r="Y584" s="179">
        <v>633</v>
      </c>
      <c r="Z584" s="177">
        <v>1943</v>
      </c>
      <c r="AA584" s="175">
        <v>2489</v>
      </c>
      <c r="AB584" s="156">
        <f t="shared" si="10421"/>
        <v>16840</v>
      </c>
      <c r="AC584" s="157">
        <f t="shared" si="10422"/>
        <v>17999</v>
      </c>
      <c r="BI584" s="136" t="s">
        <v>33</v>
      </c>
      <c r="BJ584" s="128">
        <f>B584/B591</f>
        <v>5.2600646488392598E-2</v>
      </c>
      <c r="BK584" s="129">
        <f t="shared" ref="BK584" si="10859">C584/C591</f>
        <v>5.4090182908936781E-2</v>
      </c>
      <c r="BL584" s="130">
        <f t="shared" ref="BL584" si="10860">D584/D591</f>
        <v>3.3705323480621323E-2</v>
      </c>
      <c r="BM584" s="131">
        <f t="shared" ref="BM584" si="10861">E584/E591</f>
        <v>6.0544464609800362E-2</v>
      </c>
      <c r="BN584" s="128">
        <f t="shared" ref="BN584" si="10862">F584/F591</f>
        <v>3.5588383414470369E-2</v>
      </c>
      <c r="BO584" s="129">
        <f t="shared" ref="BO584" si="10863">G584/G591</f>
        <v>6.4184008762322012E-2</v>
      </c>
      <c r="BP584" s="130">
        <f t="shared" ref="BP584" si="10864">H584/H591</f>
        <v>4.5128056301240657E-2</v>
      </c>
      <c r="BQ584" s="131">
        <f t="shared" ref="BQ584" si="10865">I584/I591</f>
        <v>5.8473713962690785E-2</v>
      </c>
      <c r="BR584" s="128">
        <f t="shared" ref="BR584" si="10866">J584/J591</f>
        <v>6.344827586206897E-2</v>
      </c>
      <c r="BS584" s="129">
        <f t="shared" ref="BS584" si="10867">K584/K591</f>
        <v>2.2042285200179937E-2</v>
      </c>
      <c r="BT584" s="130">
        <f t="shared" ref="BT584" si="10868">L584/L591</f>
        <v>6.0900614957349733E-2</v>
      </c>
      <c r="BU584" s="128">
        <f t="shared" ref="BU584" si="10869">M584/M591</f>
        <v>3.4523470260147376E-2</v>
      </c>
      <c r="BV584" s="132">
        <f t="shared" ref="BV584" si="10870">N584/N591</f>
        <v>5.4813153247744953E-2</v>
      </c>
      <c r="BW584" s="133">
        <f t="shared" ref="BW584" si="10871">O584/O591</f>
        <v>5.4699202705967627E-2</v>
      </c>
      <c r="BX584" s="128">
        <f t="shared" ref="BX584" si="10872">P584/P591</f>
        <v>4.2936406316688006E-2</v>
      </c>
      <c r="BY584" s="129">
        <f t="shared" ref="BY584" si="10873">Q584/Q591</f>
        <v>6.1281703096938103E-2</v>
      </c>
      <c r="BZ584" s="130">
        <f t="shared" ref="BZ584" si="10874">R584/R591</f>
        <v>4.5924389284309169E-2</v>
      </c>
      <c r="CA584" s="131">
        <f t="shared" ref="CA584" si="10875">S584/S591</f>
        <v>5.5020066545467018E-2</v>
      </c>
      <c r="CB584" s="128">
        <f t="shared" ref="CB584" si="10876">T584/T591</f>
        <v>5.4419410745233966E-2</v>
      </c>
      <c r="CC584" s="129">
        <f t="shared" ref="CC584" si="10877">U584/U591</f>
        <v>3.6831996384589311E-2</v>
      </c>
      <c r="CD584" s="130">
        <f t="shared" ref="CD584" si="10878">V584/V591</f>
        <v>7.9893225054515377E-2</v>
      </c>
      <c r="CE584" s="131">
        <f t="shared" ref="CE584" si="10879">W584/W591</f>
        <v>4.9979347377116894E-2</v>
      </c>
      <c r="CF584" s="128">
        <f t="shared" ref="CF584" si="10880">X584/X591</f>
        <v>3.8032627221816412E-2</v>
      </c>
      <c r="CG584" s="129">
        <f t="shared" ref="CG584" si="10881">Y584/Y591</f>
        <v>4.8483455882352942E-2</v>
      </c>
      <c r="CH584" s="130">
        <f t="shared" ref="CH584" si="10882">Z584/Z591</f>
        <v>4.5461990219705657E-2</v>
      </c>
      <c r="CI584" s="128">
        <f t="shared" ref="CI584" si="10883">AA584/AA591</f>
        <v>5.4648048127168135E-2</v>
      </c>
      <c r="CJ584" s="134">
        <f t="shared" ref="CJ584" si="10884">AB584/AB591</f>
        <v>4.9737871963375917E-2</v>
      </c>
      <c r="CK584" s="135">
        <f t="shared" ref="CK584" si="10885">AC584/AC591</f>
        <v>5.3382566657769075E-2</v>
      </c>
    </row>
    <row r="585" spans="1:89" x14ac:dyDescent="0.2">
      <c r="A585" s="145" t="s">
        <v>34</v>
      </c>
      <c r="B585" s="189">
        <v>637</v>
      </c>
      <c r="C585" s="183">
        <v>1228</v>
      </c>
      <c r="D585" s="184">
        <v>202</v>
      </c>
      <c r="E585" s="185">
        <v>763</v>
      </c>
      <c r="F585" s="182">
        <v>452</v>
      </c>
      <c r="G585" s="186">
        <v>1765</v>
      </c>
      <c r="H585" s="184">
        <v>978</v>
      </c>
      <c r="I585" s="185">
        <v>2326</v>
      </c>
      <c r="J585" s="182">
        <v>164</v>
      </c>
      <c r="K585" s="183">
        <v>112</v>
      </c>
      <c r="L585" s="184">
        <v>1498</v>
      </c>
      <c r="M585" s="182">
        <v>660</v>
      </c>
      <c r="N585" s="187">
        <v>2157</v>
      </c>
      <c r="O585" s="190">
        <v>1628</v>
      </c>
      <c r="P585" s="182">
        <v>643</v>
      </c>
      <c r="Q585" s="183">
        <v>1103</v>
      </c>
      <c r="R585" s="184">
        <v>1009</v>
      </c>
      <c r="S585" s="185">
        <v>1459</v>
      </c>
      <c r="T585" s="182">
        <v>224</v>
      </c>
      <c r="U585" s="186">
        <v>296</v>
      </c>
      <c r="V585" s="184">
        <v>1824</v>
      </c>
      <c r="W585" s="191">
        <v>936</v>
      </c>
      <c r="X585" s="182">
        <v>433</v>
      </c>
      <c r="Y585" s="186">
        <v>537</v>
      </c>
      <c r="Z585" s="184">
        <v>1390</v>
      </c>
      <c r="AA585" s="182">
        <v>1693</v>
      </c>
      <c r="AB585" s="156">
        <f t="shared" si="10421"/>
        <v>11611</v>
      </c>
      <c r="AC585" s="157">
        <f t="shared" si="10422"/>
        <v>14506</v>
      </c>
      <c r="BI585" s="145" t="s">
        <v>34</v>
      </c>
      <c r="BJ585" s="128">
        <f>B585/B591</f>
        <v>2.0798641721356974E-2</v>
      </c>
      <c r="BK585" s="129">
        <f t="shared" ref="BK585" si="10886">C585/C591</f>
        <v>4.0037820742721136E-2</v>
      </c>
      <c r="BL585" s="130">
        <f t="shared" ref="BL585" si="10887">D585/D591</f>
        <v>1.523148846327854E-2</v>
      </c>
      <c r="BM585" s="131">
        <f t="shared" ref="BM585" si="10888">E585/E591</f>
        <v>5.5390199637023595E-2</v>
      </c>
      <c r="BN585" s="128">
        <f t="shared" ref="BN585" si="10889">F585/F591</f>
        <v>1.5175423871076045E-2</v>
      </c>
      <c r="BO585" s="129">
        <f t="shared" ref="BO585" si="10890">G585/G591</f>
        <v>6.4439576487769254E-2</v>
      </c>
      <c r="BP585" s="130">
        <f t="shared" ref="BP585" si="10891">H585/H591</f>
        <v>2.365232532830298E-2</v>
      </c>
      <c r="BQ585" s="131">
        <f t="shared" ref="BQ585" si="10892">I585/I591</f>
        <v>5.2594686263425665E-2</v>
      </c>
      <c r="BR585" s="128">
        <f t="shared" ref="BR585" si="10893">J585/J591</f>
        <v>2.5134099616858238E-2</v>
      </c>
      <c r="BS585" s="129">
        <f t="shared" ref="BS585" si="10894">K585/K591</f>
        <v>1.6794122057279953E-2</v>
      </c>
      <c r="BT585" s="130">
        <f t="shared" ref="BT585" si="10895">L585/L591</f>
        <v>5.9432652251537391E-2</v>
      </c>
      <c r="BU585" s="128">
        <f t="shared" ref="BU585" si="10896">M585/M591</f>
        <v>2.6869682042095836E-2</v>
      </c>
      <c r="BV585" s="132">
        <f t="shared" ref="BV585" si="10897">N585/N591</f>
        <v>5.1472342862597241E-2</v>
      </c>
      <c r="BW585" s="133">
        <f t="shared" ref="BW585" si="10898">O585/O591</f>
        <v>3.9333172263831845E-2</v>
      </c>
      <c r="BX585" s="128">
        <f t="shared" ref="BX585" si="10899">P585/P591</f>
        <v>2.7443448570209132E-2</v>
      </c>
      <c r="BY585" s="129">
        <f t="shared" ref="BY585" si="10900">Q585/Q591</f>
        <v>4.8315738753340047E-2</v>
      </c>
      <c r="BZ585" s="130">
        <f t="shared" ref="BZ585" si="10901">R585/R591</f>
        <v>3.6088558246003079E-2</v>
      </c>
      <c r="CA585" s="131">
        <f t="shared" ref="CA585" si="10902">S585/S591</f>
        <v>5.0046307412616196E-2</v>
      </c>
      <c r="CB585" s="128">
        <f t="shared" ref="CB585" si="10903">T585/T591</f>
        <v>2.5880993645291738E-2</v>
      </c>
      <c r="CC585" s="129">
        <f t="shared" ref="CC585" si="10904">U585/U591</f>
        <v>3.3442548864535078E-2</v>
      </c>
      <c r="CD585" s="130">
        <f t="shared" ref="CD585" si="10905">V585/V591</f>
        <v>6.8576584705616964E-2</v>
      </c>
      <c r="CE585" s="131">
        <f t="shared" ref="CE585" si="10906">W585/W591</f>
        <v>3.2218091697645598E-2</v>
      </c>
      <c r="CF585" s="128">
        <f t="shared" ref="CF585" si="10907">X585/X591</f>
        <v>2.1085950815680547E-2</v>
      </c>
      <c r="CG585" s="129">
        <f t="shared" ref="CG585" si="10908">Y585/Y591</f>
        <v>4.1130514705882353E-2</v>
      </c>
      <c r="CH585" s="130">
        <f t="shared" ref="CH585" si="10909">Z585/Z591</f>
        <v>3.2522988371276818E-2</v>
      </c>
      <c r="CI585" s="128">
        <f t="shared" ref="CI585" si="10910">AA585/AA591</f>
        <v>3.7171211522416897E-2</v>
      </c>
      <c r="CJ585" s="134">
        <f t="shared" ref="CJ585" si="10911">AB585/AB591</f>
        <v>3.429373107878609E-2</v>
      </c>
      <c r="CK585" s="135">
        <f t="shared" ref="CK585" si="10912">AC585/AC591</f>
        <v>4.3022807485838005E-2</v>
      </c>
    </row>
    <row r="586" spans="1:89" x14ac:dyDescent="0.2">
      <c r="A586" s="136" t="s">
        <v>35</v>
      </c>
      <c r="B586" s="192">
        <v>0</v>
      </c>
      <c r="C586" s="176">
        <v>639</v>
      </c>
      <c r="D586" s="177">
        <v>10</v>
      </c>
      <c r="E586" s="178">
        <v>309</v>
      </c>
      <c r="F586" s="175">
        <v>31</v>
      </c>
      <c r="G586" s="179">
        <v>694</v>
      </c>
      <c r="H586" s="177">
        <v>95</v>
      </c>
      <c r="I586" s="178">
        <v>651</v>
      </c>
      <c r="J586" s="175">
        <v>44</v>
      </c>
      <c r="K586" s="176">
        <v>30</v>
      </c>
      <c r="L586" s="177">
        <v>246</v>
      </c>
      <c r="M586" s="175">
        <v>188</v>
      </c>
      <c r="N586" s="180">
        <v>395</v>
      </c>
      <c r="O586" s="193">
        <v>298</v>
      </c>
      <c r="P586" s="175">
        <v>117</v>
      </c>
      <c r="Q586" s="176">
        <v>188</v>
      </c>
      <c r="R586" s="177">
        <v>203</v>
      </c>
      <c r="S586" s="178">
        <v>147</v>
      </c>
      <c r="T586" s="175">
        <v>60</v>
      </c>
      <c r="U586" s="179">
        <v>18</v>
      </c>
      <c r="V586" s="177">
        <v>199</v>
      </c>
      <c r="W586" s="194">
        <v>29</v>
      </c>
      <c r="X586" s="175">
        <v>80</v>
      </c>
      <c r="Y586" s="179">
        <v>24</v>
      </c>
      <c r="Z586" s="177">
        <v>67</v>
      </c>
      <c r="AA586" s="175">
        <v>206</v>
      </c>
      <c r="AB586" s="156">
        <f t="shared" si="10421"/>
        <v>1547</v>
      </c>
      <c r="AC586" s="157">
        <f t="shared" si="10422"/>
        <v>3421</v>
      </c>
      <c r="BI586" s="136" t="s">
        <v>35</v>
      </c>
      <c r="BJ586" s="128">
        <f>B586/B591</f>
        <v>0</v>
      </c>
      <c r="BK586" s="129">
        <f t="shared" ref="BK586" si="10913">C586/C591</f>
        <v>2.0834012585178183E-2</v>
      </c>
      <c r="BL586" s="130">
        <f t="shared" ref="BL586" si="10914">D586/D591</f>
        <v>7.5403408234052177E-4</v>
      </c>
      <c r="BM586" s="131">
        <f t="shared" ref="BM586" si="10915">E586/E591</f>
        <v>2.2431941923774956E-2</v>
      </c>
      <c r="BN586" s="128">
        <f t="shared" ref="BN586" si="10916">F586/F591</f>
        <v>1.0407923451401712E-3</v>
      </c>
      <c r="BO586" s="129">
        <f t="shared" ref="BO586" si="10917">G586/G591</f>
        <v>2.5337714494340999E-2</v>
      </c>
      <c r="BP586" s="130">
        <f t="shared" ref="BP586" si="10918">H586/H591</f>
        <v>2.2975162639967111E-3</v>
      </c>
      <c r="BQ586" s="131">
        <f t="shared" ref="BQ586" si="10919">I586/I591</f>
        <v>1.4720180893159978E-2</v>
      </c>
      <c r="BR586" s="128">
        <f t="shared" ref="BR586" si="10920">J586/J591</f>
        <v>6.7432950191570881E-3</v>
      </c>
      <c r="BS586" s="129">
        <f t="shared" ref="BS586" si="10921">K586/K591</f>
        <v>4.49842555105713E-3</v>
      </c>
      <c r="BT586" s="130">
        <f t="shared" ref="BT586" si="10922">L586/L591</f>
        <v>9.7599682602658201E-3</v>
      </c>
      <c r="BU586" s="128">
        <f t="shared" ref="BU586" si="10923">M586/M591</f>
        <v>7.6537882180515411E-3</v>
      </c>
      <c r="BV586" s="132">
        <f t="shared" ref="BV586" si="10924">N586/N591</f>
        <v>9.4258578723810434E-3</v>
      </c>
      <c r="BW586" s="133">
        <f t="shared" ref="BW586" si="10925">O586/O591</f>
        <v>7.1998067165982118E-3</v>
      </c>
      <c r="BX586" s="128">
        <f t="shared" ref="BX586" si="10926">P586/P591</f>
        <v>4.9935979513444301E-3</v>
      </c>
      <c r="BY586" s="129">
        <f t="shared" ref="BY586" si="10927">Q586/Q591</f>
        <v>8.2351395155284939E-3</v>
      </c>
      <c r="BZ586" s="130">
        <f t="shared" ref="BZ586" si="10928">R586/R591</f>
        <v>7.2606316391859507E-3</v>
      </c>
      <c r="CA586" s="131">
        <f t="shared" ref="CA586" si="10929">S586/S591</f>
        <v>5.0423627070970397E-3</v>
      </c>
      <c r="CB586" s="128">
        <f t="shared" ref="CB586" si="10930">T586/T591</f>
        <v>6.9324090121317154E-3</v>
      </c>
      <c r="CC586" s="129">
        <f t="shared" ref="CC586" si="10931">U586/U591</f>
        <v>2.0336685120325385E-3</v>
      </c>
      <c r="CD586" s="130">
        <f t="shared" ref="CD586" si="10932">V586/V591</f>
        <v>7.4817655462816757E-3</v>
      </c>
      <c r="CE586" s="131">
        <f t="shared" ref="CE586" si="10933">W586/W591</f>
        <v>9.9821010601679736E-4</v>
      </c>
      <c r="CF586" s="128">
        <f t="shared" ref="CF586" si="10934">X586/X591</f>
        <v>3.8957876795714633E-3</v>
      </c>
      <c r="CG586" s="129">
        <f t="shared" ref="CG586" si="10935">Y586/Y591</f>
        <v>1.838235294117647E-3</v>
      </c>
      <c r="CH586" s="130">
        <f t="shared" ref="CH586" si="10936">Z586/Z591</f>
        <v>1.5676548351622639E-3</v>
      </c>
      <c r="CI586" s="128">
        <f t="shared" ref="CI586" si="10937">AA586/AA591</f>
        <v>4.5228999253501953E-3</v>
      </c>
      <c r="CJ586" s="134">
        <f t="shared" ref="CJ586" si="10938">AB586/AB591</f>
        <v>4.5691501144502697E-3</v>
      </c>
      <c r="CK586" s="135">
        <f t="shared" ref="CK586" si="10939">AC586/AC591</f>
        <v>1.0146217041848326E-2</v>
      </c>
    </row>
    <row r="587" spans="1:89" x14ac:dyDescent="0.2">
      <c r="A587" s="145" t="s">
        <v>36</v>
      </c>
      <c r="B587" s="189">
        <v>0</v>
      </c>
      <c r="C587" s="183">
        <v>0</v>
      </c>
      <c r="D587" s="184">
        <v>0</v>
      </c>
      <c r="E587" s="185">
        <v>0</v>
      </c>
      <c r="F587" s="182">
        <v>0</v>
      </c>
      <c r="G587" s="186">
        <v>0</v>
      </c>
      <c r="H587" s="184">
        <v>0</v>
      </c>
      <c r="I587" s="185">
        <v>1</v>
      </c>
      <c r="J587" s="182">
        <v>0</v>
      </c>
      <c r="K587" s="186">
        <v>0</v>
      </c>
      <c r="L587" s="184">
        <v>0</v>
      </c>
      <c r="M587" s="182">
        <v>0</v>
      </c>
      <c r="N587" s="187">
        <v>0</v>
      </c>
      <c r="O587" s="190">
        <v>0</v>
      </c>
      <c r="P587" s="182">
        <v>0</v>
      </c>
      <c r="Q587" s="186">
        <v>0</v>
      </c>
      <c r="R587" s="184">
        <v>0</v>
      </c>
      <c r="S587" s="185">
        <v>0</v>
      </c>
      <c r="T587" s="182">
        <v>0</v>
      </c>
      <c r="U587" s="186">
        <v>0</v>
      </c>
      <c r="V587" s="184">
        <v>0</v>
      </c>
      <c r="W587" s="185">
        <v>0</v>
      </c>
      <c r="X587" s="182">
        <v>0</v>
      </c>
      <c r="Y587" s="186">
        <v>0</v>
      </c>
      <c r="Z587" s="184">
        <v>0</v>
      </c>
      <c r="AA587" s="182">
        <v>0</v>
      </c>
      <c r="AB587" s="156">
        <v>0</v>
      </c>
      <c r="AC587" s="157">
        <f t="shared" si="10422"/>
        <v>1</v>
      </c>
      <c r="BI587" s="145" t="s">
        <v>36</v>
      </c>
      <c r="BJ587" s="128">
        <f>B587/B591</f>
        <v>0</v>
      </c>
      <c r="BK587" s="129">
        <f t="shared" ref="BK587" si="10940">C587/C591</f>
        <v>0</v>
      </c>
      <c r="BL587" s="130">
        <f t="shared" ref="BL587" si="10941">D587/D591</f>
        <v>0</v>
      </c>
      <c r="BM587" s="131">
        <f t="shared" ref="BM587" si="10942">E587/E591</f>
        <v>0</v>
      </c>
      <c r="BN587" s="128">
        <f t="shared" ref="BN587" si="10943">F587/F591</f>
        <v>0</v>
      </c>
      <c r="BO587" s="129">
        <f t="shared" ref="BO587" si="10944">G587/G591</f>
        <v>0</v>
      </c>
      <c r="BP587" s="130">
        <f t="shared" ref="BP587" si="10945">H587/H591</f>
        <v>0</v>
      </c>
      <c r="BQ587" s="131">
        <f t="shared" ref="BQ587" si="10946">I587/I591</f>
        <v>2.2611644997173544E-5</v>
      </c>
      <c r="BR587" s="128">
        <f t="shared" ref="BR587" si="10947">J587/J591</f>
        <v>0</v>
      </c>
      <c r="BS587" s="129">
        <f t="shared" ref="BS587" si="10948">K587/K591</f>
        <v>0</v>
      </c>
      <c r="BT587" s="130">
        <f t="shared" ref="BT587" si="10949">L587/L591</f>
        <v>0</v>
      </c>
      <c r="BU587" s="128">
        <f t="shared" ref="BU587" si="10950">M587/M591</f>
        <v>0</v>
      </c>
      <c r="BV587" s="132">
        <f t="shared" ref="BV587" si="10951">N587/N591</f>
        <v>0</v>
      </c>
      <c r="BW587" s="133">
        <f t="shared" ref="BW587" si="10952">O587/O591</f>
        <v>0</v>
      </c>
      <c r="BX587" s="128">
        <f t="shared" ref="BX587" si="10953">P587/P591</f>
        <v>0</v>
      </c>
      <c r="BY587" s="129">
        <f t="shared" ref="BY587" si="10954">Q587/Q591</f>
        <v>0</v>
      </c>
      <c r="BZ587" s="130">
        <f t="shared" ref="BZ587" si="10955">R587/R591</f>
        <v>0</v>
      </c>
      <c r="CA587" s="131">
        <f t="shared" ref="CA587" si="10956">S587/S591</f>
        <v>0</v>
      </c>
      <c r="CB587" s="128">
        <f t="shared" ref="CB587" si="10957">T587/T591</f>
        <v>0</v>
      </c>
      <c r="CC587" s="129">
        <f t="shared" ref="CC587" si="10958">U587/U591</f>
        <v>0</v>
      </c>
      <c r="CD587" s="130">
        <f t="shared" ref="CD587" si="10959">V587/V591</f>
        <v>0</v>
      </c>
      <c r="CE587" s="131">
        <f t="shared" ref="CE587" si="10960">W587/W591</f>
        <v>0</v>
      </c>
      <c r="CF587" s="128">
        <f t="shared" ref="CF587" si="10961">X587/X591</f>
        <v>0</v>
      </c>
      <c r="CG587" s="129">
        <f t="shared" ref="CG587" si="10962">Y587/Y591</f>
        <v>0</v>
      </c>
      <c r="CH587" s="130">
        <f t="shared" ref="CH587" si="10963">Z587/Z591</f>
        <v>0</v>
      </c>
      <c r="CI587" s="128">
        <f t="shared" ref="CI587" si="10964">AA587/AA591</f>
        <v>0</v>
      </c>
      <c r="CJ587" s="134">
        <f t="shared" ref="CJ587" si="10965">AB587/AB591</f>
        <v>0</v>
      </c>
      <c r="CK587" s="135">
        <f t="shared" ref="CK587" si="10966">AC587/AC591</f>
        <v>2.9658629178159387E-6</v>
      </c>
    </row>
    <row r="588" spans="1:89" x14ac:dyDescent="0.2">
      <c r="A588" s="136" t="s">
        <v>37</v>
      </c>
      <c r="B588" s="58">
        <v>0</v>
      </c>
      <c r="C588" s="59">
        <v>0</v>
      </c>
      <c r="D588" s="138">
        <v>0</v>
      </c>
      <c r="E588" s="139">
        <v>0</v>
      </c>
      <c r="F588" s="137">
        <v>0</v>
      </c>
      <c r="G588" s="140">
        <v>0</v>
      </c>
      <c r="H588" s="138">
        <v>0</v>
      </c>
      <c r="I588" s="139">
        <v>0</v>
      </c>
      <c r="J588" s="137">
        <v>0</v>
      </c>
      <c r="K588" s="140">
        <v>0</v>
      </c>
      <c r="L588" s="138"/>
      <c r="M588" s="137">
        <v>0</v>
      </c>
      <c r="N588" s="141">
        <v>0</v>
      </c>
      <c r="O588" s="142">
        <v>0</v>
      </c>
      <c r="P588" s="137">
        <v>0</v>
      </c>
      <c r="Q588" s="140">
        <v>0</v>
      </c>
      <c r="R588" s="138"/>
      <c r="S588" s="139">
        <v>0</v>
      </c>
      <c r="T588" s="137">
        <v>0</v>
      </c>
      <c r="U588" s="140">
        <v>0</v>
      </c>
      <c r="V588" s="138">
        <v>0</v>
      </c>
      <c r="W588" s="139">
        <v>0</v>
      </c>
      <c r="X588" s="137">
        <v>0</v>
      </c>
      <c r="Y588" s="140">
        <v>0</v>
      </c>
      <c r="Z588" s="143">
        <v>0</v>
      </c>
      <c r="AA588" s="144">
        <v>0</v>
      </c>
      <c r="AB588" s="158">
        <v>0</v>
      </c>
      <c r="AC588" s="159">
        <f t="shared" ref="AC588:AC590" si="10967">SUM(C588,E588,G588,I588,K588,M588,O588,Q588,S588,U588,W588,Y588,AA588)</f>
        <v>0</v>
      </c>
      <c r="BI588" s="136" t="s">
        <v>37</v>
      </c>
      <c r="BJ588" s="128">
        <f>B588/B591</f>
        <v>0</v>
      </c>
      <c r="BK588" s="129">
        <f t="shared" ref="BK588" si="10968">C588/C591</f>
        <v>0</v>
      </c>
      <c r="BL588" s="130">
        <f t="shared" ref="BL588" si="10969">D588/D591</f>
        <v>0</v>
      </c>
      <c r="BM588" s="131">
        <f t="shared" ref="BM588" si="10970">E588/E591</f>
        <v>0</v>
      </c>
      <c r="BN588" s="128">
        <f t="shared" ref="BN588" si="10971">F588/F591</f>
        <v>0</v>
      </c>
      <c r="BO588" s="129">
        <f t="shared" ref="BO588" si="10972">G588/G591</f>
        <v>0</v>
      </c>
      <c r="BP588" s="130">
        <f t="shared" ref="BP588" si="10973">H588/H591</f>
        <v>0</v>
      </c>
      <c r="BQ588" s="131">
        <f t="shared" ref="BQ588" si="10974">I588/I591</f>
        <v>0</v>
      </c>
      <c r="BR588" s="128">
        <f t="shared" ref="BR588" si="10975">J588/J591</f>
        <v>0</v>
      </c>
      <c r="BS588" s="129">
        <f t="shared" ref="BS588" si="10976">K588/K591</f>
        <v>0</v>
      </c>
      <c r="BT588" s="130">
        <f t="shared" ref="BT588" si="10977">L588/L591</f>
        <v>0</v>
      </c>
      <c r="BU588" s="128">
        <f t="shared" ref="BU588" si="10978">M588/M591</f>
        <v>0</v>
      </c>
      <c r="BV588" s="132">
        <f t="shared" ref="BV588" si="10979">N588/N591</f>
        <v>0</v>
      </c>
      <c r="BW588" s="133">
        <f t="shared" ref="BW588" si="10980">O588/O591</f>
        <v>0</v>
      </c>
      <c r="BX588" s="128">
        <f t="shared" ref="BX588" si="10981">P588/P591</f>
        <v>0</v>
      </c>
      <c r="BY588" s="129">
        <f t="shared" ref="BY588" si="10982">Q588/Q591</f>
        <v>0</v>
      </c>
      <c r="BZ588" s="130">
        <f t="shared" ref="BZ588" si="10983">R588/R591</f>
        <v>0</v>
      </c>
      <c r="CA588" s="131">
        <f t="shared" ref="CA588" si="10984">S588/S591</f>
        <v>0</v>
      </c>
      <c r="CB588" s="128">
        <f t="shared" ref="CB588" si="10985">T588/T591</f>
        <v>0</v>
      </c>
      <c r="CC588" s="129">
        <f t="shared" ref="CC588" si="10986">U588/U591</f>
        <v>0</v>
      </c>
      <c r="CD588" s="130">
        <f t="shared" ref="CD588" si="10987">V588/V591</f>
        <v>0</v>
      </c>
      <c r="CE588" s="131">
        <f t="shared" ref="CE588" si="10988">W588/W591</f>
        <v>0</v>
      </c>
      <c r="CF588" s="128">
        <f t="shared" ref="CF588" si="10989">X588/X591</f>
        <v>0</v>
      </c>
      <c r="CG588" s="129">
        <f t="shared" ref="CG588" si="10990">Y588/Y591</f>
        <v>0</v>
      </c>
      <c r="CH588" s="130">
        <f t="shared" ref="CH588" si="10991">Z588/Z591</f>
        <v>0</v>
      </c>
      <c r="CI588" s="128">
        <f t="shared" ref="CI588" si="10992">AA588/AA591</f>
        <v>0</v>
      </c>
      <c r="CJ588" s="134">
        <f t="shared" ref="CJ588" si="10993">AB588/AB591</f>
        <v>0</v>
      </c>
      <c r="CK588" s="135">
        <f t="shared" ref="CK588" si="10994">AC588/AC591</f>
        <v>0</v>
      </c>
    </row>
    <row r="589" spans="1:89" x14ac:dyDescent="0.2">
      <c r="A589" s="145" t="s">
        <v>38</v>
      </c>
      <c r="B589" s="56"/>
      <c r="C589" s="57"/>
      <c r="D589" s="151"/>
      <c r="E589" s="148"/>
      <c r="F589" s="149"/>
      <c r="G589" s="150"/>
      <c r="H589" s="151"/>
      <c r="I589" s="148"/>
      <c r="J589" s="149"/>
      <c r="K589" s="150"/>
      <c r="L589" s="151"/>
      <c r="M589" s="149"/>
      <c r="N589" s="153"/>
      <c r="O589" s="152"/>
      <c r="P589" s="149"/>
      <c r="Q589" s="150"/>
      <c r="R589" s="151"/>
      <c r="S589" s="148"/>
      <c r="T589" s="149"/>
      <c r="U589" s="150"/>
      <c r="V589" s="151"/>
      <c r="W589" s="148"/>
      <c r="X589" s="149"/>
      <c r="Y589" s="150"/>
      <c r="Z589" s="147"/>
      <c r="AA589" s="146"/>
      <c r="AB589" s="158">
        <f t="shared" ref="AB589:AB590" si="10995">SUM(B589,D589,F589,H589,J589,L589,N589,P589,R589,T589,V589,X589,Z589)</f>
        <v>0</v>
      </c>
      <c r="AC589" s="159">
        <f t="shared" si="10967"/>
        <v>0</v>
      </c>
      <c r="BI589" s="145" t="s">
        <v>38</v>
      </c>
      <c r="BJ589" s="128">
        <f>B589/B591</f>
        <v>0</v>
      </c>
      <c r="BK589" s="129">
        <f t="shared" ref="BK589" si="10996">C589/C591</f>
        <v>0</v>
      </c>
      <c r="BL589" s="130">
        <f t="shared" ref="BL589" si="10997">D589/D591</f>
        <v>0</v>
      </c>
      <c r="BM589" s="131">
        <f t="shared" ref="BM589" si="10998">E589/E591</f>
        <v>0</v>
      </c>
      <c r="BN589" s="128">
        <f t="shared" ref="BN589" si="10999">F589/F591</f>
        <v>0</v>
      </c>
      <c r="BO589" s="129">
        <f t="shared" ref="BO589" si="11000">G589/G591</f>
        <v>0</v>
      </c>
      <c r="BP589" s="130">
        <f t="shared" ref="BP589" si="11001">H589/H591</f>
        <v>0</v>
      </c>
      <c r="BQ589" s="131">
        <f t="shared" ref="BQ589" si="11002">I589/I591</f>
        <v>0</v>
      </c>
      <c r="BR589" s="128">
        <f t="shared" ref="BR589" si="11003">J589/J591</f>
        <v>0</v>
      </c>
      <c r="BS589" s="129">
        <f t="shared" ref="BS589" si="11004">K589/K591</f>
        <v>0</v>
      </c>
      <c r="BT589" s="130">
        <f t="shared" ref="BT589" si="11005">L589/L591</f>
        <v>0</v>
      </c>
      <c r="BU589" s="128">
        <f t="shared" ref="BU589" si="11006">M589/M591</f>
        <v>0</v>
      </c>
      <c r="BV589" s="132">
        <f t="shared" ref="BV589" si="11007">N589/N591</f>
        <v>0</v>
      </c>
      <c r="BW589" s="133">
        <f t="shared" ref="BW589" si="11008">O589/O591</f>
        <v>0</v>
      </c>
      <c r="BX589" s="128">
        <f t="shared" ref="BX589" si="11009">P589/P591</f>
        <v>0</v>
      </c>
      <c r="BY589" s="129">
        <f t="shared" ref="BY589" si="11010">Q589/Q591</f>
        <v>0</v>
      </c>
      <c r="BZ589" s="130">
        <f t="shared" ref="BZ589" si="11011">R589/R591</f>
        <v>0</v>
      </c>
      <c r="CA589" s="131">
        <f t="shared" ref="CA589" si="11012">S589/S591</f>
        <v>0</v>
      </c>
      <c r="CB589" s="128">
        <f t="shared" ref="CB589" si="11013">T589/T591</f>
        <v>0</v>
      </c>
      <c r="CC589" s="129">
        <f t="shared" ref="CC589" si="11014">U589/U591</f>
        <v>0</v>
      </c>
      <c r="CD589" s="130">
        <f t="shared" ref="CD589" si="11015">V589/V591</f>
        <v>0</v>
      </c>
      <c r="CE589" s="131">
        <f t="shared" ref="CE589" si="11016">W589/W591</f>
        <v>0</v>
      </c>
      <c r="CF589" s="128">
        <f t="shared" ref="CF589" si="11017">X589/X591</f>
        <v>0</v>
      </c>
      <c r="CG589" s="129">
        <f t="shared" ref="CG589" si="11018">Y589/Y591</f>
        <v>0</v>
      </c>
      <c r="CH589" s="130">
        <f t="shared" ref="CH589" si="11019">Z589/Z591</f>
        <v>0</v>
      </c>
      <c r="CI589" s="128">
        <f t="shared" ref="CI589" si="11020">AA589/AA591</f>
        <v>0</v>
      </c>
      <c r="CJ589" s="134">
        <f t="shared" ref="CJ589" si="11021">AB589/AB591</f>
        <v>0</v>
      </c>
      <c r="CK589" s="135">
        <f t="shared" ref="CK589" si="11022">AC589/AC591</f>
        <v>0</v>
      </c>
    </row>
    <row r="590" spans="1:89" ht="13.5" thickBot="1" x14ac:dyDescent="0.25">
      <c r="A590" s="136" t="s">
        <v>39</v>
      </c>
      <c r="B590" s="58"/>
      <c r="C590" s="59"/>
      <c r="D590" s="138"/>
      <c r="E590" s="139"/>
      <c r="F590" s="137"/>
      <c r="G590" s="140"/>
      <c r="H590" s="138"/>
      <c r="I590" s="139"/>
      <c r="J590" s="137"/>
      <c r="K590" s="140"/>
      <c r="L590" s="138"/>
      <c r="M590" s="137"/>
      <c r="N590" s="141"/>
      <c r="O590" s="142"/>
      <c r="P590" s="137"/>
      <c r="Q590" s="140"/>
      <c r="R590" s="138"/>
      <c r="S590" s="139"/>
      <c r="T590" s="137"/>
      <c r="U590" s="140"/>
      <c r="V590" s="138"/>
      <c r="W590" s="139"/>
      <c r="X590" s="137"/>
      <c r="Y590" s="140"/>
      <c r="Z590" s="143"/>
      <c r="AA590" s="144"/>
      <c r="AB590" s="158">
        <f t="shared" si="10995"/>
        <v>0</v>
      </c>
      <c r="AC590" s="159">
        <f t="shared" si="10967"/>
        <v>0</v>
      </c>
      <c r="BI590" s="136" t="s">
        <v>39</v>
      </c>
      <c r="BJ590" s="128">
        <f>B590/B591</f>
        <v>0</v>
      </c>
      <c r="BK590" s="129">
        <f t="shared" ref="BK590" si="11023">C590/C591</f>
        <v>0</v>
      </c>
      <c r="BL590" s="130">
        <f t="shared" ref="BL590" si="11024">D590/D591</f>
        <v>0</v>
      </c>
      <c r="BM590" s="131">
        <f t="shared" ref="BM590" si="11025">E590/E591</f>
        <v>0</v>
      </c>
      <c r="BN590" s="128">
        <f t="shared" ref="BN590" si="11026">F590/F591</f>
        <v>0</v>
      </c>
      <c r="BO590" s="129">
        <f t="shared" ref="BO590" si="11027">G590/G591</f>
        <v>0</v>
      </c>
      <c r="BP590" s="130">
        <f t="shared" ref="BP590" si="11028">H590/H591</f>
        <v>0</v>
      </c>
      <c r="BQ590" s="131">
        <f t="shared" ref="BQ590" si="11029">I590/I591</f>
        <v>0</v>
      </c>
      <c r="BR590" s="128">
        <f t="shared" ref="BR590" si="11030">J590/J591</f>
        <v>0</v>
      </c>
      <c r="BS590" s="129">
        <f t="shared" ref="BS590" si="11031">K590/K591</f>
        <v>0</v>
      </c>
      <c r="BT590" s="130">
        <f t="shared" ref="BT590" si="11032">L590/L591</f>
        <v>0</v>
      </c>
      <c r="BU590" s="128">
        <f t="shared" ref="BU590" si="11033">M590/M591</f>
        <v>0</v>
      </c>
      <c r="BV590" s="132">
        <f t="shared" ref="BV590" si="11034">N590/N591</f>
        <v>0</v>
      </c>
      <c r="BW590" s="133">
        <f t="shared" ref="BW590" si="11035">O590/O591</f>
        <v>0</v>
      </c>
      <c r="BX590" s="128">
        <f t="shared" ref="BX590" si="11036">P590/P591</f>
        <v>0</v>
      </c>
      <c r="BY590" s="129">
        <f t="shared" ref="BY590" si="11037">Q590/Q591</f>
        <v>0</v>
      </c>
      <c r="BZ590" s="130">
        <f t="shared" ref="BZ590" si="11038">R590/R591</f>
        <v>0</v>
      </c>
      <c r="CA590" s="131">
        <f t="shared" ref="CA590" si="11039">S590/S591</f>
        <v>0</v>
      </c>
      <c r="CB590" s="128">
        <f t="shared" ref="CB590" si="11040">T590/T591</f>
        <v>0</v>
      </c>
      <c r="CC590" s="129">
        <f t="shared" ref="CC590" si="11041">U590/U591</f>
        <v>0</v>
      </c>
      <c r="CD590" s="130">
        <f t="shared" ref="CD590" si="11042">V590/V591</f>
        <v>0</v>
      </c>
      <c r="CE590" s="131">
        <f t="shared" ref="CE590" si="11043">W590/W591</f>
        <v>0</v>
      </c>
      <c r="CF590" s="128">
        <f t="shared" ref="CF590" si="11044">X590/X591</f>
        <v>0</v>
      </c>
      <c r="CG590" s="129">
        <f t="shared" ref="CG590" si="11045">Y590/Y591</f>
        <v>0</v>
      </c>
      <c r="CH590" s="130">
        <f t="shared" ref="CH590" si="11046">Z590/Z591</f>
        <v>0</v>
      </c>
      <c r="CI590" s="128">
        <f t="shared" ref="CI590" si="11047">AA590/AA591</f>
        <v>0</v>
      </c>
      <c r="CJ590" s="134">
        <f t="shared" ref="CJ590" si="11048">AB590/AB591</f>
        <v>0</v>
      </c>
      <c r="CK590" s="135">
        <f t="shared" ref="CK590" si="11049">AC590/AC591</f>
        <v>0</v>
      </c>
    </row>
    <row r="591" spans="1:89" ht="14.25" thickTop="1" thickBot="1" x14ac:dyDescent="0.25">
      <c r="A591" s="229" t="s">
        <v>13</v>
      </c>
      <c r="B591" s="20">
        <f t="shared" ref="B591:AA591" si="11050">SUM(B568:B590)</f>
        <v>30627</v>
      </c>
      <c r="C591" s="21">
        <f t="shared" si="11050"/>
        <v>30671</v>
      </c>
      <c r="D591" s="20">
        <f t="shared" si="11050"/>
        <v>13262</v>
      </c>
      <c r="E591" s="21">
        <f t="shared" si="11050"/>
        <v>13775</v>
      </c>
      <c r="F591" s="20">
        <f t="shared" si="11050"/>
        <v>29785</v>
      </c>
      <c r="G591" s="21">
        <f t="shared" si="11050"/>
        <v>27390</v>
      </c>
      <c r="H591" s="20">
        <f t="shared" si="11050"/>
        <v>41349</v>
      </c>
      <c r="I591" s="21">
        <f t="shared" si="11050"/>
        <v>44225</v>
      </c>
      <c r="J591" s="20">
        <f t="shared" si="11050"/>
        <v>6525</v>
      </c>
      <c r="K591" s="21">
        <f t="shared" si="11050"/>
        <v>6669</v>
      </c>
      <c r="L591" s="20">
        <f t="shared" si="11050"/>
        <v>25205</v>
      </c>
      <c r="M591" s="21">
        <f t="shared" si="11050"/>
        <v>24563</v>
      </c>
      <c r="N591" s="20">
        <f t="shared" si="11050"/>
        <v>41906</v>
      </c>
      <c r="O591" s="21">
        <f t="shared" si="11050"/>
        <v>41390</v>
      </c>
      <c r="P591" s="20">
        <f t="shared" si="11050"/>
        <v>23430</v>
      </c>
      <c r="Q591" s="21">
        <f t="shared" si="11050"/>
        <v>22829</v>
      </c>
      <c r="R591" s="20">
        <f t="shared" si="11050"/>
        <v>27959</v>
      </c>
      <c r="S591" s="21">
        <f t="shared" si="11050"/>
        <v>29153</v>
      </c>
      <c r="T591" s="20">
        <f t="shared" si="11050"/>
        <v>8655</v>
      </c>
      <c r="U591" s="21">
        <f t="shared" si="11050"/>
        <v>8851</v>
      </c>
      <c r="V591" s="20">
        <f t="shared" si="11050"/>
        <v>26598</v>
      </c>
      <c r="W591" s="21">
        <f t="shared" si="11050"/>
        <v>29052</v>
      </c>
      <c r="X591" s="20">
        <f t="shared" si="11050"/>
        <v>20535</v>
      </c>
      <c r="Y591" s="21">
        <f t="shared" si="11050"/>
        <v>13056</v>
      </c>
      <c r="Z591" s="20">
        <f t="shared" si="11050"/>
        <v>42739</v>
      </c>
      <c r="AA591" s="21">
        <f t="shared" si="11050"/>
        <v>45546</v>
      </c>
      <c r="AB591" s="160">
        <f t="shared" ref="AB591:AC591" si="11051">SUM(AB567:AB590)</f>
        <v>338575</v>
      </c>
      <c r="AC591" s="161">
        <f t="shared" si="11051"/>
        <v>337170</v>
      </c>
      <c r="BI591" s="229" t="s">
        <v>13</v>
      </c>
      <c r="BJ591" s="154">
        <f>SUM(BJ567:BJ590)</f>
        <v>1.0000000000000002</v>
      </c>
      <c r="BK591" s="155">
        <f t="shared" ref="BK591:CK591" si="11052">SUM(BK567:BK590)</f>
        <v>0.99999999999999989</v>
      </c>
      <c r="BL591" s="154">
        <f t="shared" si="11052"/>
        <v>0.99999999999999989</v>
      </c>
      <c r="BM591" s="155">
        <f t="shared" si="11052"/>
        <v>1</v>
      </c>
      <c r="BN591" s="154">
        <f t="shared" si="11052"/>
        <v>1</v>
      </c>
      <c r="BO591" s="155">
        <f t="shared" si="11052"/>
        <v>1</v>
      </c>
      <c r="BP591" s="154">
        <f t="shared" si="11052"/>
        <v>0.99999999999999989</v>
      </c>
      <c r="BQ591" s="155">
        <f t="shared" si="11052"/>
        <v>0.99999999999999989</v>
      </c>
      <c r="BR591" s="154">
        <f t="shared" si="11052"/>
        <v>0.99999999999999989</v>
      </c>
      <c r="BS591" s="155">
        <f t="shared" si="11052"/>
        <v>0.99999999999999989</v>
      </c>
      <c r="BT591" s="154">
        <f t="shared" si="11052"/>
        <v>1.0000000000000002</v>
      </c>
      <c r="BU591" s="155">
        <f t="shared" si="11052"/>
        <v>0.99999999999999989</v>
      </c>
      <c r="BV591" s="154">
        <f t="shared" si="11052"/>
        <v>1.0000000000000002</v>
      </c>
      <c r="BW591" s="155">
        <f t="shared" si="11052"/>
        <v>0.99999999999999989</v>
      </c>
      <c r="BX591" s="154">
        <f t="shared" si="11052"/>
        <v>1</v>
      </c>
      <c r="BY591" s="155">
        <f t="shared" si="11052"/>
        <v>0.99999999999999989</v>
      </c>
      <c r="BZ591" s="154">
        <f t="shared" si="11052"/>
        <v>1</v>
      </c>
      <c r="CA591" s="155">
        <f t="shared" si="11052"/>
        <v>0.99999999999999989</v>
      </c>
      <c r="CB591" s="154">
        <f t="shared" si="11052"/>
        <v>0.99999999999999989</v>
      </c>
      <c r="CC591" s="155">
        <f t="shared" si="11052"/>
        <v>1</v>
      </c>
      <c r="CD591" s="154">
        <f t="shared" si="11052"/>
        <v>1</v>
      </c>
      <c r="CE591" s="155">
        <f t="shared" si="11052"/>
        <v>0.99999999999999989</v>
      </c>
      <c r="CF591" s="154">
        <f t="shared" si="11052"/>
        <v>0.99999999999999989</v>
      </c>
      <c r="CG591" s="155">
        <f t="shared" si="11052"/>
        <v>1.0000000000000002</v>
      </c>
      <c r="CH591" s="154">
        <f t="shared" si="11052"/>
        <v>1</v>
      </c>
      <c r="CI591" s="155">
        <f t="shared" si="11052"/>
        <v>0.99999999999999989</v>
      </c>
      <c r="CJ591" s="154">
        <f t="shared" si="11052"/>
        <v>1</v>
      </c>
      <c r="CK591" s="155">
        <f t="shared" si="11052"/>
        <v>1</v>
      </c>
    </row>
    <row r="592" spans="1:89" ht="13.5" thickTop="1" x14ac:dyDescent="0.2">
      <c r="A592" s="173"/>
    </row>
    <row r="594" spans="1:89" x14ac:dyDescent="0.2">
      <c r="A594" s="304">
        <f>+A563+1</f>
        <v>44701</v>
      </c>
      <c r="B594" s="304"/>
      <c r="C594" s="304"/>
      <c r="D594" s="304"/>
      <c r="BI594" s="309">
        <f>+BI532+2</f>
        <v>44701</v>
      </c>
      <c r="BJ594" s="309"/>
      <c r="BK594" s="309"/>
      <c r="BL594" s="309"/>
    </row>
    <row r="595" spans="1:89" ht="13.5" thickBot="1" x14ac:dyDescent="0.25">
      <c r="AE595" s="232" t="s">
        <v>84</v>
      </c>
    </row>
    <row r="596" spans="1:89" ht="14.25" thickTop="1" thickBot="1" x14ac:dyDescent="0.25">
      <c r="A596" s="300" t="s">
        <v>0</v>
      </c>
      <c r="B596" s="302" t="s">
        <v>1</v>
      </c>
      <c r="C596" s="303"/>
      <c r="D596" s="302" t="s">
        <v>2</v>
      </c>
      <c r="E596" s="303"/>
      <c r="F596" s="302" t="s">
        <v>3</v>
      </c>
      <c r="G596" s="303"/>
      <c r="H596" s="302" t="s">
        <v>4</v>
      </c>
      <c r="I596" s="303"/>
      <c r="J596" s="302" t="s">
        <v>5</v>
      </c>
      <c r="K596" s="303"/>
      <c r="L596" s="302" t="s">
        <v>6</v>
      </c>
      <c r="M596" s="303"/>
      <c r="N596" s="302" t="s">
        <v>7</v>
      </c>
      <c r="O596" s="303"/>
      <c r="P596" s="302" t="s">
        <v>8</v>
      </c>
      <c r="Q596" s="303"/>
      <c r="R596" s="302" t="s">
        <v>9</v>
      </c>
      <c r="S596" s="303"/>
      <c r="T596" s="302" t="s">
        <v>10</v>
      </c>
      <c r="U596" s="303"/>
      <c r="V596" s="302" t="s">
        <v>11</v>
      </c>
      <c r="W596" s="303"/>
      <c r="X596" s="302" t="s">
        <v>12</v>
      </c>
      <c r="Y596" s="303"/>
      <c r="Z596" s="305" t="s">
        <v>40</v>
      </c>
      <c r="AA596" s="306"/>
      <c r="AB596" s="307" t="s">
        <v>41</v>
      </c>
      <c r="AC596" s="308"/>
      <c r="AE596" s="300" t="s">
        <v>0</v>
      </c>
      <c r="AF596" s="302" t="s">
        <v>1</v>
      </c>
      <c r="AG596" s="303"/>
      <c r="AH596" s="302" t="s">
        <v>2</v>
      </c>
      <c r="AI596" s="303"/>
      <c r="AJ596" s="302" t="s">
        <v>3</v>
      </c>
      <c r="AK596" s="303"/>
      <c r="AL596" s="302" t="s">
        <v>4</v>
      </c>
      <c r="AM596" s="303"/>
      <c r="AN596" s="302" t="s">
        <v>5</v>
      </c>
      <c r="AO596" s="303"/>
      <c r="AP596" s="302" t="s">
        <v>6</v>
      </c>
      <c r="AQ596" s="303"/>
      <c r="AR596" s="302" t="s">
        <v>7</v>
      </c>
      <c r="AS596" s="303"/>
      <c r="AT596" s="302" t="s">
        <v>8</v>
      </c>
      <c r="AU596" s="303"/>
      <c r="AV596" s="302" t="s">
        <v>9</v>
      </c>
      <c r="AW596" s="303"/>
      <c r="AX596" s="302" t="s">
        <v>10</v>
      </c>
      <c r="AY596" s="303"/>
      <c r="AZ596" s="302" t="s">
        <v>11</v>
      </c>
      <c r="BA596" s="303"/>
      <c r="BB596" s="302" t="s">
        <v>12</v>
      </c>
      <c r="BC596" s="303"/>
      <c r="BD596" s="305" t="s">
        <v>40</v>
      </c>
      <c r="BE596" s="306"/>
      <c r="BF596" s="307" t="s">
        <v>41</v>
      </c>
      <c r="BG596" s="308"/>
      <c r="BI596" s="300" t="s">
        <v>0</v>
      </c>
      <c r="BJ596" s="302" t="s">
        <v>1</v>
      </c>
      <c r="BK596" s="303"/>
      <c r="BL596" s="302" t="s">
        <v>2</v>
      </c>
      <c r="BM596" s="303"/>
      <c r="BN596" s="302" t="s">
        <v>3</v>
      </c>
      <c r="BO596" s="303"/>
      <c r="BP596" s="302" t="s">
        <v>4</v>
      </c>
      <c r="BQ596" s="303"/>
      <c r="BR596" s="302" t="s">
        <v>5</v>
      </c>
      <c r="BS596" s="303"/>
      <c r="BT596" s="302" t="s">
        <v>6</v>
      </c>
      <c r="BU596" s="303"/>
      <c r="BV596" s="302" t="s">
        <v>7</v>
      </c>
      <c r="BW596" s="303"/>
      <c r="BX596" s="302" t="s">
        <v>8</v>
      </c>
      <c r="BY596" s="303"/>
      <c r="BZ596" s="302" t="s">
        <v>9</v>
      </c>
      <c r="CA596" s="303"/>
      <c r="CB596" s="302" t="s">
        <v>10</v>
      </c>
      <c r="CC596" s="303"/>
      <c r="CD596" s="302" t="s">
        <v>11</v>
      </c>
      <c r="CE596" s="303"/>
      <c r="CF596" s="302" t="s">
        <v>12</v>
      </c>
      <c r="CG596" s="303"/>
      <c r="CH596" s="305" t="s">
        <v>40</v>
      </c>
      <c r="CI596" s="306"/>
      <c r="CJ596" s="302" t="s">
        <v>41</v>
      </c>
      <c r="CK596" s="303"/>
    </row>
    <row r="597" spans="1:89" ht="15" thickTop="1" thickBot="1" x14ac:dyDescent="0.3">
      <c r="A597" s="301"/>
      <c r="B597" s="115" t="s">
        <v>14</v>
      </c>
      <c r="C597" s="116" t="s">
        <v>15</v>
      </c>
      <c r="D597" s="117" t="s">
        <v>14</v>
      </c>
      <c r="E597" s="118" t="s">
        <v>15</v>
      </c>
      <c r="F597" s="115" t="s">
        <v>14</v>
      </c>
      <c r="G597" s="116" t="s">
        <v>15</v>
      </c>
      <c r="H597" s="117" t="s">
        <v>14</v>
      </c>
      <c r="I597" s="118" t="s">
        <v>15</v>
      </c>
      <c r="J597" s="115" t="s">
        <v>14</v>
      </c>
      <c r="K597" s="116" t="s">
        <v>15</v>
      </c>
      <c r="L597" s="117" t="s">
        <v>14</v>
      </c>
      <c r="M597" s="115" t="s">
        <v>15</v>
      </c>
      <c r="N597" s="119" t="s">
        <v>14</v>
      </c>
      <c r="O597" s="120" t="s">
        <v>15</v>
      </c>
      <c r="P597" s="115" t="s">
        <v>14</v>
      </c>
      <c r="Q597" s="116" t="s">
        <v>15</v>
      </c>
      <c r="R597" s="117" t="s">
        <v>14</v>
      </c>
      <c r="S597" s="118" t="s">
        <v>15</v>
      </c>
      <c r="T597" s="115" t="s">
        <v>14</v>
      </c>
      <c r="U597" s="116" t="s">
        <v>15</v>
      </c>
      <c r="V597" s="117" t="s">
        <v>14</v>
      </c>
      <c r="W597" s="118" t="s">
        <v>15</v>
      </c>
      <c r="X597" s="115" t="s">
        <v>14</v>
      </c>
      <c r="Y597" s="116" t="s">
        <v>15</v>
      </c>
      <c r="Z597" s="28" t="s">
        <v>14</v>
      </c>
      <c r="AA597" s="121" t="s">
        <v>15</v>
      </c>
      <c r="AB597" s="162" t="s">
        <v>14</v>
      </c>
      <c r="AC597" s="163" t="s">
        <v>15</v>
      </c>
      <c r="AE597" s="301"/>
      <c r="AF597" s="115" t="s">
        <v>14</v>
      </c>
      <c r="AG597" s="116" t="s">
        <v>15</v>
      </c>
      <c r="AH597" s="117" t="s">
        <v>14</v>
      </c>
      <c r="AI597" s="118" t="s">
        <v>15</v>
      </c>
      <c r="AJ597" s="115" t="s">
        <v>14</v>
      </c>
      <c r="AK597" s="116" t="s">
        <v>15</v>
      </c>
      <c r="AL597" s="117" t="s">
        <v>14</v>
      </c>
      <c r="AM597" s="118" t="s">
        <v>15</v>
      </c>
      <c r="AN597" s="115" t="s">
        <v>14</v>
      </c>
      <c r="AO597" s="116" t="s">
        <v>15</v>
      </c>
      <c r="AP597" s="117" t="s">
        <v>14</v>
      </c>
      <c r="AQ597" s="115" t="s">
        <v>15</v>
      </c>
      <c r="AR597" s="119" t="s">
        <v>14</v>
      </c>
      <c r="AS597" s="120" t="s">
        <v>15</v>
      </c>
      <c r="AT597" s="115" t="s">
        <v>14</v>
      </c>
      <c r="AU597" s="116" t="s">
        <v>15</v>
      </c>
      <c r="AV597" s="117" t="s">
        <v>14</v>
      </c>
      <c r="AW597" s="118" t="s">
        <v>15</v>
      </c>
      <c r="AX597" s="115" t="s">
        <v>14</v>
      </c>
      <c r="AY597" s="116" t="s">
        <v>15</v>
      </c>
      <c r="AZ597" s="117" t="s">
        <v>14</v>
      </c>
      <c r="BA597" s="118" t="s">
        <v>15</v>
      </c>
      <c r="BB597" s="115" t="s">
        <v>14</v>
      </c>
      <c r="BC597" s="116" t="s">
        <v>15</v>
      </c>
      <c r="BD597" s="28" t="s">
        <v>14</v>
      </c>
      <c r="BE597" s="121" t="s">
        <v>15</v>
      </c>
      <c r="BF597" s="162" t="s">
        <v>14</v>
      </c>
      <c r="BG597" s="163" t="s">
        <v>15</v>
      </c>
      <c r="BI597" s="301"/>
      <c r="BJ597" s="115" t="s">
        <v>14</v>
      </c>
      <c r="BK597" s="116" t="s">
        <v>15</v>
      </c>
      <c r="BL597" s="117" t="s">
        <v>14</v>
      </c>
      <c r="BM597" s="118" t="s">
        <v>15</v>
      </c>
      <c r="BN597" s="115" t="s">
        <v>14</v>
      </c>
      <c r="BO597" s="116" t="s">
        <v>15</v>
      </c>
      <c r="BP597" s="117" t="s">
        <v>14</v>
      </c>
      <c r="BQ597" s="118" t="s">
        <v>15</v>
      </c>
      <c r="BR597" s="115" t="s">
        <v>14</v>
      </c>
      <c r="BS597" s="116" t="s">
        <v>15</v>
      </c>
      <c r="BT597" s="117" t="s">
        <v>14</v>
      </c>
      <c r="BU597" s="115" t="s">
        <v>15</v>
      </c>
      <c r="BV597" s="119" t="s">
        <v>14</v>
      </c>
      <c r="BW597" s="120" t="s">
        <v>15</v>
      </c>
      <c r="BX597" s="115" t="s">
        <v>14</v>
      </c>
      <c r="BY597" s="116" t="s">
        <v>15</v>
      </c>
      <c r="BZ597" s="117" t="s">
        <v>14</v>
      </c>
      <c r="CA597" s="118" t="s">
        <v>15</v>
      </c>
      <c r="CB597" s="115" t="s">
        <v>14</v>
      </c>
      <c r="CC597" s="116" t="s">
        <v>15</v>
      </c>
      <c r="CD597" s="117" t="s">
        <v>14</v>
      </c>
      <c r="CE597" s="118" t="s">
        <v>15</v>
      </c>
      <c r="CF597" s="115" t="s">
        <v>14</v>
      </c>
      <c r="CG597" s="116" t="s">
        <v>15</v>
      </c>
      <c r="CH597" s="28" t="s">
        <v>14</v>
      </c>
      <c r="CI597" s="121" t="s">
        <v>15</v>
      </c>
      <c r="CJ597" s="119" t="s">
        <v>14</v>
      </c>
      <c r="CK597" s="120" t="s">
        <v>15</v>
      </c>
    </row>
    <row r="598" spans="1:89" ht="13.5" thickTop="1" x14ac:dyDescent="0.2">
      <c r="A598" s="124" t="s">
        <v>16</v>
      </c>
      <c r="B598" s="125"/>
      <c r="C598" s="172"/>
      <c r="D598" s="126"/>
      <c r="E598" s="166"/>
      <c r="F598" s="125"/>
      <c r="G598" s="127"/>
      <c r="H598" s="126"/>
      <c r="I598" s="166"/>
      <c r="J598" s="125"/>
      <c r="K598" s="127"/>
      <c r="L598" s="126"/>
      <c r="M598" s="125"/>
      <c r="N598" s="165"/>
      <c r="O598" s="167"/>
      <c r="P598" s="125"/>
      <c r="Q598" s="127"/>
      <c r="R598" s="126"/>
      <c r="S598" s="166"/>
      <c r="T598" s="125"/>
      <c r="U598" s="127"/>
      <c r="V598" s="126"/>
      <c r="W598" s="166"/>
      <c r="X598" s="125"/>
      <c r="Y598" s="127"/>
      <c r="Z598" s="170"/>
      <c r="AA598" s="171"/>
      <c r="AB598" s="156">
        <f>B598+D598+F598+H598+J598+L598+N598+P598+R598+T598+V598+X598+Z598</f>
        <v>0</v>
      </c>
      <c r="AC598" s="157">
        <f>C598+E598+G598+I598+K598+M598+O598+Q598+S598+U598+W598+Y598+AA598</f>
        <v>0</v>
      </c>
      <c r="AE598" s="235" t="str">
        <f>$AE$9</f>
        <v>07:00 - 07:59</v>
      </c>
      <c r="AF598" s="125">
        <f>SUMIF($A$9:$A$32,$AE598,B$598:B$621)</f>
        <v>2905</v>
      </c>
      <c r="AG598" s="172">
        <f t="shared" ref="AG598:AV600" si="11053">SUMIF($A$9:$A$32,$AE598,C$598:C$621)</f>
        <v>1751</v>
      </c>
      <c r="AH598" s="126">
        <f t="shared" si="11053"/>
        <v>1087</v>
      </c>
      <c r="AI598" s="166">
        <f t="shared" si="11053"/>
        <v>1124</v>
      </c>
      <c r="AJ598" s="125">
        <f t="shared" si="11053"/>
        <v>2859</v>
      </c>
      <c r="AK598" s="127">
        <f t="shared" si="11053"/>
        <v>1773</v>
      </c>
      <c r="AL598" s="126">
        <f t="shared" si="11053"/>
        <v>3722</v>
      </c>
      <c r="AM598" s="166">
        <f t="shared" si="11053"/>
        <v>2459</v>
      </c>
      <c r="AN598" s="125">
        <f t="shared" si="11053"/>
        <v>309</v>
      </c>
      <c r="AO598" s="127">
        <f t="shared" si="11053"/>
        <v>967</v>
      </c>
      <c r="AP598" s="126">
        <f t="shared" si="11053"/>
        <v>1249</v>
      </c>
      <c r="AQ598" s="125">
        <f t="shared" si="11053"/>
        <v>3088</v>
      </c>
      <c r="AR598" s="165">
        <f t="shared" si="11053"/>
        <v>2964</v>
      </c>
      <c r="AS598" s="167">
        <f t="shared" si="11053"/>
        <v>4151</v>
      </c>
      <c r="AT598" s="125">
        <f t="shared" si="11053"/>
        <v>2039</v>
      </c>
      <c r="AU598" s="127">
        <f t="shared" si="11053"/>
        <v>2060</v>
      </c>
      <c r="AV598" s="126">
        <f t="shared" si="11053"/>
        <v>2466</v>
      </c>
      <c r="AW598" s="166">
        <f t="shared" ref="AW598:BE600" si="11054">SUMIF($A$9:$A$32,$AE598,S$598:S$621)</f>
        <v>2264</v>
      </c>
      <c r="AX598" s="125">
        <f t="shared" si="11054"/>
        <v>479</v>
      </c>
      <c r="AY598" s="127">
        <f t="shared" si="11054"/>
        <v>1491</v>
      </c>
      <c r="AZ598" s="126">
        <f t="shared" si="11054"/>
        <v>1212</v>
      </c>
      <c r="BA598" s="166">
        <f t="shared" si="11054"/>
        <v>3059</v>
      </c>
      <c r="BB598" s="125">
        <f t="shared" si="11054"/>
        <v>1824</v>
      </c>
      <c r="BC598" s="127">
        <f t="shared" si="11054"/>
        <v>1688</v>
      </c>
      <c r="BD598" s="170">
        <f t="shared" si="11054"/>
        <v>3769</v>
      </c>
      <c r="BE598" s="171">
        <f t="shared" si="11054"/>
        <v>2726</v>
      </c>
      <c r="BF598" s="156">
        <f>AF598+AH598+AJ598+AL598+AN598+AP598+AR598+AT598+AV598+AX598+AZ598+BB598+BD598</f>
        <v>26884</v>
      </c>
      <c r="BG598" s="157">
        <f>AG598+AI598+AK598+AM598+AO598+AQ598+AS598+AU598+AW598+AY598+BA598+BC598+BE598</f>
        <v>28601</v>
      </c>
      <c r="BI598" s="124" t="s">
        <v>16</v>
      </c>
      <c r="BJ598" s="128">
        <f>B598/B622</f>
        <v>0</v>
      </c>
      <c r="BK598" s="129">
        <f t="shared" ref="BK598" si="11055">C598/C622</f>
        <v>0</v>
      </c>
      <c r="BL598" s="130">
        <f t="shared" ref="BL598" si="11056">D598/D622</f>
        <v>0</v>
      </c>
      <c r="BM598" s="131">
        <f t="shared" ref="BM598" si="11057">E598/E622</f>
        <v>0</v>
      </c>
      <c r="BN598" s="128">
        <f t="shared" ref="BN598" si="11058">F598/F622</f>
        <v>0</v>
      </c>
      <c r="BO598" s="129">
        <f t="shared" ref="BO598" si="11059">G598/G622</f>
        <v>0</v>
      </c>
      <c r="BP598" s="130">
        <f t="shared" ref="BP598" si="11060">H598/H622</f>
        <v>0</v>
      </c>
      <c r="BQ598" s="131">
        <f t="shared" ref="BQ598" si="11061">I598/I622</f>
        <v>0</v>
      </c>
      <c r="BR598" s="128">
        <f t="shared" ref="BR598" si="11062">J598/J622</f>
        <v>0</v>
      </c>
      <c r="BS598" s="129">
        <f t="shared" ref="BS598" si="11063">K598/K622</f>
        <v>0</v>
      </c>
      <c r="BT598" s="130">
        <f t="shared" ref="BT598" si="11064">L598/L622</f>
        <v>0</v>
      </c>
      <c r="BU598" s="128">
        <f t="shared" ref="BU598" si="11065">M598/M622</f>
        <v>0</v>
      </c>
      <c r="BV598" s="132">
        <f t="shared" ref="BV598" si="11066">N598/N622</f>
        <v>0</v>
      </c>
      <c r="BW598" s="133">
        <f t="shared" ref="BW598" si="11067">O598/O622</f>
        <v>0</v>
      </c>
      <c r="BX598" s="128">
        <f t="shared" ref="BX598" si="11068">P598/P622</f>
        <v>0</v>
      </c>
      <c r="BY598" s="129">
        <f t="shared" ref="BY598" si="11069">Q598/Q622</f>
        <v>0</v>
      </c>
      <c r="BZ598" s="130">
        <f t="shared" ref="BZ598" si="11070">R598/R622</f>
        <v>0</v>
      </c>
      <c r="CA598" s="131">
        <f t="shared" ref="CA598" si="11071">S598/S622</f>
        <v>0</v>
      </c>
      <c r="CB598" s="128">
        <f t="shared" ref="CB598" si="11072">T598/T622</f>
        <v>0</v>
      </c>
      <c r="CC598" s="129">
        <f t="shared" ref="CC598" si="11073">U598/U622</f>
        <v>0</v>
      </c>
      <c r="CD598" s="130">
        <f t="shared" ref="CD598" si="11074">V598/V622</f>
        <v>0</v>
      </c>
      <c r="CE598" s="131">
        <f t="shared" ref="CE598" si="11075">W598/W622</f>
        <v>0</v>
      </c>
      <c r="CF598" s="128">
        <f t="shared" ref="CF598" si="11076">X598/X622</f>
        <v>0</v>
      </c>
      <c r="CG598" s="129">
        <f t="shared" ref="CG598" si="11077">Y598/Y622</f>
        <v>0</v>
      </c>
      <c r="CH598" s="130">
        <f t="shared" ref="CH598" si="11078">Z598/Z622</f>
        <v>0</v>
      </c>
      <c r="CI598" s="128">
        <f t="shared" ref="CI598" si="11079">AA598/AA622</f>
        <v>0</v>
      </c>
      <c r="CJ598" s="134">
        <f t="shared" ref="CJ598" si="11080">AB598/AB622</f>
        <v>0</v>
      </c>
      <c r="CK598" s="135">
        <f t="shared" ref="CK598" si="11081">AC598/AC622</f>
        <v>0</v>
      </c>
    </row>
    <row r="599" spans="1:89" x14ac:dyDescent="0.2">
      <c r="A599" s="136" t="s">
        <v>17</v>
      </c>
      <c r="B599" s="175">
        <v>391</v>
      </c>
      <c r="C599" s="176">
        <v>1</v>
      </c>
      <c r="D599" s="177">
        <v>213</v>
      </c>
      <c r="E599" s="178">
        <v>5</v>
      </c>
      <c r="F599" s="175">
        <v>624</v>
      </c>
      <c r="G599" s="179">
        <v>7</v>
      </c>
      <c r="H599" s="177">
        <v>450</v>
      </c>
      <c r="I599" s="178">
        <v>41</v>
      </c>
      <c r="J599" s="175">
        <v>15</v>
      </c>
      <c r="K599" s="179">
        <v>15</v>
      </c>
      <c r="L599" s="177">
        <v>107</v>
      </c>
      <c r="M599" s="175">
        <v>102</v>
      </c>
      <c r="N599" s="180">
        <v>209</v>
      </c>
      <c r="O599" s="181">
        <v>151</v>
      </c>
      <c r="P599" s="175">
        <v>76</v>
      </c>
      <c r="Q599" s="179">
        <v>69</v>
      </c>
      <c r="R599" s="177">
        <v>35</v>
      </c>
      <c r="S599" s="178">
        <v>97</v>
      </c>
      <c r="T599" s="175">
        <v>1</v>
      </c>
      <c r="U599" s="179">
        <v>16</v>
      </c>
      <c r="V599" s="177">
        <v>14</v>
      </c>
      <c r="W599" s="178">
        <v>28</v>
      </c>
      <c r="X599" s="175">
        <v>3</v>
      </c>
      <c r="Y599" s="179">
        <v>0</v>
      </c>
      <c r="Z599" s="177">
        <v>0</v>
      </c>
      <c r="AA599" s="175">
        <v>0</v>
      </c>
      <c r="AB599" s="156">
        <f t="shared" ref="AB599:AB618" si="11082">B599+D599+F599+H599+J599+L599+N599+P599+R599+T599+V599+X599+Z599</f>
        <v>2138</v>
      </c>
      <c r="AC599" s="157">
        <f t="shared" ref="AC599:AC618" si="11083">C599+E599+G599+I599+K599+M599+O599+Q599+S599+U599+W599+Y599+AA599</f>
        <v>532</v>
      </c>
      <c r="AE599" s="237" t="str">
        <f>$AE$10</f>
        <v>08:00 - 08:59</v>
      </c>
      <c r="AF599" s="125">
        <f>SUMIF($A$9:$A$32,$AE599,B$598:B$621)</f>
        <v>2491</v>
      </c>
      <c r="AG599" s="176">
        <f t="shared" si="11053"/>
        <v>1319</v>
      </c>
      <c r="AH599" s="177">
        <f t="shared" si="11053"/>
        <v>852</v>
      </c>
      <c r="AI599" s="178">
        <f t="shared" si="11053"/>
        <v>942</v>
      </c>
      <c r="AJ599" s="238">
        <f t="shared" si="11053"/>
        <v>2478</v>
      </c>
      <c r="AK599" s="179">
        <f t="shared" si="11053"/>
        <v>1215</v>
      </c>
      <c r="AL599" s="177">
        <f t="shared" si="11053"/>
        <v>3274</v>
      </c>
      <c r="AM599" s="178">
        <f t="shared" si="11053"/>
        <v>2164</v>
      </c>
      <c r="AN599" s="238">
        <f t="shared" si="11053"/>
        <v>256</v>
      </c>
      <c r="AO599" s="179">
        <f t="shared" si="11053"/>
        <v>775</v>
      </c>
      <c r="AP599" s="177">
        <f t="shared" si="11053"/>
        <v>1043</v>
      </c>
      <c r="AQ599" s="238">
        <f t="shared" si="11053"/>
        <v>2860</v>
      </c>
      <c r="AR599" s="180">
        <f t="shared" si="11053"/>
        <v>2274</v>
      </c>
      <c r="AS599" s="181">
        <f t="shared" si="11053"/>
        <v>3461</v>
      </c>
      <c r="AT599" s="238">
        <f t="shared" si="11053"/>
        <v>1625</v>
      </c>
      <c r="AU599" s="179">
        <f t="shared" si="11053"/>
        <v>1627</v>
      </c>
      <c r="AV599" s="177">
        <f t="shared" si="11053"/>
        <v>2225</v>
      </c>
      <c r="AW599" s="178">
        <f t="shared" si="11054"/>
        <v>1671</v>
      </c>
      <c r="AX599" s="238">
        <f t="shared" si="11054"/>
        <v>282</v>
      </c>
      <c r="AY599" s="179">
        <f t="shared" si="11054"/>
        <v>1138</v>
      </c>
      <c r="AZ599" s="177">
        <f t="shared" si="11054"/>
        <v>964</v>
      </c>
      <c r="BA599" s="178">
        <f t="shared" si="11054"/>
        <v>2343</v>
      </c>
      <c r="BB599" s="238">
        <f t="shared" si="11054"/>
        <v>1289</v>
      </c>
      <c r="BC599" s="179">
        <f t="shared" si="11054"/>
        <v>1364</v>
      </c>
      <c r="BD599" s="177">
        <f t="shared" si="11054"/>
        <v>3007</v>
      </c>
      <c r="BE599" s="238">
        <f t="shared" si="11054"/>
        <v>2397</v>
      </c>
      <c r="BF599" s="158">
        <f>SUM(AF599,AH599,AJ599,AL599,AN599,AP599,AR599,AT599,AV599,AX599,AZ599,BB599,BD599)</f>
        <v>22060</v>
      </c>
      <c r="BG599" s="159">
        <f>SUM(AG599,AI599,AK599,AM599,AO599,AQ599,AS599,AU599,AW599,AY599,BA599,BC599,BE599)</f>
        <v>23276</v>
      </c>
      <c r="BI599" s="136" t="s">
        <v>17</v>
      </c>
      <c r="BJ599" s="128">
        <f>B599/B622</f>
        <v>1.2666429103631475E-2</v>
      </c>
      <c r="BK599" s="129">
        <f t="shared" ref="BK599" si="11084">C599/C622</f>
        <v>3.0611932531300703E-5</v>
      </c>
      <c r="BL599" s="130">
        <f t="shared" ref="BL599" si="11085">D599/D622</f>
        <v>1.5795328142380424E-2</v>
      </c>
      <c r="BM599" s="131">
        <f t="shared" ref="BM599" si="11086">E599/E622</f>
        <v>3.4333585112957497E-4</v>
      </c>
      <c r="BN599" s="128">
        <f t="shared" ref="BN599" si="11087">F599/F622</f>
        <v>2.0441590775076984E-2</v>
      </c>
      <c r="BO599" s="129">
        <f t="shared" ref="BO599" si="11088">G599/G622</f>
        <v>2.4215587919880998E-4</v>
      </c>
      <c r="BP599" s="130">
        <f t="shared" ref="BP599" si="11089">H599/H622</f>
        <v>1.0519425873112347E-2</v>
      </c>
      <c r="BQ599" s="131">
        <f t="shared" ref="BQ599" si="11090">I599/I622</f>
        <v>8.7563804113363088E-4</v>
      </c>
      <c r="BR599" s="128">
        <f t="shared" ref="BR599" si="11091">J599/J622</f>
        <v>2.1834061135371178E-3</v>
      </c>
      <c r="BS599" s="129">
        <f t="shared" ref="BS599" si="11092">K599/K622</f>
        <v>2.2228808535862477E-3</v>
      </c>
      <c r="BT599" s="130">
        <f t="shared" ref="BT599" si="11093">L599/L622</f>
        <v>4.1534042388013349E-3</v>
      </c>
      <c r="BU599" s="128">
        <f t="shared" ref="BU599" si="11094">M599/M622</f>
        <v>4.0814693289584246E-3</v>
      </c>
      <c r="BV599" s="132">
        <f t="shared" ref="BV599" si="11095">N599/N622</f>
        <v>4.7279719488745615E-3</v>
      </c>
      <c r="BW599" s="133">
        <f t="shared" ref="BW599" si="11096">O599/O622</f>
        <v>3.5496838195538212E-3</v>
      </c>
      <c r="BX599" s="128">
        <f t="shared" ref="BX599" si="11097">P599/P622</f>
        <v>3.1823130391089522E-3</v>
      </c>
      <c r="BY599" s="129">
        <f t="shared" ref="BY599" si="11098">Q599/Q622</f>
        <v>3.0525570695452134E-3</v>
      </c>
      <c r="BZ599" s="130">
        <f t="shared" ref="BZ599" si="11099">R599/R622</f>
        <v>1.1868832445996813E-3</v>
      </c>
      <c r="CA599" s="131">
        <f t="shared" ref="CA599" si="11100">S599/S622</f>
        <v>3.2637954239569315E-3</v>
      </c>
      <c r="CB599" s="128">
        <f t="shared" ref="CB599" si="11101">T599/T622</f>
        <v>1.1138338159946537E-4</v>
      </c>
      <c r="CC599" s="129">
        <f t="shared" ref="CC599" si="11102">U599/U622</f>
        <v>1.811184061580258E-3</v>
      </c>
      <c r="CD599" s="130">
        <f t="shared" ref="CD599" si="11103">V599/V622</f>
        <v>5.050322859925688E-4</v>
      </c>
      <c r="CE599" s="131">
        <f t="shared" ref="CE599" si="11104">W599/W622</f>
        <v>9.2623221964935494E-4</v>
      </c>
      <c r="CF599" s="128">
        <f t="shared" ref="CF599" si="11105">X599/X622</f>
        <v>1.3706140350877192E-4</v>
      </c>
      <c r="CG599" s="129">
        <f t="shared" ref="CG599" si="11106">Y599/Y622</f>
        <v>0</v>
      </c>
      <c r="CH599" s="130">
        <f t="shared" ref="CH599" si="11107">Z599/Z622</f>
        <v>0</v>
      </c>
      <c r="CI599" s="128">
        <f t="shared" ref="CI599" si="11108">AA599/AA622</f>
        <v>0</v>
      </c>
      <c r="CJ599" s="134">
        <f t="shared" ref="CJ599" si="11109">AB599/AB622</f>
        <v>6.0809119661425744E-3</v>
      </c>
      <c r="CK599" s="135">
        <f t="shared" ref="CK599" si="11110">AC599/AC622</f>
        <v>1.5195354563033586E-3</v>
      </c>
    </row>
    <row r="600" spans="1:89" ht="13.5" thickBot="1" x14ac:dyDescent="0.25">
      <c r="A600" s="145" t="s">
        <v>18</v>
      </c>
      <c r="B600" s="182">
        <v>1837</v>
      </c>
      <c r="C600" s="183">
        <v>0</v>
      </c>
      <c r="D600" s="184">
        <v>850</v>
      </c>
      <c r="E600" s="185">
        <v>153</v>
      </c>
      <c r="F600" s="182">
        <v>2738</v>
      </c>
      <c r="G600" s="186">
        <v>479</v>
      </c>
      <c r="H600" s="184">
        <v>2245</v>
      </c>
      <c r="I600" s="185">
        <v>880</v>
      </c>
      <c r="J600" s="182">
        <v>94</v>
      </c>
      <c r="K600" s="186">
        <v>273</v>
      </c>
      <c r="L600" s="184">
        <v>701</v>
      </c>
      <c r="M600" s="182">
        <v>953</v>
      </c>
      <c r="N600" s="187">
        <v>1710</v>
      </c>
      <c r="O600" s="188">
        <v>1869</v>
      </c>
      <c r="P600" s="182">
        <v>945</v>
      </c>
      <c r="Q600" s="186">
        <v>925</v>
      </c>
      <c r="R600" s="184">
        <v>1032</v>
      </c>
      <c r="S600" s="185">
        <v>1119</v>
      </c>
      <c r="T600" s="182">
        <v>168</v>
      </c>
      <c r="U600" s="186">
        <v>581</v>
      </c>
      <c r="V600" s="184">
        <v>688</v>
      </c>
      <c r="W600" s="185">
        <v>1288</v>
      </c>
      <c r="X600" s="182">
        <v>819</v>
      </c>
      <c r="Y600" s="186">
        <v>604</v>
      </c>
      <c r="Z600" s="184">
        <v>1870</v>
      </c>
      <c r="AA600" s="182">
        <v>1183</v>
      </c>
      <c r="AB600" s="156">
        <f t="shared" si="11082"/>
        <v>15697</v>
      </c>
      <c r="AC600" s="157">
        <f t="shared" si="11083"/>
        <v>10307</v>
      </c>
      <c r="AE600" s="235">
        <f>$AE$11</f>
        <v>0</v>
      </c>
      <c r="AF600" s="125">
        <f>SUMIF($A$9:$A$32,$AE600,B$598:B$621)</f>
        <v>0</v>
      </c>
      <c r="AG600" s="183">
        <f t="shared" si="11053"/>
        <v>0</v>
      </c>
      <c r="AH600" s="184">
        <f t="shared" si="11053"/>
        <v>0</v>
      </c>
      <c r="AI600" s="185">
        <f t="shared" si="11053"/>
        <v>0</v>
      </c>
      <c r="AJ600" s="182">
        <f t="shared" si="11053"/>
        <v>0</v>
      </c>
      <c r="AK600" s="186">
        <f t="shared" si="11053"/>
        <v>0</v>
      </c>
      <c r="AL600" s="184">
        <f t="shared" si="11053"/>
        <v>0</v>
      </c>
      <c r="AM600" s="185">
        <f t="shared" si="11053"/>
        <v>0</v>
      </c>
      <c r="AN600" s="182">
        <f t="shared" si="11053"/>
        <v>0</v>
      </c>
      <c r="AO600" s="186">
        <f t="shared" si="11053"/>
        <v>0</v>
      </c>
      <c r="AP600" s="184">
        <f t="shared" si="11053"/>
        <v>0</v>
      </c>
      <c r="AQ600" s="182">
        <f t="shared" si="11053"/>
        <v>0</v>
      </c>
      <c r="AR600" s="187">
        <f t="shared" si="11053"/>
        <v>0</v>
      </c>
      <c r="AS600" s="188">
        <f t="shared" si="11053"/>
        <v>0</v>
      </c>
      <c r="AT600" s="182">
        <f t="shared" si="11053"/>
        <v>0</v>
      </c>
      <c r="AU600" s="186">
        <f t="shared" si="11053"/>
        <v>0</v>
      </c>
      <c r="AV600" s="184">
        <f t="shared" si="11053"/>
        <v>0</v>
      </c>
      <c r="AW600" s="185">
        <f t="shared" si="11054"/>
        <v>0</v>
      </c>
      <c r="AX600" s="182">
        <f t="shared" si="11054"/>
        <v>0</v>
      </c>
      <c r="AY600" s="186">
        <f t="shared" si="11054"/>
        <v>0</v>
      </c>
      <c r="AZ600" s="184">
        <f t="shared" si="11054"/>
        <v>0</v>
      </c>
      <c r="BA600" s="185">
        <f t="shared" si="11054"/>
        <v>0</v>
      </c>
      <c r="BB600" s="182">
        <f t="shared" si="11054"/>
        <v>0</v>
      </c>
      <c r="BC600" s="186">
        <f t="shared" si="11054"/>
        <v>0</v>
      </c>
      <c r="BD600" s="184">
        <f t="shared" si="11054"/>
        <v>0</v>
      </c>
      <c r="BE600" s="182">
        <f t="shared" si="11054"/>
        <v>0</v>
      </c>
      <c r="BF600" s="158">
        <f>SUM(AF600,AH600,AJ600,AL600,AN600,AP600,AR600,AT600,AV600,AX600,AZ600,BB600,BD600)</f>
        <v>0</v>
      </c>
      <c r="BG600" s="159">
        <f>SUM(AG600,AI600,AK600,AM600,AO600,AQ600,AS600,AU600,AW600,AY600,BA600,BC600,BE600)</f>
        <v>0</v>
      </c>
      <c r="BI600" s="145" t="s">
        <v>18</v>
      </c>
      <c r="BJ600" s="128">
        <f>B600/B622</f>
        <v>5.9509540315526903E-2</v>
      </c>
      <c r="BK600" s="129">
        <f t="shared" ref="BK600" si="11111">C600/C622</f>
        <v>0</v>
      </c>
      <c r="BL600" s="130">
        <f t="shared" ref="BL600" si="11112">D600/D622</f>
        <v>6.3032999629217643E-2</v>
      </c>
      <c r="BM600" s="131">
        <f t="shared" ref="BM600" si="11113">E600/E622</f>
        <v>1.0506077044564993E-2</v>
      </c>
      <c r="BN600" s="128">
        <f t="shared" ref="BN600" si="11114">F600/F622</f>
        <v>8.9694031317565356E-2</v>
      </c>
      <c r="BO600" s="129">
        <f t="shared" ref="BO600" si="11115">G600/G622</f>
        <v>1.6570380876604281E-2</v>
      </c>
      <c r="BP600" s="130">
        <f t="shared" ref="BP600" si="11116">H600/H622</f>
        <v>5.2480246855860488E-2</v>
      </c>
      <c r="BQ600" s="131">
        <f t="shared" ref="BQ600" si="11117">I600/I622</f>
        <v>1.8794182346282811E-2</v>
      </c>
      <c r="BR600" s="128">
        <f t="shared" ref="BR600" si="11118">J600/J622</f>
        <v>1.3682678311499273E-2</v>
      </c>
      <c r="BS600" s="129">
        <f t="shared" ref="BS600" si="11119">K600/K622</f>
        <v>4.0456431535269712E-2</v>
      </c>
      <c r="BT600" s="130">
        <f t="shared" ref="BT600" si="11120">L600/L622</f>
        <v>2.7210620293455477E-2</v>
      </c>
      <c r="BU600" s="128">
        <f t="shared" ref="BU600" si="11121">M600/M622</f>
        <v>3.8133728142131167E-2</v>
      </c>
      <c r="BV600" s="132">
        <f t="shared" ref="BV600" si="11122">N600/N622</f>
        <v>3.8683406854428233E-2</v>
      </c>
      <c r="BW600" s="133">
        <f t="shared" ref="BW600" si="11123">O600/O622</f>
        <v>4.3936152706927759E-2</v>
      </c>
      <c r="BX600" s="128">
        <f t="shared" ref="BX600" si="11124">P600/P622</f>
        <v>3.9569550288920528E-2</v>
      </c>
      <c r="BY600" s="129">
        <f t="shared" ref="BY600" si="11125">Q600/Q622</f>
        <v>4.0921960714917716E-2</v>
      </c>
      <c r="BZ600" s="130">
        <f t="shared" ref="BZ600" si="11126">R600/R622</f>
        <v>3.4996100240767741E-2</v>
      </c>
      <c r="CA600" s="131">
        <f t="shared" ref="CA600" si="11127">S600/S622</f>
        <v>3.76514131897712E-2</v>
      </c>
      <c r="CB600" s="128">
        <f t="shared" ref="CB600" si="11128">T600/T622</f>
        <v>1.871240810871018E-2</v>
      </c>
      <c r="CC600" s="129">
        <f t="shared" ref="CC600" si="11129">U600/U622</f>
        <v>6.5768621236133126E-2</v>
      </c>
      <c r="CD600" s="130">
        <f t="shared" ref="CD600" si="11130">V600/V622</f>
        <v>2.4818729483063382E-2</v>
      </c>
      <c r="CE600" s="131">
        <f t="shared" ref="CE600" si="11131">W600/W622</f>
        <v>4.2606682103870329E-2</v>
      </c>
      <c r="CF600" s="128">
        <f t="shared" ref="CF600" si="11132">X600/X622</f>
        <v>3.7417763157894739E-2</v>
      </c>
      <c r="CG600" s="129">
        <f t="shared" ref="CG600" si="11133">Y600/Y622</f>
        <v>4.5406705758532555E-2</v>
      </c>
      <c r="CH600" s="130">
        <f t="shared" ref="CH600" si="11134">Z600/Z622</f>
        <v>4.1427590332085339E-2</v>
      </c>
      <c r="CI600" s="128">
        <f t="shared" ref="CI600" si="11135">AA600/AA622</f>
        <v>2.4554266381618547E-2</v>
      </c>
      <c r="CJ600" s="134">
        <f t="shared" ref="CJ600" si="11136">AB600/AB622</f>
        <v>4.4645498191085119E-2</v>
      </c>
      <c r="CK600" s="135">
        <f t="shared" ref="CK600" si="11137">AC600/AC622</f>
        <v>2.9439571331050223E-2</v>
      </c>
    </row>
    <row r="601" spans="1:89" ht="14.25" thickTop="1" thickBot="1" x14ac:dyDescent="0.25">
      <c r="A601" s="136" t="s">
        <v>19</v>
      </c>
      <c r="B601" s="175">
        <v>2862</v>
      </c>
      <c r="C601" s="176">
        <v>1244</v>
      </c>
      <c r="D601" s="177">
        <v>1110</v>
      </c>
      <c r="E601" s="178">
        <v>952</v>
      </c>
      <c r="F601" s="175">
        <v>3434</v>
      </c>
      <c r="G601" s="179">
        <v>1363</v>
      </c>
      <c r="H601" s="177">
        <v>3232</v>
      </c>
      <c r="I601" s="178">
        <v>2010</v>
      </c>
      <c r="J601" s="175">
        <v>197</v>
      </c>
      <c r="K601" s="179">
        <v>584</v>
      </c>
      <c r="L601" s="177">
        <v>1119</v>
      </c>
      <c r="M601" s="175">
        <v>2196</v>
      </c>
      <c r="N601" s="180">
        <v>2852</v>
      </c>
      <c r="O601" s="181">
        <v>3315</v>
      </c>
      <c r="P601" s="175">
        <v>1773</v>
      </c>
      <c r="Q601" s="179">
        <v>1755</v>
      </c>
      <c r="R601" s="177">
        <v>2251</v>
      </c>
      <c r="S601" s="178">
        <v>1823</v>
      </c>
      <c r="T601" s="175">
        <v>420</v>
      </c>
      <c r="U601" s="179">
        <v>1220</v>
      </c>
      <c r="V601" s="177">
        <v>1357</v>
      </c>
      <c r="W601" s="178">
        <v>2663</v>
      </c>
      <c r="X601" s="175">
        <v>1657</v>
      </c>
      <c r="Y601" s="179">
        <v>1187</v>
      </c>
      <c r="Z601" s="177">
        <v>3194</v>
      </c>
      <c r="AA601" s="175">
        <v>2317</v>
      </c>
      <c r="AB601" s="156">
        <f t="shared" si="11082"/>
        <v>25458</v>
      </c>
      <c r="AC601" s="157">
        <f t="shared" si="11083"/>
        <v>22629</v>
      </c>
      <c r="AE601" s="229" t="s">
        <v>13</v>
      </c>
      <c r="AF601" s="20">
        <f t="shared" ref="AF601:BG601" si="11138">SUM(AF598:AF600)</f>
        <v>5396</v>
      </c>
      <c r="AG601" s="21">
        <f t="shared" si="11138"/>
        <v>3070</v>
      </c>
      <c r="AH601" s="20">
        <f t="shared" si="11138"/>
        <v>1939</v>
      </c>
      <c r="AI601" s="21">
        <f t="shared" si="11138"/>
        <v>2066</v>
      </c>
      <c r="AJ601" s="20">
        <f t="shared" si="11138"/>
        <v>5337</v>
      </c>
      <c r="AK601" s="21">
        <f t="shared" si="11138"/>
        <v>2988</v>
      </c>
      <c r="AL601" s="20">
        <f t="shared" si="11138"/>
        <v>6996</v>
      </c>
      <c r="AM601" s="21">
        <f t="shared" si="11138"/>
        <v>4623</v>
      </c>
      <c r="AN601" s="20">
        <f t="shared" si="11138"/>
        <v>565</v>
      </c>
      <c r="AO601" s="21">
        <f t="shared" si="11138"/>
        <v>1742</v>
      </c>
      <c r="AP601" s="20">
        <f t="shared" si="11138"/>
        <v>2292</v>
      </c>
      <c r="AQ601" s="21">
        <f t="shared" si="11138"/>
        <v>5948</v>
      </c>
      <c r="AR601" s="20">
        <f t="shared" si="11138"/>
        <v>5238</v>
      </c>
      <c r="AS601" s="21">
        <f t="shared" si="11138"/>
        <v>7612</v>
      </c>
      <c r="AT601" s="20">
        <f t="shared" si="11138"/>
        <v>3664</v>
      </c>
      <c r="AU601" s="21">
        <f t="shared" si="11138"/>
        <v>3687</v>
      </c>
      <c r="AV601" s="20">
        <f t="shared" si="11138"/>
        <v>4691</v>
      </c>
      <c r="AW601" s="21">
        <f t="shared" si="11138"/>
        <v>3935</v>
      </c>
      <c r="AX601" s="20">
        <f t="shared" si="11138"/>
        <v>761</v>
      </c>
      <c r="AY601" s="21">
        <f t="shared" si="11138"/>
        <v>2629</v>
      </c>
      <c r="AZ601" s="20">
        <f t="shared" si="11138"/>
        <v>2176</v>
      </c>
      <c r="BA601" s="21">
        <f t="shared" si="11138"/>
        <v>5402</v>
      </c>
      <c r="BB601" s="20">
        <f t="shared" si="11138"/>
        <v>3113</v>
      </c>
      <c r="BC601" s="21">
        <f t="shared" si="11138"/>
        <v>3052</v>
      </c>
      <c r="BD601" s="20">
        <f t="shared" si="11138"/>
        <v>6776</v>
      </c>
      <c r="BE601" s="21">
        <f t="shared" si="11138"/>
        <v>5123</v>
      </c>
      <c r="BF601" s="160">
        <f t="shared" si="11138"/>
        <v>48944</v>
      </c>
      <c r="BG601" s="161">
        <f t="shared" si="11138"/>
        <v>51877</v>
      </c>
      <c r="BI601" s="136" t="s">
        <v>19</v>
      </c>
      <c r="BJ601" s="128">
        <f>B601/B622</f>
        <v>9.2714373643461079E-2</v>
      </c>
      <c r="BK601" s="129">
        <f t="shared" ref="BK601" si="11139">C601/C622</f>
        <v>3.8081244068938071E-2</v>
      </c>
      <c r="BL601" s="130">
        <f t="shared" ref="BL601" si="11140">D601/D622</f>
        <v>8.2313681868743049E-2</v>
      </c>
      <c r="BM601" s="131">
        <f t="shared" ref="BM601" si="11141">E601/E622</f>
        <v>6.5371146055071064E-2</v>
      </c>
      <c r="BN601" s="128">
        <f t="shared" ref="BN601" si="11142">F601/F622</f>
        <v>0.1124942671820743</v>
      </c>
      <c r="BO601" s="129">
        <f t="shared" ref="BO601" si="11143">G601/G622</f>
        <v>4.7151209049711144E-2</v>
      </c>
      <c r="BP601" s="130">
        <f t="shared" ref="BP601" si="11144">H601/H622</f>
        <v>7.5552854270886899E-2</v>
      </c>
      <c r="BQ601" s="131">
        <f t="shared" ref="BQ601" si="11145">I601/I622</f>
        <v>4.2927621040941416E-2</v>
      </c>
      <c r="BR601" s="128">
        <f t="shared" ref="BR601" si="11146">J601/J622</f>
        <v>2.8675400291120815E-2</v>
      </c>
      <c r="BS601" s="129">
        <f t="shared" ref="BS601" si="11147">K601/K622</f>
        <v>8.6544161232957911E-2</v>
      </c>
      <c r="BT601" s="130">
        <f t="shared" ref="BT601" si="11148">L601/L622</f>
        <v>4.3436068628212095E-2</v>
      </c>
      <c r="BU601" s="128">
        <f t="shared" ref="BU601" si="11149">M601/M622</f>
        <v>8.7871633788163733E-2</v>
      </c>
      <c r="BV601" s="132">
        <f t="shared" ref="BV601" si="11150">N601/N622</f>
        <v>6.4517588508087323E-2</v>
      </c>
      <c r="BW601" s="133">
        <f t="shared" ref="BW601" si="11151">O601/O622</f>
        <v>7.7928489151131902E-2</v>
      </c>
      <c r="BX601" s="128">
        <f t="shared" ref="BX601" si="11152">P601/P622</f>
        <v>7.4240013399212795E-2</v>
      </c>
      <c r="BY601" s="129">
        <f t="shared" ref="BY601" si="11153">Q601/Q622</f>
        <v>7.7641125464519553E-2</v>
      </c>
      <c r="BZ601" s="130">
        <f t="shared" ref="BZ601" si="11154">R601/R622</f>
        <v>7.633354810268235E-2</v>
      </c>
      <c r="CA601" s="131">
        <f t="shared" ref="CA601" si="11155">S601/S622</f>
        <v>6.1339165545087483E-2</v>
      </c>
      <c r="CB601" s="128">
        <f t="shared" ref="CB601" si="11156">T601/T622</f>
        <v>4.6781020271775449E-2</v>
      </c>
      <c r="CC601" s="129">
        <f t="shared" ref="CC601" si="11157">U601/U622</f>
        <v>0.13810278469549467</v>
      </c>
      <c r="CD601" s="130">
        <f t="shared" ref="CD601" si="11158">V601/V622</f>
        <v>4.8952058006565421E-2</v>
      </c>
      <c r="CE601" s="131">
        <f t="shared" ref="CE601" si="11159">W601/W622</f>
        <v>8.8091300033079717E-2</v>
      </c>
      <c r="CF601" s="128">
        <f t="shared" ref="CF601" si="11160">X601/X622</f>
        <v>7.570358187134503E-2</v>
      </c>
      <c r="CG601" s="129">
        <f t="shared" ref="CG601" si="11161">Y601/Y622</f>
        <v>8.92347015486393E-2</v>
      </c>
      <c r="CH601" s="130">
        <f t="shared" ref="CH601" si="11162">Z601/Z622</f>
        <v>7.0759210438866613E-2</v>
      </c>
      <c r="CI601" s="128">
        <f t="shared" ref="CI601" si="11163">AA601/AA622</f>
        <v>4.8091492143880116E-2</v>
      </c>
      <c r="CJ601" s="134">
        <f t="shared" ref="CJ601" si="11164">AB601/AB622</f>
        <v>7.2407790848483464E-2</v>
      </c>
      <c r="CK601" s="135">
        <f t="shared" ref="CK601" si="11165">AC601/AC622</f>
        <v>6.4634526016332156E-2</v>
      </c>
    </row>
    <row r="602" spans="1:89" ht="13.5" thickTop="1" x14ac:dyDescent="0.2">
      <c r="A602" s="145" t="s">
        <v>20</v>
      </c>
      <c r="B602" s="182">
        <v>2905</v>
      </c>
      <c r="C602" s="183">
        <v>1751</v>
      </c>
      <c r="D602" s="184">
        <v>1087</v>
      </c>
      <c r="E602" s="185">
        <v>1124</v>
      </c>
      <c r="F602" s="182">
        <v>2859</v>
      </c>
      <c r="G602" s="186">
        <v>1773</v>
      </c>
      <c r="H602" s="184">
        <v>3722</v>
      </c>
      <c r="I602" s="185">
        <v>2459</v>
      </c>
      <c r="J602" s="182">
        <v>309</v>
      </c>
      <c r="K602" s="186">
        <v>967</v>
      </c>
      <c r="L602" s="184">
        <v>1249</v>
      </c>
      <c r="M602" s="182">
        <v>3088</v>
      </c>
      <c r="N602" s="187">
        <v>2964</v>
      </c>
      <c r="O602" s="188">
        <v>4151</v>
      </c>
      <c r="P602" s="182">
        <v>2039</v>
      </c>
      <c r="Q602" s="186">
        <v>2060</v>
      </c>
      <c r="R602" s="184">
        <v>2466</v>
      </c>
      <c r="S602" s="185">
        <v>2264</v>
      </c>
      <c r="T602" s="182">
        <v>479</v>
      </c>
      <c r="U602" s="186">
        <v>1491</v>
      </c>
      <c r="V602" s="184">
        <v>1212</v>
      </c>
      <c r="W602" s="185">
        <v>3059</v>
      </c>
      <c r="X602" s="182">
        <v>1824</v>
      </c>
      <c r="Y602" s="186">
        <v>1688</v>
      </c>
      <c r="Z602" s="184">
        <v>3769</v>
      </c>
      <c r="AA602" s="182">
        <v>2726</v>
      </c>
      <c r="AB602" s="156">
        <f t="shared" si="11082"/>
        <v>26884</v>
      </c>
      <c r="AC602" s="157">
        <f t="shared" si="11083"/>
        <v>28601</v>
      </c>
      <c r="BI602" s="145" t="s">
        <v>20</v>
      </c>
      <c r="BJ602" s="128">
        <f>B602/B622</f>
        <v>9.41073568952671E-2</v>
      </c>
      <c r="BK602" s="129">
        <f t="shared" ref="BK602" si="11166">C602/C622</f>
        <v>5.3601493862307524E-2</v>
      </c>
      <c r="BL602" s="130">
        <f t="shared" ref="BL602" si="11167">D602/D622</f>
        <v>8.0608083055246568E-2</v>
      </c>
      <c r="BM602" s="131">
        <f t="shared" ref="BM602" si="11168">E602/E622</f>
        <v>7.7181899333928453E-2</v>
      </c>
      <c r="BN602" s="128">
        <f t="shared" ref="BN602" si="11169">F602/F622</f>
        <v>9.3657865426194059E-2</v>
      </c>
      <c r="BO602" s="129">
        <f t="shared" ref="BO602" si="11170">G602/G622</f>
        <v>6.1334624831355725E-2</v>
      </c>
      <c r="BP602" s="130">
        <f t="shared" ref="BP602" si="11171">H602/H622</f>
        <v>8.7007340221609233E-2</v>
      </c>
      <c r="BQ602" s="131">
        <f t="shared" ref="BQ602" si="11172">I602/I622</f>
        <v>5.2516925442624353E-2</v>
      </c>
      <c r="BR602" s="128">
        <f t="shared" ref="BR602" si="11173">J602/J622</f>
        <v>4.4978165938864625E-2</v>
      </c>
      <c r="BS602" s="129">
        <f t="shared" ref="BS602" si="11174">K602/K622</f>
        <v>0.1433017190278601</v>
      </c>
      <c r="BT602" s="130">
        <f t="shared" ref="BT602" si="11175">L602/L622</f>
        <v>4.8482260694045494E-2</v>
      </c>
      <c r="BU602" s="128">
        <f t="shared" ref="BU602" si="11176">M602/M622</f>
        <v>0.12356448321395702</v>
      </c>
      <c r="BV602" s="132">
        <f t="shared" ref="BV602" si="11177">N602/N622</f>
        <v>6.7051238547675598E-2</v>
      </c>
      <c r="BW602" s="133">
        <f t="shared" ref="BW602" si="11178">O602/O622</f>
        <v>9.7581043277933197E-2</v>
      </c>
      <c r="BX602" s="128">
        <f t="shared" ref="BX602" si="11179">P602/P622</f>
        <v>8.5378109036094135E-2</v>
      </c>
      <c r="BY602" s="129">
        <f t="shared" ref="BY602" si="11180">Q602/Q622</f>
        <v>9.1134312511059995E-2</v>
      </c>
      <c r="BZ602" s="130">
        <f t="shared" ref="BZ602" si="11181">R602/R622</f>
        <v>8.3624402319508975E-2</v>
      </c>
      <c r="CA602" s="131">
        <f t="shared" ref="CA602" si="11182">S602/S622</f>
        <v>7.6177658142664875E-2</v>
      </c>
      <c r="CB602" s="128">
        <f t="shared" ref="CB602" si="11183">T602/T622</f>
        <v>5.3352639786143907E-2</v>
      </c>
      <c r="CC602" s="129">
        <f t="shared" ref="CC602" si="11184">U602/U622</f>
        <v>0.16877971473851031</v>
      </c>
      <c r="CD602" s="130">
        <f t="shared" ref="CD602" si="11185">V602/V622</f>
        <v>4.3721366473070955E-2</v>
      </c>
      <c r="CE602" s="131">
        <f t="shared" ref="CE602" si="11186">W602/W622</f>
        <v>0.10119086999669202</v>
      </c>
      <c r="CF602" s="128">
        <f t="shared" ref="CF602" si="11187">X602/X622</f>
        <v>8.3333333333333329E-2</v>
      </c>
      <c r="CG602" s="129">
        <f t="shared" ref="CG602" si="11188">Y602/Y622</f>
        <v>0.12689821079536912</v>
      </c>
      <c r="CH602" s="130">
        <f t="shared" ref="CH602" si="11189">Z602/Z622</f>
        <v>8.3497640621192318E-2</v>
      </c>
      <c r="CI602" s="128">
        <f t="shared" ref="CI602" si="11190">AA602/AA622</f>
        <v>5.6580667925859814E-2</v>
      </c>
      <c r="CJ602" s="134">
        <f t="shared" ref="CJ602" si="11191">AB602/AB622</f>
        <v>7.6463628296434508E-2</v>
      </c>
      <c r="CK602" s="135">
        <f t="shared" ref="CK602" si="11192">AC602/AC622</f>
        <v>8.1692168394233766E-2</v>
      </c>
    </row>
    <row r="603" spans="1:89" ht="13.5" thickBot="1" x14ac:dyDescent="0.25">
      <c r="A603" s="136" t="s">
        <v>21</v>
      </c>
      <c r="B603" s="175">
        <v>2491</v>
      </c>
      <c r="C603" s="176">
        <v>1319</v>
      </c>
      <c r="D603" s="177">
        <v>852</v>
      </c>
      <c r="E603" s="178">
        <v>942</v>
      </c>
      <c r="F603" s="175">
        <v>2478</v>
      </c>
      <c r="G603" s="179">
        <v>1215</v>
      </c>
      <c r="H603" s="177">
        <v>3274</v>
      </c>
      <c r="I603" s="178">
        <v>2164</v>
      </c>
      <c r="J603" s="175">
        <v>256</v>
      </c>
      <c r="K603" s="179">
        <v>775</v>
      </c>
      <c r="L603" s="177">
        <v>1043</v>
      </c>
      <c r="M603" s="175">
        <v>2860</v>
      </c>
      <c r="N603" s="180">
        <v>2274</v>
      </c>
      <c r="O603" s="181">
        <v>3461</v>
      </c>
      <c r="P603" s="175">
        <v>1625</v>
      </c>
      <c r="Q603" s="179">
        <v>1627</v>
      </c>
      <c r="R603" s="177">
        <v>2225</v>
      </c>
      <c r="S603" s="178">
        <v>1671</v>
      </c>
      <c r="T603" s="175">
        <v>282</v>
      </c>
      <c r="U603" s="179">
        <v>1138</v>
      </c>
      <c r="V603" s="177">
        <v>964</v>
      </c>
      <c r="W603" s="178">
        <v>2343</v>
      </c>
      <c r="X603" s="175">
        <v>1289</v>
      </c>
      <c r="Y603" s="179">
        <v>1364</v>
      </c>
      <c r="Z603" s="177">
        <v>3007</v>
      </c>
      <c r="AA603" s="175">
        <v>2397</v>
      </c>
      <c r="AB603" s="156">
        <f t="shared" si="11082"/>
        <v>22060</v>
      </c>
      <c r="AC603" s="157">
        <f t="shared" si="11083"/>
        <v>23276</v>
      </c>
      <c r="AE603" s="232" t="s">
        <v>85</v>
      </c>
      <c r="BI603" s="136" t="s">
        <v>21</v>
      </c>
      <c r="BJ603" s="128">
        <f>B603/B622</f>
        <v>8.0695843726716121E-2</v>
      </c>
      <c r="BK603" s="129">
        <f t="shared" ref="BK603" si="11193">C603/C622</f>
        <v>4.0377139008785624E-2</v>
      </c>
      <c r="BL603" s="130">
        <f t="shared" ref="BL603" si="11194">D603/D622</f>
        <v>6.3181312569521697E-2</v>
      </c>
      <c r="BM603" s="131">
        <f t="shared" ref="BM603" si="11195">E603/E622</f>
        <v>6.4684474352811924E-2</v>
      </c>
      <c r="BN603" s="128">
        <f t="shared" ref="BN603" si="11196">F603/F622</f>
        <v>8.1176701827949949E-2</v>
      </c>
      <c r="BO603" s="129">
        <f t="shared" ref="BO603" si="11197">G603/G622</f>
        <v>4.2031341889507731E-2</v>
      </c>
      <c r="BP603" s="130">
        <f t="shared" ref="BP603" si="11198">H603/H622</f>
        <v>7.6534667352377392E-2</v>
      </c>
      <c r="BQ603" s="131">
        <f t="shared" ref="BQ603" si="11199">I603/I622</f>
        <v>4.6216602951540911E-2</v>
      </c>
      <c r="BR603" s="128">
        <f t="shared" ref="BR603" si="11200">J603/J622</f>
        <v>3.7263464337700149E-2</v>
      </c>
      <c r="BS603" s="129">
        <f t="shared" ref="BS603" si="11201">K603/K622</f>
        <v>0.11484884410195613</v>
      </c>
      <c r="BT603" s="130">
        <f t="shared" ref="BT603" si="11202">L603/L622</f>
        <v>4.0485987112801804E-2</v>
      </c>
      <c r="BU603" s="128">
        <f t="shared" ref="BU603" si="11203">M603/M622</f>
        <v>0.11444119883157937</v>
      </c>
      <c r="BV603" s="132">
        <f t="shared" ref="BV603" si="11204">N603/N622</f>
        <v>5.1442144553783507E-2</v>
      </c>
      <c r="BW603" s="133">
        <f t="shared" ref="BW603" si="11205">O603/O622</f>
        <v>8.1360633771362753E-2</v>
      </c>
      <c r="BX603" s="128">
        <f t="shared" ref="BX603" si="11206">P603/P622</f>
        <v>6.8042877480947991E-2</v>
      </c>
      <c r="BY603" s="129">
        <f t="shared" ref="BY603" si="11207">Q603/Q622</f>
        <v>7.1978410900725528E-2</v>
      </c>
      <c r="BZ603" s="130">
        <f t="shared" ref="BZ603" si="11208">R603/R622</f>
        <v>7.545186340669402E-2</v>
      </c>
      <c r="CA603" s="131">
        <f t="shared" ref="CA603" si="11209">S603/S622</f>
        <v>5.622476446837147E-2</v>
      </c>
      <c r="CB603" s="128">
        <f t="shared" ref="CB603" si="11210">T603/T622</f>
        <v>3.1410113611049228E-2</v>
      </c>
      <c r="CC603" s="129">
        <f t="shared" ref="CC603" si="11211">U603/U622</f>
        <v>0.12882046637989586</v>
      </c>
      <c r="CD603" s="130">
        <f t="shared" ref="CD603" si="11212">V603/V622</f>
        <v>3.4775080264059739E-2</v>
      </c>
      <c r="CE603" s="131">
        <f t="shared" ref="CE603" si="11213">W603/W622</f>
        <v>7.7505788951372806E-2</v>
      </c>
      <c r="CF603" s="128">
        <f t="shared" ref="CF603" si="11214">X603/X622</f>
        <v>5.8890716374269007E-2</v>
      </c>
      <c r="CG603" s="129">
        <f t="shared" ref="CG603" si="11215">Y603/Y622</f>
        <v>0.10254097128251391</v>
      </c>
      <c r="CH603" s="130">
        <f t="shared" ref="CH603" si="11216">Z603/Z622</f>
        <v>6.6616451405658084E-2</v>
      </c>
      <c r="CI603" s="128">
        <f t="shared" ref="CI603" si="11217">AA603/AA622</f>
        <v>4.9751966624462941E-2</v>
      </c>
      <c r="CJ603" s="134">
        <f t="shared" ref="CJ603" si="11218">AB603/AB622</f>
        <v>6.2743179594530019E-2</v>
      </c>
      <c r="CK603" s="135">
        <f t="shared" ref="CK603" si="11219">AC603/AC622</f>
        <v>6.6482532482926654E-2</v>
      </c>
    </row>
    <row r="604" spans="1:89" ht="14.25" thickTop="1" thickBot="1" x14ac:dyDescent="0.25">
      <c r="A604" s="145" t="s">
        <v>22</v>
      </c>
      <c r="B604" s="182">
        <v>2012</v>
      </c>
      <c r="C604" s="183">
        <v>1395</v>
      </c>
      <c r="D604" s="184">
        <v>699</v>
      </c>
      <c r="E604" s="185">
        <v>680</v>
      </c>
      <c r="F604" s="182">
        <v>2424</v>
      </c>
      <c r="G604" s="186">
        <v>1032</v>
      </c>
      <c r="H604" s="184">
        <v>2675</v>
      </c>
      <c r="I604" s="185">
        <v>2178</v>
      </c>
      <c r="J604" s="182">
        <v>295</v>
      </c>
      <c r="K604" s="186">
        <v>733</v>
      </c>
      <c r="L604" s="184">
        <v>920</v>
      </c>
      <c r="M604" s="182">
        <v>2201</v>
      </c>
      <c r="N604" s="187">
        <v>2040</v>
      </c>
      <c r="O604" s="188">
        <v>3124</v>
      </c>
      <c r="P604" s="182">
        <v>1203</v>
      </c>
      <c r="Q604" s="186">
        <v>1244</v>
      </c>
      <c r="R604" s="184">
        <v>1971</v>
      </c>
      <c r="S604" s="185">
        <v>1501</v>
      </c>
      <c r="T604" s="182">
        <v>264</v>
      </c>
      <c r="U604" s="186">
        <v>600</v>
      </c>
      <c r="V604" s="184">
        <v>810</v>
      </c>
      <c r="W604" s="185">
        <v>2139</v>
      </c>
      <c r="X604" s="182">
        <v>1155</v>
      </c>
      <c r="Y604" s="186">
        <v>800</v>
      </c>
      <c r="Z604" s="184">
        <v>2800</v>
      </c>
      <c r="AA604" s="182">
        <v>2341</v>
      </c>
      <c r="AB604" s="156">
        <f t="shared" si="11082"/>
        <v>19268</v>
      </c>
      <c r="AC604" s="157">
        <f t="shared" si="11083"/>
        <v>19968</v>
      </c>
      <c r="AE604" s="300" t="s">
        <v>0</v>
      </c>
      <c r="AF604" s="302" t="s">
        <v>1</v>
      </c>
      <c r="AG604" s="303"/>
      <c r="AH604" s="302" t="s">
        <v>2</v>
      </c>
      <c r="AI604" s="303"/>
      <c r="AJ604" s="302" t="s">
        <v>3</v>
      </c>
      <c r="AK604" s="303"/>
      <c r="AL604" s="302" t="s">
        <v>4</v>
      </c>
      <c r="AM604" s="303"/>
      <c r="AN604" s="302" t="s">
        <v>5</v>
      </c>
      <c r="AO604" s="303"/>
      <c r="AP604" s="302" t="s">
        <v>6</v>
      </c>
      <c r="AQ604" s="303"/>
      <c r="AR604" s="302" t="s">
        <v>7</v>
      </c>
      <c r="AS604" s="303"/>
      <c r="AT604" s="302" t="s">
        <v>8</v>
      </c>
      <c r="AU604" s="303"/>
      <c r="AV604" s="302" t="s">
        <v>9</v>
      </c>
      <c r="AW604" s="303"/>
      <c r="AX604" s="302" t="s">
        <v>10</v>
      </c>
      <c r="AY604" s="303"/>
      <c r="AZ604" s="302" t="s">
        <v>11</v>
      </c>
      <c r="BA604" s="303"/>
      <c r="BB604" s="302" t="s">
        <v>12</v>
      </c>
      <c r="BC604" s="303"/>
      <c r="BD604" s="305" t="s">
        <v>40</v>
      </c>
      <c r="BE604" s="306"/>
      <c r="BF604" s="307" t="s">
        <v>41</v>
      </c>
      <c r="BG604" s="308"/>
      <c r="BI604" s="145" t="s">
        <v>22</v>
      </c>
      <c r="BJ604" s="128">
        <f>B604/B622</f>
        <v>6.5178658200783959E-2</v>
      </c>
      <c r="BK604" s="129">
        <f t="shared" ref="BK604" si="11220">C604/C622</f>
        <v>4.270364588116448E-2</v>
      </c>
      <c r="BL604" s="130">
        <f t="shared" ref="BL604" si="11221">D604/D622</f>
        <v>5.1835372636262513E-2</v>
      </c>
      <c r="BM604" s="131">
        <f t="shared" ref="BM604" si="11222">E604/E622</f>
        <v>4.6693675753622196E-2</v>
      </c>
      <c r="BN604" s="128">
        <f t="shared" ref="BN604" si="11223">F604/F622</f>
        <v>7.9407718010875969E-2</v>
      </c>
      <c r="BO604" s="129">
        <f t="shared" ref="BO604" si="11224">G604/G622</f>
        <v>3.5700695333310273E-2</v>
      </c>
      <c r="BP604" s="130">
        <f t="shared" ref="BP604" si="11225">H604/H622</f>
        <v>6.2532142690167838E-2</v>
      </c>
      <c r="BQ604" s="131">
        <f t="shared" ref="BQ604" si="11226">I604/I622</f>
        <v>4.6515601307049952E-2</v>
      </c>
      <c r="BR604" s="128">
        <f t="shared" ref="BR604" si="11227">J604/J622</f>
        <v>4.294032023289665E-2</v>
      </c>
      <c r="BS604" s="129">
        <f t="shared" ref="BS604" si="11228">K604/K622</f>
        <v>0.10862477771191464</v>
      </c>
      <c r="BT604" s="130">
        <f t="shared" ref="BT604" si="11229">L604/L622</f>
        <v>3.5711513081282509E-2</v>
      </c>
      <c r="BU604" s="128">
        <f t="shared" ref="BU604" si="11230">M604/M622</f>
        <v>8.8071705814093071E-2</v>
      </c>
      <c r="BV604" s="132">
        <f t="shared" ref="BV604" si="11231">N604/N622</f>
        <v>4.6148625721072277E-2</v>
      </c>
      <c r="BW604" s="133">
        <f t="shared" ref="BW604" si="11232">O604/O622</f>
        <v>7.3438491736994294E-2</v>
      </c>
      <c r="BX604" s="128">
        <f t="shared" ref="BX604" si="11233">P604/P622</f>
        <v>5.0372665605895657E-2</v>
      </c>
      <c r="BY604" s="129">
        <f t="shared" ref="BY604" si="11234">Q604/Q622</f>
        <v>5.5034507166873123E-2</v>
      </c>
      <c r="BZ604" s="130">
        <f t="shared" ref="BZ604" si="11235">R604/R622</f>
        <v>6.6838482145884906E-2</v>
      </c>
      <c r="CA604" s="131">
        <f t="shared" ref="CA604" si="11236">S604/S622</f>
        <v>5.0504710632570657E-2</v>
      </c>
      <c r="CB604" s="128">
        <f t="shared" ref="CB604" si="11237">T604/T622</f>
        <v>2.9405212742258855E-2</v>
      </c>
      <c r="CC604" s="129">
        <f t="shared" ref="CC604" si="11238">U604/U622</f>
        <v>6.7919402309259677E-2</v>
      </c>
      <c r="CD604" s="130">
        <f t="shared" ref="CD604" si="11239">V604/V622</f>
        <v>2.9219725118141481E-2</v>
      </c>
      <c r="CE604" s="131">
        <f t="shared" ref="CE604" si="11240">W604/W622</f>
        <v>7.0757525636784654E-2</v>
      </c>
      <c r="CF604" s="128">
        <f t="shared" ref="CF604" si="11241">X604/X622</f>
        <v>5.2768640350877194E-2</v>
      </c>
      <c r="CG604" s="129">
        <f t="shared" ref="CG604" si="11242">Y604/Y622</f>
        <v>6.0141332130506688E-2</v>
      </c>
      <c r="CH604" s="130">
        <f t="shared" ref="CH604" si="11243">Z604/Z622</f>
        <v>6.2030616540020823E-2</v>
      </c>
      <c r="CI604" s="128">
        <f t="shared" ref="CI604" si="11244">AA604/AA622</f>
        <v>4.8589634488054964E-2</v>
      </c>
      <c r="CJ604" s="134">
        <f t="shared" ref="CJ604" si="11245">AB604/AB622</f>
        <v>5.4802157045666565E-2</v>
      </c>
      <c r="CK604" s="135">
        <f t="shared" ref="CK604" si="11246">AC604/AC622</f>
        <v>5.7033992465160652E-2</v>
      </c>
    </row>
    <row r="605" spans="1:89" ht="15" thickTop="1" thickBot="1" x14ac:dyDescent="0.3">
      <c r="A605" s="136" t="s">
        <v>23</v>
      </c>
      <c r="B605" s="175">
        <v>1573</v>
      </c>
      <c r="C605" s="176">
        <v>1203</v>
      </c>
      <c r="D605" s="177">
        <v>669</v>
      </c>
      <c r="E605" s="178">
        <v>598</v>
      </c>
      <c r="F605" s="175">
        <v>1735</v>
      </c>
      <c r="G605" s="179">
        <v>915</v>
      </c>
      <c r="H605" s="177">
        <v>2270</v>
      </c>
      <c r="I605" s="178">
        <v>1842</v>
      </c>
      <c r="J605" s="175">
        <v>271</v>
      </c>
      <c r="K605" s="179">
        <v>540</v>
      </c>
      <c r="L605" s="177">
        <v>872</v>
      </c>
      <c r="M605" s="175">
        <v>1557</v>
      </c>
      <c r="N605" s="180">
        <v>1744</v>
      </c>
      <c r="O605" s="181">
        <v>2339</v>
      </c>
      <c r="P605" s="175">
        <v>1056</v>
      </c>
      <c r="Q605" s="179">
        <v>885</v>
      </c>
      <c r="R605" s="177">
        <v>1567</v>
      </c>
      <c r="S605" s="178">
        <v>1255</v>
      </c>
      <c r="T605" s="175">
        <v>322</v>
      </c>
      <c r="U605" s="179">
        <v>476</v>
      </c>
      <c r="V605" s="177">
        <v>728</v>
      </c>
      <c r="W605" s="178">
        <v>1931</v>
      </c>
      <c r="X605" s="175">
        <v>932</v>
      </c>
      <c r="Y605" s="179">
        <v>692</v>
      </c>
      <c r="Z605" s="177">
        <v>2504</v>
      </c>
      <c r="AA605" s="175">
        <v>2589</v>
      </c>
      <c r="AB605" s="156">
        <f t="shared" si="11082"/>
        <v>16243</v>
      </c>
      <c r="AC605" s="157">
        <f t="shared" si="11083"/>
        <v>16822</v>
      </c>
      <c r="AE605" s="301"/>
      <c r="AF605" s="115" t="s">
        <v>14</v>
      </c>
      <c r="AG605" s="116" t="s">
        <v>15</v>
      </c>
      <c r="AH605" s="117" t="s">
        <v>14</v>
      </c>
      <c r="AI605" s="118" t="s">
        <v>15</v>
      </c>
      <c r="AJ605" s="115" t="s">
        <v>14</v>
      </c>
      <c r="AK605" s="116" t="s">
        <v>15</v>
      </c>
      <c r="AL605" s="117" t="s">
        <v>14</v>
      </c>
      <c r="AM605" s="118" t="s">
        <v>15</v>
      </c>
      <c r="AN605" s="115" t="s">
        <v>14</v>
      </c>
      <c r="AO605" s="116" t="s">
        <v>15</v>
      </c>
      <c r="AP605" s="117" t="s">
        <v>14</v>
      </c>
      <c r="AQ605" s="115" t="s">
        <v>15</v>
      </c>
      <c r="AR605" s="119" t="s">
        <v>14</v>
      </c>
      <c r="AS605" s="120" t="s">
        <v>15</v>
      </c>
      <c r="AT605" s="115" t="s">
        <v>14</v>
      </c>
      <c r="AU605" s="116" t="s">
        <v>15</v>
      </c>
      <c r="AV605" s="117" t="s">
        <v>14</v>
      </c>
      <c r="AW605" s="118" t="s">
        <v>15</v>
      </c>
      <c r="AX605" s="115" t="s">
        <v>14</v>
      </c>
      <c r="AY605" s="116" t="s">
        <v>15</v>
      </c>
      <c r="AZ605" s="117" t="s">
        <v>14</v>
      </c>
      <c r="BA605" s="118" t="s">
        <v>15</v>
      </c>
      <c r="BB605" s="115" t="s">
        <v>14</v>
      </c>
      <c r="BC605" s="116" t="s">
        <v>15</v>
      </c>
      <c r="BD605" s="28" t="s">
        <v>14</v>
      </c>
      <c r="BE605" s="121" t="s">
        <v>15</v>
      </c>
      <c r="BF605" s="162" t="s">
        <v>14</v>
      </c>
      <c r="BG605" s="163" t="s">
        <v>15</v>
      </c>
      <c r="BI605" s="136" t="s">
        <v>23</v>
      </c>
      <c r="BJ605" s="128">
        <f>B605/B622</f>
        <v>5.0957271048624832E-2</v>
      </c>
      <c r="BK605" s="129">
        <f t="shared" ref="BK605" si="11247">C605/C622</f>
        <v>3.6826154835154744E-2</v>
      </c>
      <c r="BL605" s="130">
        <f t="shared" ref="BL605" si="11248">D605/D622</f>
        <v>4.9610678531701889E-2</v>
      </c>
      <c r="BM605" s="131">
        <f t="shared" ref="BM605" si="11249">E605/E622</f>
        <v>4.1062967795097167E-2</v>
      </c>
      <c r="BN605" s="128">
        <f t="shared" ref="BN605" si="11250">F605/F622</f>
        <v>5.6836794863395136E-2</v>
      </c>
      <c r="BO605" s="129">
        <f t="shared" ref="BO605" si="11251">G605/G622</f>
        <v>3.1653232780987306E-2</v>
      </c>
      <c r="BP605" s="130">
        <f t="shared" ref="BP605" si="11252">H605/H622</f>
        <v>5.3064659404366728E-2</v>
      </c>
      <c r="BQ605" s="131">
        <f t="shared" ref="BQ605" si="11253">I605/I622</f>
        <v>3.9339640774832881E-2</v>
      </c>
      <c r="BR605" s="128">
        <f t="shared" ref="BR605" si="11254">J605/J622</f>
        <v>3.9446870451237265E-2</v>
      </c>
      <c r="BS605" s="129">
        <f t="shared" ref="BS605" si="11255">K605/K622</f>
        <v>8.0023710729104913E-2</v>
      </c>
      <c r="BT605" s="130">
        <f t="shared" ref="BT605" si="11256">L605/L622</f>
        <v>3.3848303703128642E-2</v>
      </c>
      <c r="BU605" s="128">
        <f t="shared" ref="BU605" si="11257">M605/M622</f>
        <v>6.2302428874394779E-2</v>
      </c>
      <c r="BV605" s="132">
        <f t="shared" ref="BV605" si="11258">N605/N622</f>
        <v>3.9452550616446105E-2</v>
      </c>
      <c r="BW605" s="133">
        <f t="shared" ref="BW605" si="11259">O605/O622</f>
        <v>5.4984837443287339E-2</v>
      </c>
      <c r="BX605" s="128">
        <f t="shared" ref="BX605" si="11260">P605/P622</f>
        <v>4.4217402227619128E-2</v>
      </c>
      <c r="BY605" s="129">
        <f t="shared" ref="BY605" si="11261">Q605/Q622</f>
        <v>3.9152362413732079E-2</v>
      </c>
      <c r="BZ605" s="130">
        <f t="shared" ref="BZ605" si="11262">R605/R622</f>
        <v>5.3138458408220013E-2</v>
      </c>
      <c r="CA605" s="131">
        <f t="shared" ref="CA605" si="11263">S605/S622</f>
        <v>4.2227456258411844E-2</v>
      </c>
      <c r="CB605" s="128">
        <f t="shared" ref="CB605" si="11264">T605/T622</f>
        <v>3.5865448875027843E-2</v>
      </c>
      <c r="CC605" s="129">
        <f t="shared" ref="CC605" si="11265">U605/U622</f>
        <v>5.388272583201268E-2</v>
      </c>
      <c r="CD605" s="130">
        <f t="shared" ref="CD605" si="11266">V605/V622</f>
        <v>2.6261678871613577E-2</v>
      </c>
      <c r="CE605" s="131">
        <f t="shared" ref="CE605" si="11267">W605/W622</f>
        <v>6.3876943433675157E-2</v>
      </c>
      <c r="CF605" s="128">
        <f t="shared" ref="CF605" si="11268">X605/X622</f>
        <v>4.2580409356725149E-2</v>
      </c>
      <c r="CG605" s="129">
        <f t="shared" ref="CG605" si="11269">Y605/Y622</f>
        <v>5.2022252292888288E-2</v>
      </c>
      <c r="CH605" s="130">
        <f t="shared" ref="CH605" si="11270">Z605/Z622</f>
        <v>5.5473094220075764E-2</v>
      </c>
      <c r="CI605" s="128">
        <f t="shared" ref="CI605" si="11271">AA605/AA622</f>
        <v>5.3737105377861721E-2</v>
      </c>
      <c r="CJ605" s="134">
        <f t="shared" ref="CJ605" si="11272">AB605/AB622</f>
        <v>4.6198434549136497E-2</v>
      </c>
      <c r="CK605" s="135">
        <f t="shared" ref="CK605" si="11273">AC605/AC622</f>
        <v>4.8048168131456952E-2</v>
      </c>
    </row>
    <row r="606" spans="1:89" ht="13.5" thickTop="1" x14ac:dyDescent="0.2">
      <c r="A606" s="145" t="s">
        <v>24</v>
      </c>
      <c r="B606" s="189">
        <v>1624</v>
      </c>
      <c r="C606" s="183">
        <v>1434</v>
      </c>
      <c r="D606" s="184">
        <v>672</v>
      </c>
      <c r="E606" s="185">
        <v>593</v>
      </c>
      <c r="F606" s="182">
        <v>1636</v>
      </c>
      <c r="G606" s="186">
        <v>799</v>
      </c>
      <c r="H606" s="184">
        <v>2378</v>
      </c>
      <c r="I606" s="185">
        <v>1821</v>
      </c>
      <c r="J606" s="182">
        <v>321</v>
      </c>
      <c r="K606" s="186">
        <v>360</v>
      </c>
      <c r="L606" s="184">
        <v>905</v>
      </c>
      <c r="M606" s="182">
        <v>1412</v>
      </c>
      <c r="N606" s="187">
        <v>1769</v>
      </c>
      <c r="O606" s="190">
        <v>2210</v>
      </c>
      <c r="P606" s="182">
        <v>970</v>
      </c>
      <c r="Q606" s="186">
        <v>803</v>
      </c>
      <c r="R606" s="184">
        <v>1458</v>
      </c>
      <c r="S606" s="185">
        <v>1366</v>
      </c>
      <c r="T606" s="182">
        <v>253</v>
      </c>
      <c r="U606" s="186">
        <v>379</v>
      </c>
      <c r="V606" s="184">
        <v>813</v>
      </c>
      <c r="W606" s="191">
        <v>1800</v>
      </c>
      <c r="X606" s="182">
        <v>881</v>
      </c>
      <c r="Y606" s="186">
        <v>590</v>
      </c>
      <c r="Z606" s="184">
        <v>2331</v>
      </c>
      <c r="AA606" s="182">
        <v>2611</v>
      </c>
      <c r="AB606" s="156">
        <f t="shared" si="11082"/>
        <v>16011</v>
      </c>
      <c r="AC606" s="157">
        <f t="shared" si="11083"/>
        <v>16178</v>
      </c>
      <c r="AE606" s="235" t="str">
        <f>$AE$17</f>
        <v>17:00 - 17:59</v>
      </c>
      <c r="AF606" s="125">
        <f t="shared" ref="AF606:AU608" si="11274">SUMIF($A$9:$A$32,$AE606,B$598:B$621)</f>
        <v>1865</v>
      </c>
      <c r="AG606" s="172">
        <f t="shared" si="11274"/>
        <v>3832</v>
      </c>
      <c r="AH606" s="126">
        <f t="shared" si="11274"/>
        <v>1404</v>
      </c>
      <c r="AI606" s="166">
        <f t="shared" si="11274"/>
        <v>1220</v>
      </c>
      <c r="AJ606" s="125">
        <f t="shared" si="11274"/>
        <v>1633</v>
      </c>
      <c r="AK606" s="127">
        <f t="shared" si="11274"/>
        <v>3049</v>
      </c>
      <c r="AL606" s="126">
        <f t="shared" si="11274"/>
        <v>3001</v>
      </c>
      <c r="AM606" s="166">
        <f t="shared" si="11274"/>
        <v>4934</v>
      </c>
      <c r="AN606" s="125">
        <f t="shared" si="11274"/>
        <v>991</v>
      </c>
      <c r="AO606" s="127">
        <f t="shared" si="11274"/>
        <v>305</v>
      </c>
      <c r="AP606" s="126">
        <f t="shared" si="11274"/>
        <v>3009</v>
      </c>
      <c r="AQ606" s="125">
        <f t="shared" si="11274"/>
        <v>1170</v>
      </c>
      <c r="AR606" s="165">
        <f t="shared" si="11274"/>
        <v>4588</v>
      </c>
      <c r="AS606" s="167">
        <f t="shared" si="11274"/>
        <v>2857</v>
      </c>
      <c r="AT606" s="125">
        <f t="shared" si="11274"/>
        <v>2208</v>
      </c>
      <c r="AU606" s="127">
        <f t="shared" si="11274"/>
        <v>1753</v>
      </c>
      <c r="AV606" s="126">
        <f t="shared" ref="AP606:BE608" si="11275">SUMIF($A$9:$A$32,$AE606,R$598:R$621)</f>
        <v>2232</v>
      </c>
      <c r="AW606" s="166">
        <f t="shared" si="11275"/>
        <v>2733</v>
      </c>
      <c r="AX606" s="125">
        <f t="shared" si="11275"/>
        <v>1374</v>
      </c>
      <c r="AY606" s="127">
        <f t="shared" si="11275"/>
        <v>264</v>
      </c>
      <c r="AZ606" s="126">
        <f t="shared" si="11275"/>
        <v>3184</v>
      </c>
      <c r="BA606" s="166">
        <f t="shared" si="11275"/>
        <v>1700</v>
      </c>
      <c r="BB606" s="125">
        <f t="shared" si="11275"/>
        <v>2568</v>
      </c>
      <c r="BC606" s="127">
        <f t="shared" si="11275"/>
        <v>892</v>
      </c>
      <c r="BD606" s="170">
        <f t="shared" si="11275"/>
        <v>3297</v>
      </c>
      <c r="BE606" s="171">
        <f t="shared" si="11275"/>
        <v>4724</v>
      </c>
      <c r="BF606" s="156">
        <f>AF606+AH606+AJ606+AL606+AN606+AP606+AR606+AT606+AV606+AX606+AZ606+BB606+BD606</f>
        <v>31354</v>
      </c>
      <c r="BG606" s="157">
        <f>AG606+AI606+AK606+AM606+AO606+AQ606+AS606+AU606+AW606+AY606+BA606+BC606+BE606</f>
        <v>29433</v>
      </c>
      <c r="BI606" s="145" t="s">
        <v>24</v>
      </c>
      <c r="BJ606" s="128">
        <f>B606/B622</f>
        <v>5.2609413975185461E-2</v>
      </c>
      <c r="BK606" s="129">
        <f t="shared" ref="BK606" si="11276">C606/C622</f>
        <v>4.3897511249885203E-2</v>
      </c>
      <c r="BL606" s="130">
        <f t="shared" ref="BL606" si="11277">D606/D622</f>
        <v>4.983314794215795E-2</v>
      </c>
      <c r="BM606" s="131">
        <f t="shared" ref="BM606" si="11278">E606/E622</f>
        <v>4.0719631943967591E-2</v>
      </c>
      <c r="BN606" s="128">
        <f t="shared" ref="BN606" si="11279">F606/F622</f>
        <v>5.3593657865426192E-2</v>
      </c>
      <c r="BO606" s="129">
        <f t="shared" ref="BO606" si="11280">G606/G622</f>
        <v>2.7640363925692739E-2</v>
      </c>
      <c r="BP606" s="130">
        <f t="shared" ref="BP606" si="11281">H606/H622</f>
        <v>5.5589321613913695E-2</v>
      </c>
      <c r="BQ606" s="131">
        <f t="shared" ref="BQ606" si="11282">I606/I622</f>
        <v>3.8891143241569316E-2</v>
      </c>
      <c r="BR606" s="128">
        <f t="shared" ref="BR606" si="11283">J606/J622</f>
        <v>4.6724890829694325E-2</v>
      </c>
      <c r="BS606" s="129">
        <f t="shared" ref="BS606" si="11284">K606/K622</f>
        <v>5.3349140486069944E-2</v>
      </c>
      <c r="BT606" s="130">
        <f t="shared" ref="BT606" si="11285">L606/L622</f>
        <v>3.5129260150609423E-2</v>
      </c>
      <c r="BU606" s="128">
        <f t="shared" ref="BU606" si="11286">M606/M622</f>
        <v>5.6500340122444079E-2</v>
      </c>
      <c r="BV606" s="132">
        <f t="shared" ref="BV606" si="11287">N606/N622</f>
        <v>4.0018097500282776E-2</v>
      </c>
      <c r="BW606" s="133">
        <f t="shared" ref="BW606" si="11288">O606/O622</f>
        <v>5.1952326100754599E-2</v>
      </c>
      <c r="BX606" s="128">
        <f t="shared" ref="BX606" si="11289">P606/P622</f>
        <v>4.0616363788627416E-2</v>
      </c>
      <c r="BY606" s="129">
        <f t="shared" ref="BY606" si="11290">Q606/Q622</f>
        <v>3.552468589630154E-2</v>
      </c>
      <c r="BZ606" s="130">
        <f t="shared" ref="BZ606" si="11291">R606/R622</f>
        <v>4.944216487503815E-2</v>
      </c>
      <c r="CA606" s="131">
        <f t="shared" ref="CA606" si="11292">S606/S622</f>
        <v>4.5962314939434722E-2</v>
      </c>
      <c r="CB606" s="128">
        <f t="shared" ref="CB606" si="11293">T606/T622</f>
        <v>2.8179995544664736E-2</v>
      </c>
      <c r="CC606" s="129">
        <f t="shared" ref="CC606" si="11294">U606/U622</f>
        <v>4.2902422458682365E-2</v>
      </c>
      <c r="CD606" s="130">
        <f t="shared" ref="CD606" si="11295">V606/V622</f>
        <v>2.9327946322282746E-2</v>
      </c>
      <c r="CE606" s="131">
        <f t="shared" ref="CE606" si="11296">W606/W622</f>
        <v>5.9543499834601388E-2</v>
      </c>
      <c r="CF606" s="128">
        <f t="shared" ref="CF606" si="11297">X606/X622</f>
        <v>4.0250365497076022E-2</v>
      </c>
      <c r="CG606" s="129">
        <f t="shared" ref="CG606" si="11298">Y606/Y622</f>
        <v>4.4354232446248684E-2</v>
      </c>
      <c r="CH606" s="130">
        <f t="shared" ref="CH606" si="11299">Z606/Z622</f>
        <v>5.1640488269567339E-2</v>
      </c>
      <c r="CI606" s="128">
        <f t="shared" ref="CI606" si="11300">AA606/AA622</f>
        <v>5.4193735860021998E-2</v>
      </c>
      <c r="CJ606" s="134">
        <f t="shared" ref="CJ606" si="11301">AB606/AB622</f>
        <v>4.5538578807253864E-2</v>
      </c>
      <c r="CK606" s="135">
        <f t="shared" ref="CK606" si="11302">AC606/AC622</f>
        <v>4.6208730473826572E-2</v>
      </c>
    </row>
    <row r="607" spans="1:89" x14ac:dyDescent="0.2">
      <c r="A607" s="136" t="s">
        <v>25</v>
      </c>
      <c r="B607" s="192">
        <v>1565</v>
      </c>
      <c r="C607" s="176">
        <v>1447</v>
      </c>
      <c r="D607" s="177">
        <v>661</v>
      </c>
      <c r="E607" s="178">
        <v>663</v>
      </c>
      <c r="F607" s="175">
        <v>1654</v>
      </c>
      <c r="G607" s="179">
        <v>883</v>
      </c>
      <c r="H607" s="177">
        <v>2317</v>
      </c>
      <c r="I607" s="178">
        <v>1967</v>
      </c>
      <c r="J607" s="175">
        <v>285</v>
      </c>
      <c r="K607" s="176">
        <v>295</v>
      </c>
      <c r="L607" s="177">
        <v>848</v>
      </c>
      <c r="M607" s="175">
        <v>1457</v>
      </c>
      <c r="N607" s="180">
        <v>1737</v>
      </c>
      <c r="O607" s="193">
        <v>2035</v>
      </c>
      <c r="P607" s="175">
        <v>1022</v>
      </c>
      <c r="Q607" s="176">
        <v>807</v>
      </c>
      <c r="R607" s="177">
        <v>1483</v>
      </c>
      <c r="S607" s="178">
        <v>1310</v>
      </c>
      <c r="T607" s="184">
        <v>316</v>
      </c>
      <c r="U607" s="175">
        <v>296</v>
      </c>
      <c r="V607" s="177">
        <v>1001</v>
      </c>
      <c r="W607" s="194">
        <v>1791</v>
      </c>
      <c r="X607" s="175">
        <v>800</v>
      </c>
      <c r="Y607" s="179">
        <v>550</v>
      </c>
      <c r="Z607" s="177">
        <v>2548</v>
      </c>
      <c r="AA607" s="175">
        <v>2440</v>
      </c>
      <c r="AB607" s="156">
        <f t="shared" si="11082"/>
        <v>16237</v>
      </c>
      <c r="AC607" s="157">
        <f t="shared" si="11083"/>
        <v>15941</v>
      </c>
      <c r="AE607" s="237" t="str">
        <f>$AE$18</f>
        <v>18:00 - 18:59</v>
      </c>
      <c r="AF607" s="125">
        <f t="shared" si="11274"/>
        <v>2011</v>
      </c>
      <c r="AG607" s="176">
        <f t="shared" si="11274"/>
        <v>3408</v>
      </c>
      <c r="AH607" s="177">
        <f t="shared" si="11274"/>
        <v>899</v>
      </c>
      <c r="AI607" s="178">
        <f t="shared" si="11274"/>
        <v>1142</v>
      </c>
      <c r="AJ607" s="238">
        <f t="shared" si="11274"/>
        <v>1419</v>
      </c>
      <c r="AK607" s="179">
        <f t="shared" si="11274"/>
        <v>2871</v>
      </c>
      <c r="AL607" s="177">
        <f t="shared" si="11274"/>
        <v>2721</v>
      </c>
      <c r="AM607" s="178">
        <f t="shared" si="11274"/>
        <v>4968</v>
      </c>
      <c r="AN607" s="238">
        <f t="shared" si="11274"/>
        <v>703</v>
      </c>
      <c r="AO607" s="179">
        <f t="shared" si="11274"/>
        <v>313</v>
      </c>
      <c r="AP607" s="177">
        <f t="shared" si="11275"/>
        <v>2876</v>
      </c>
      <c r="AQ607" s="238">
        <f t="shared" si="11275"/>
        <v>1081</v>
      </c>
      <c r="AR607" s="180">
        <f t="shared" si="11275"/>
        <v>3958</v>
      </c>
      <c r="AS607" s="181">
        <f t="shared" si="11275"/>
        <v>2606</v>
      </c>
      <c r="AT607" s="238">
        <f t="shared" si="11275"/>
        <v>2192</v>
      </c>
      <c r="AU607" s="179">
        <f t="shared" si="11275"/>
        <v>1854</v>
      </c>
      <c r="AV607" s="177">
        <f t="shared" si="11275"/>
        <v>2012</v>
      </c>
      <c r="AW607" s="178">
        <f t="shared" si="11275"/>
        <v>2781</v>
      </c>
      <c r="AX607" s="238">
        <f t="shared" si="11275"/>
        <v>1158</v>
      </c>
      <c r="AY607" s="179">
        <f t="shared" si="11275"/>
        <v>246</v>
      </c>
      <c r="AZ607" s="177">
        <f t="shared" si="11275"/>
        <v>3174</v>
      </c>
      <c r="BA607" s="178">
        <f t="shared" si="11275"/>
        <v>1756</v>
      </c>
      <c r="BB607" s="238">
        <f t="shared" si="11275"/>
        <v>2064</v>
      </c>
      <c r="BC607" s="179">
        <f t="shared" si="11275"/>
        <v>905</v>
      </c>
      <c r="BD607" s="177">
        <f t="shared" si="11275"/>
        <v>3153</v>
      </c>
      <c r="BE607" s="238">
        <f t="shared" si="11275"/>
        <v>4857</v>
      </c>
      <c r="BF607" s="158">
        <f>SUM(AF607,AH607,AJ607,AL607,AN607,AP607,AR607,AT607,AV607,AX607,AZ607,BB607,BD607)</f>
        <v>28340</v>
      </c>
      <c r="BG607" s="159">
        <f>SUM(AG607,AI607,AK607,AM607,AO607,AQ607,AS607,AU607,AW607,AY607,BA607,BC607,BE607)</f>
        <v>28788</v>
      </c>
      <c r="BI607" s="136" t="s">
        <v>25</v>
      </c>
      <c r="BJ607" s="128">
        <f>B607/B622</f>
        <v>5.0698111373870224E-2</v>
      </c>
      <c r="BK607" s="129">
        <f t="shared" ref="BK607" si="11303">C607/C622</f>
        <v>4.4295466372792115E-2</v>
      </c>
      <c r="BL607" s="130">
        <f t="shared" ref="BL607" si="11304">D607/D622</f>
        <v>4.9017426770485727E-2</v>
      </c>
      <c r="BM607" s="131">
        <f t="shared" ref="BM607" si="11305">E607/E622</f>
        <v>4.5526333859781637E-2</v>
      </c>
      <c r="BN607" s="128">
        <f t="shared" ref="BN607" si="11306">F607/F622</f>
        <v>5.4183319137784181E-2</v>
      </c>
      <c r="BO607" s="129">
        <f t="shared" ref="BO607" si="11307">G607/G622</f>
        <v>3.054623447607846E-2</v>
      </c>
      <c r="BP607" s="130">
        <f t="shared" ref="BP607" si="11308">H607/H622</f>
        <v>5.4163354995558466E-2</v>
      </c>
      <c r="BQ607" s="131">
        <f t="shared" ref="BQ607" si="11309">I607/I622</f>
        <v>4.2009268949020781E-2</v>
      </c>
      <c r="BR607" s="128">
        <f t="shared" ref="BR607" si="11310">J607/J622</f>
        <v>4.148471615720524E-2</v>
      </c>
      <c r="BS607" s="129">
        <f t="shared" ref="BS607" si="11311">K607/K622</f>
        <v>4.3716656787196204E-2</v>
      </c>
      <c r="BT607" s="130">
        <f t="shared" ref="BT607" si="11312">L607/L622</f>
        <v>3.2916699014051705E-2</v>
      </c>
      <c r="BU607" s="128">
        <f t="shared" ref="BU607" si="11313">M607/M622</f>
        <v>5.8300988355808089E-2</v>
      </c>
      <c r="BV607" s="132">
        <f t="shared" ref="BV607" si="11314">N607/N622</f>
        <v>3.9294197488971838E-2</v>
      </c>
      <c r="BW607" s="133">
        <f t="shared" ref="BW607" si="11315">O607/O622</f>
        <v>4.7838454124450501E-2</v>
      </c>
      <c r="BX607" s="128">
        <f t="shared" ref="BX607" si="11316">P607/P622</f>
        <v>4.2793735868017754E-2</v>
      </c>
      <c r="BY607" s="129">
        <f t="shared" ref="BY607" si="11317">Q607/Q622</f>
        <v>3.5701645726420102E-2</v>
      </c>
      <c r="BZ607" s="130">
        <f t="shared" ref="BZ607" si="11318">R607/R622</f>
        <v>5.028993862118078E-2</v>
      </c>
      <c r="CA607" s="131">
        <f t="shared" ref="CA607" si="11319">S607/S622</f>
        <v>4.4078061911170932E-2</v>
      </c>
      <c r="CB607" s="128">
        <f t="shared" ref="CB607" si="11320">T607/T622</f>
        <v>3.5197148585431055E-2</v>
      </c>
      <c r="CC607" s="129">
        <f t="shared" ref="CC607" si="11321">U607/U622</f>
        <v>3.3506905139234773E-2</v>
      </c>
      <c r="CD607" s="130">
        <f t="shared" ref="CD607" si="11322">V607/V622</f>
        <v>3.6109808448468672E-2</v>
      </c>
      <c r="CE607" s="131">
        <f t="shared" ref="CE607" si="11323">W607/W622</f>
        <v>5.9245782335428383E-2</v>
      </c>
      <c r="CF607" s="128">
        <f t="shared" ref="CF607" si="11324">X607/X622</f>
        <v>3.6549707602339179E-2</v>
      </c>
      <c r="CG607" s="129">
        <f t="shared" ref="CG607" si="11325">Y607/Y622</f>
        <v>4.1347165839723352E-2</v>
      </c>
      <c r="CH607" s="130">
        <f t="shared" ref="CH607" si="11326">Z607/Z622</f>
        <v>5.6447861051418947E-2</v>
      </c>
      <c r="CI607" s="128">
        <f t="shared" ref="CI607" si="11327">AA607/AA622</f>
        <v>5.0644471657776212E-2</v>
      </c>
      <c r="CJ607" s="134">
        <f t="shared" ref="CJ607" si="11328">AB607/AB622</f>
        <v>4.618136931443264E-2</v>
      </c>
      <c r="CK607" s="135">
        <f t="shared" ref="CK607" si="11329">AC607/AC622</f>
        <v>4.5531794565661352E-2</v>
      </c>
    </row>
    <row r="608" spans="1:89" ht="13.5" thickBot="1" x14ac:dyDescent="0.25">
      <c r="A608" s="145" t="s">
        <v>26</v>
      </c>
      <c r="B608" s="189">
        <v>1419</v>
      </c>
      <c r="C608" s="183">
        <v>1362</v>
      </c>
      <c r="D608" s="184">
        <v>552</v>
      </c>
      <c r="E608" s="185">
        <v>599</v>
      </c>
      <c r="F608" s="182">
        <v>1350</v>
      </c>
      <c r="G608" s="186">
        <v>983</v>
      </c>
      <c r="H608" s="184">
        <v>2189</v>
      </c>
      <c r="I608" s="185">
        <v>1897</v>
      </c>
      <c r="J608" s="182">
        <v>338</v>
      </c>
      <c r="K608" s="183">
        <v>288</v>
      </c>
      <c r="L608" s="184">
        <v>970</v>
      </c>
      <c r="M608" s="182">
        <v>1201</v>
      </c>
      <c r="N608" s="187">
        <v>1783</v>
      </c>
      <c r="O608" s="190">
        <v>1905</v>
      </c>
      <c r="P608" s="182">
        <v>937</v>
      </c>
      <c r="Q608" s="183">
        <v>1003</v>
      </c>
      <c r="R608" s="184">
        <v>1417</v>
      </c>
      <c r="S608" s="185">
        <v>1182</v>
      </c>
      <c r="T608" s="182">
        <v>274</v>
      </c>
      <c r="U608" s="186">
        <v>400</v>
      </c>
      <c r="V608" s="184">
        <v>1003</v>
      </c>
      <c r="W608" s="191">
        <v>1476</v>
      </c>
      <c r="X608" s="182">
        <v>719</v>
      </c>
      <c r="Y608" s="186">
        <v>561</v>
      </c>
      <c r="Z608" s="184">
        <v>2448</v>
      </c>
      <c r="AA608" s="182">
        <v>2411</v>
      </c>
      <c r="AB608" s="156">
        <f t="shared" si="11082"/>
        <v>15399</v>
      </c>
      <c r="AC608" s="157">
        <f t="shared" si="11083"/>
        <v>15268</v>
      </c>
      <c r="AE608" s="235">
        <f>$AE$19</f>
        <v>0</v>
      </c>
      <c r="AF608" s="125">
        <f t="shared" si="11274"/>
        <v>0</v>
      </c>
      <c r="AG608" s="183">
        <f t="shared" si="11274"/>
        <v>0</v>
      </c>
      <c r="AH608" s="184">
        <f t="shared" si="11274"/>
        <v>0</v>
      </c>
      <c r="AI608" s="185">
        <f t="shared" si="11274"/>
        <v>0</v>
      </c>
      <c r="AJ608" s="182">
        <f t="shared" si="11274"/>
        <v>0</v>
      </c>
      <c r="AK608" s="186">
        <f t="shared" si="11274"/>
        <v>0</v>
      </c>
      <c r="AL608" s="184">
        <f t="shared" si="11274"/>
        <v>0</v>
      </c>
      <c r="AM608" s="185">
        <f t="shared" si="11274"/>
        <v>0</v>
      </c>
      <c r="AN608" s="182">
        <f t="shared" si="11274"/>
        <v>0</v>
      </c>
      <c r="AO608" s="186">
        <f t="shared" si="11274"/>
        <v>0</v>
      </c>
      <c r="AP608" s="184">
        <f t="shared" si="11275"/>
        <v>0</v>
      </c>
      <c r="AQ608" s="182">
        <f t="shared" si="11275"/>
        <v>0</v>
      </c>
      <c r="AR608" s="187">
        <f t="shared" si="11275"/>
        <v>0</v>
      </c>
      <c r="AS608" s="188">
        <f t="shared" si="11275"/>
        <v>0</v>
      </c>
      <c r="AT608" s="182">
        <f t="shared" si="11275"/>
        <v>0</v>
      </c>
      <c r="AU608" s="186">
        <f t="shared" si="11275"/>
        <v>0</v>
      </c>
      <c r="AV608" s="184">
        <f t="shared" si="11275"/>
        <v>0</v>
      </c>
      <c r="AW608" s="185">
        <f t="shared" si="11275"/>
        <v>0</v>
      </c>
      <c r="AX608" s="182">
        <f t="shared" si="11275"/>
        <v>0</v>
      </c>
      <c r="AY608" s="186">
        <f t="shared" si="11275"/>
        <v>0</v>
      </c>
      <c r="AZ608" s="184">
        <f t="shared" si="11275"/>
        <v>0</v>
      </c>
      <c r="BA608" s="185">
        <f t="shared" si="11275"/>
        <v>0</v>
      </c>
      <c r="BB608" s="182">
        <f t="shared" si="11275"/>
        <v>0</v>
      </c>
      <c r="BC608" s="186">
        <f t="shared" si="11275"/>
        <v>0</v>
      </c>
      <c r="BD608" s="184">
        <f t="shared" si="11275"/>
        <v>0</v>
      </c>
      <c r="BE608" s="182">
        <f t="shared" si="11275"/>
        <v>0</v>
      </c>
      <c r="BF608" s="158">
        <f>SUM(AF608,AH608,AJ608,AL608,AN608,AP608,AR608,AT608,AV608,AX608,AZ608,BB608,BD608)</f>
        <v>0</v>
      </c>
      <c r="BG608" s="159">
        <f>SUM(AG608,AI608,AK608,AM608,AO608,AQ608,AS608,AU608,AW608,AY608,BA608,BC608,BE608)</f>
        <v>0</v>
      </c>
      <c r="BI608" s="145" t="s">
        <v>26</v>
      </c>
      <c r="BJ608" s="128">
        <f>B608/B622</f>
        <v>4.5968447309598627E-2</v>
      </c>
      <c r="BK608" s="129">
        <f t="shared" ref="BK608" si="11330">C608/C622</f>
        <v>4.1693452107631555E-2</v>
      </c>
      <c r="BL608" s="130">
        <f t="shared" ref="BL608" si="11331">D608/D622</f>
        <v>4.0934371523915464E-2</v>
      </c>
      <c r="BM608" s="131">
        <f t="shared" ref="BM608" si="11332">E608/E622</f>
        <v>4.1131634965323079E-2</v>
      </c>
      <c r="BN608" s="128">
        <f t="shared" ref="BN608" si="11333">F608/F622</f>
        <v>4.4224595426849242E-2</v>
      </c>
      <c r="BO608" s="129">
        <f t="shared" ref="BO608" si="11334">G608/G622</f>
        <v>3.4005604178918604E-2</v>
      </c>
      <c r="BP608" s="130">
        <f t="shared" ref="BP608" si="11335">H608/H622</f>
        <v>5.1171162747206511E-2</v>
      </c>
      <c r="BQ608" s="131">
        <f t="shared" ref="BQ608" si="11336">I608/I622</f>
        <v>4.0514277171475557E-2</v>
      </c>
      <c r="BR608" s="128">
        <f t="shared" ref="BR608" si="11337">J608/J622</f>
        <v>4.9199417758369723E-2</v>
      </c>
      <c r="BS608" s="129">
        <f t="shared" ref="BS608" si="11338">K608/K622</f>
        <v>4.2679312388855958E-2</v>
      </c>
      <c r="BT608" s="130">
        <f t="shared" ref="BT608" si="11339">L608/L622</f>
        <v>3.7652356183526123E-2</v>
      </c>
      <c r="BU608" s="128">
        <f t="shared" ref="BU608" si="11340">M608/M622</f>
        <v>4.8057300628226163E-2</v>
      </c>
      <c r="BV608" s="132">
        <f t="shared" ref="BV608" si="11341">N608/N622</f>
        <v>4.033480375523131E-2</v>
      </c>
      <c r="BW608" s="133">
        <f t="shared" ref="BW608" si="11342">O608/O622</f>
        <v>4.4782434942053174E-2</v>
      </c>
      <c r="BX608" s="128">
        <f t="shared" ref="BX608" si="11343">P608/P622</f>
        <v>3.9234569969014317E-2</v>
      </c>
      <c r="BY608" s="129">
        <f t="shared" ref="BY608" si="11344">Q608/Q622</f>
        <v>4.4372677402229693E-2</v>
      </c>
      <c r="BZ608" s="130">
        <f t="shared" ref="BZ608" si="11345">R608/R622</f>
        <v>4.805181593136424E-2</v>
      </c>
      <c r="CA608" s="131">
        <f t="shared" ref="CA608" si="11346">S608/S622</f>
        <v>3.977119784656797E-2</v>
      </c>
      <c r="CB608" s="128">
        <f t="shared" ref="CB608" si="11347">T608/T622</f>
        <v>3.0519046558253507E-2</v>
      </c>
      <c r="CC608" s="129">
        <f t="shared" ref="CC608" si="11348">U608/U622</f>
        <v>4.5279601539506449E-2</v>
      </c>
      <c r="CD608" s="130">
        <f t="shared" ref="CD608" si="11349">V608/V622</f>
        <v>3.6181955917896177E-2</v>
      </c>
      <c r="CE608" s="131">
        <f t="shared" ref="CE608" si="11350">W608/W622</f>
        <v>4.8825669864373138E-2</v>
      </c>
      <c r="CF608" s="128">
        <f t="shared" ref="CF608" si="11351">X608/X622</f>
        <v>3.2849049707602336E-2</v>
      </c>
      <c r="CG608" s="129">
        <f t="shared" ref="CG608" si="11352">Y608/Y622</f>
        <v>4.2174109156517814E-2</v>
      </c>
      <c r="CH608" s="130">
        <f t="shared" ref="CH608" si="11353">Z608/Z622</f>
        <v>5.4232481889275347E-2</v>
      </c>
      <c r="CI608" s="128">
        <f t="shared" ref="CI608" si="11354">AA608/AA622</f>
        <v>5.0042549658564937E-2</v>
      </c>
      <c r="CJ608" s="134">
        <f t="shared" ref="CJ608" si="11355">AB608/AB622</f>
        <v>4.3797924867460009E-2</v>
      </c>
      <c r="CK608" s="135">
        <f t="shared" ref="CK608" si="11356">AC608/AC622</f>
        <v>4.3609525088044512E-2</v>
      </c>
    </row>
    <row r="609" spans="1:89" ht="14.25" thickTop="1" thickBot="1" x14ac:dyDescent="0.25">
      <c r="A609" s="136" t="s">
        <v>27</v>
      </c>
      <c r="B609" s="192">
        <v>1234</v>
      </c>
      <c r="C609" s="176">
        <v>1732</v>
      </c>
      <c r="D609" s="177">
        <v>637</v>
      </c>
      <c r="E609" s="178">
        <v>723</v>
      </c>
      <c r="F609" s="175">
        <v>1156</v>
      </c>
      <c r="G609" s="179">
        <v>1189</v>
      </c>
      <c r="H609" s="177">
        <v>2016</v>
      </c>
      <c r="I609" s="178">
        <v>2334</v>
      </c>
      <c r="J609" s="175">
        <v>387</v>
      </c>
      <c r="K609" s="176">
        <v>275</v>
      </c>
      <c r="L609" s="177">
        <v>1159</v>
      </c>
      <c r="M609" s="175">
        <v>1008</v>
      </c>
      <c r="N609" s="180">
        <v>2143</v>
      </c>
      <c r="O609" s="193">
        <v>1714</v>
      </c>
      <c r="P609" s="175">
        <v>1139</v>
      </c>
      <c r="Q609" s="176">
        <v>943</v>
      </c>
      <c r="R609" s="177">
        <v>1394</v>
      </c>
      <c r="S609" s="178">
        <v>1245</v>
      </c>
      <c r="T609" s="175">
        <v>383</v>
      </c>
      <c r="U609" s="179">
        <v>317</v>
      </c>
      <c r="V609" s="177">
        <v>1214</v>
      </c>
      <c r="W609" s="194">
        <v>1201</v>
      </c>
      <c r="X609" s="175">
        <v>881</v>
      </c>
      <c r="Y609" s="179">
        <v>428</v>
      </c>
      <c r="Z609" s="177">
        <v>2503</v>
      </c>
      <c r="AA609" s="175">
        <v>2524</v>
      </c>
      <c r="AB609" s="156">
        <f t="shared" si="11082"/>
        <v>16246</v>
      </c>
      <c r="AC609" s="157">
        <f t="shared" si="11083"/>
        <v>15633</v>
      </c>
      <c r="AE609" s="229" t="s">
        <v>13</v>
      </c>
      <c r="AF609" s="20">
        <f t="shared" ref="AF609:BG609" si="11357">SUM(AF606:AF608)</f>
        <v>3876</v>
      </c>
      <c r="AG609" s="21">
        <f t="shared" si="11357"/>
        <v>7240</v>
      </c>
      <c r="AH609" s="20">
        <f t="shared" si="11357"/>
        <v>2303</v>
      </c>
      <c r="AI609" s="21">
        <f t="shared" si="11357"/>
        <v>2362</v>
      </c>
      <c r="AJ609" s="20">
        <f t="shared" si="11357"/>
        <v>3052</v>
      </c>
      <c r="AK609" s="21">
        <f t="shared" si="11357"/>
        <v>5920</v>
      </c>
      <c r="AL609" s="20">
        <f t="shared" si="11357"/>
        <v>5722</v>
      </c>
      <c r="AM609" s="21">
        <f t="shared" si="11357"/>
        <v>9902</v>
      </c>
      <c r="AN609" s="20">
        <f t="shared" si="11357"/>
        <v>1694</v>
      </c>
      <c r="AO609" s="21">
        <f t="shared" si="11357"/>
        <v>618</v>
      </c>
      <c r="AP609" s="20">
        <f t="shared" si="11357"/>
        <v>5885</v>
      </c>
      <c r="AQ609" s="21">
        <f t="shared" si="11357"/>
        <v>2251</v>
      </c>
      <c r="AR609" s="20">
        <f t="shared" si="11357"/>
        <v>8546</v>
      </c>
      <c r="AS609" s="21">
        <f t="shared" si="11357"/>
        <v>5463</v>
      </c>
      <c r="AT609" s="20">
        <f t="shared" si="11357"/>
        <v>4400</v>
      </c>
      <c r="AU609" s="21">
        <f t="shared" si="11357"/>
        <v>3607</v>
      </c>
      <c r="AV609" s="20">
        <f t="shared" si="11357"/>
        <v>4244</v>
      </c>
      <c r="AW609" s="21">
        <f t="shared" si="11357"/>
        <v>5514</v>
      </c>
      <c r="AX609" s="20">
        <f t="shared" si="11357"/>
        <v>2532</v>
      </c>
      <c r="AY609" s="21">
        <f t="shared" si="11357"/>
        <v>510</v>
      </c>
      <c r="AZ609" s="20">
        <f t="shared" si="11357"/>
        <v>6358</v>
      </c>
      <c r="BA609" s="21">
        <f t="shared" si="11357"/>
        <v>3456</v>
      </c>
      <c r="BB609" s="20">
        <f t="shared" si="11357"/>
        <v>4632</v>
      </c>
      <c r="BC609" s="21">
        <f t="shared" si="11357"/>
        <v>1797</v>
      </c>
      <c r="BD609" s="20">
        <f t="shared" si="11357"/>
        <v>6450</v>
      </c>
      <c r="BE609" s="21">
        <f t="shared" si="11357"/>
        <v>9581</v>
      </c>
      <c r="BF609" s="160">
        <f t="shared" si="11357"/>
        <v>59694</v>
      </c>
      <c r="BG609" s="161">
        <f t="shared" si="11357"/>
        <v>58221</v>
      </c>
      <c r="BI609" s="136" t="s">
        <v>27</v>
      </c>
      <c r="BJ609" s="128">
        <f>B609/B622</f>
        <v>3.9975379830898314E-2</v>
      </c>
      <c r="BK609" s="129">
        <f t="shared" ref="BK609" si="11358">C609/C622</f>
        <v>5.3019867144212814E-2</v>
      </c>
      <c r="BL609" s="130">
        <f t="shared" ref="BL609" si="11359">D609/D622</f>
        <v>4.7237671486837225E-2</v>
      </c>
      <c r="BM609" s="131">
        <f t="shared" ref="BM609" si="11360">E609/E622</f>
        <v>4.9646364073336537E-2</v>
      </c>
      <c r="BN609" s="128">
        <f t="shared" ref="BN609" si="11361">F609/F622</f>
        <v>3.786935726921313E-2</v>
      </c>
      <c r="BO609" s="129">
        <f t="shared" ref="BO609" si="11362">G609/G622</f>
        <v>4.1131905766769297E-2</v>
      </c>
      <c r="BP609" s="130">
        <f t="shared" ref="BP609" si="11363">H609/H622</f>
        <v>4.7127027911543315E-2</v>
      </c>
      <c r="BQ609" s="131">
        <f t="shared" ref="BQ609" si="11364">I609/I622</f>
        <v>4.9847297268436452E-2</v>
      </c>
      <c r="BR609" s="128">
        <f t="shared" ref="BR609" si="11365">J609/J622</f>
        <v>5.6331877729257643E-2</v>
      </c>
      <c r="BS609" s="129">
        <f t="shared" ref="BS609" si="11366">K609/K622</f>
        <v>4.075281564908121E-2</v>
      </c>
      <c r="BT609" s="130">
        <f t="shared" ref="BT609" si="11367">L609/L622</f>
        <v>4.4988743110006987E-2</v>
      </c>
      <c r="BU609" s="128">
        <f t="shared" ref="BU609" si="11368">M609/M622</f>
        <v>4.0334520427353845E-2</v>
      </c>
      <c r="BV609" s="132">
        <f t="shared" ref="BV609" si="11369">N609/N622</f>
        <v>4.8478678882479358E-2</v>
      </c>
      <c r="BW609" s="133">
        <f t="shared" ref="BW609" si="11370">O609/O622</f>
        <v>4.0292437527915559E-2</v>
      </c>
      <c r="BX609" s="128">
        <f t="shared" ref="BX609" si="11371">P609/P622</f>
        <v>4.7692823046646009E-2</v>
      </c>
      <c r="BY609" s="129">
        <f t="shared" ref="BY609" si="11372">Q609/Q622</f>
        <v>4.1718279950451249E-2</v>
      </c>
      <c r="BZ609" s="130">
        <f t="shared" ref="BZ609" si="11373">R609/R622</f>
        <v>4.7271864084913018E-2</v>
      </c>
      <c r="CA609" s="131">
        <f t="shared" ref="CA609" si="11374">S609/S622</f>
        <v>4.1890982503364739E-2</v>
      </c>
      <c r="CB609" s="128">
        <f t="shared" ref="CB609" si="11375">T609/T622</f>
        <v>4.2659835152595235E-2</v>
      </c>
      <c r="CC609" s="129">
        <f t="shared" ref="CC609" si="11376">U609/U622</f>
        <v>3.5884084220058864E-2</v>
      </c>
      <c r="CD609" s="130">
        <f t="shared" ref="CD609" si="11377">V609/V622</f>
        <v>4.3793513942498467E-2</v>
      </c>
      <c r="CE609" s="131">
        <f t="shared" ref="CE609" si="11378">W609/W622</f>
        <v>3.9728746278531263E-2</v>
      </c>
      <c r="CF609" s="128">
        <f t="shared" ref="CF609" si="11379">X609/X622</f>
        <v>4.0250365497076022E-2</v>
      </c>
      <c r="CG609" s="129">
        <f t="shared" ref="CG609" si="11380">Y609/Y622</f>
        <v>3.2175612689821081E-2</v>
      </c>
      <c r="CH609" s="130">
        <f t="shared" ref="CH609" si="11381">Z609/Z622</f>
        <v>5.5450940428454332E-2</v>
      </c>
      <c r="CI609" s="128">
        <f t="shared" ref="CI609" si="11382">AA609/AA622</f>
        <v>5.2387969862388174E-2</v>
      </c>
      <c r="CJ609" s="134">
        <f t="shared" ref="CJ609" si="11383">AB609/AB622</f>
        <v>4.6206967166488429E-2</v>
      </c>
      <c r="CK609" s="135">
        <f t="shared" ref="CK609" si="11384">AC609/AC622</f>
        <v>4.4652063512012043E-2</v>
      </c>
    </row>
    <row r="610" spans="1:89" ht="13.5" thickTop="1" x14ac:dyDescent="0.2">
      <c r="A610" s="145" t="s">
        <v>28</v>
      </c>
      <c r="B610" s="189">
        <v>1207</v>
      </c>
      <c r="C610" s="183">
        <v>2375</v>
      </c>
      <c r="D610" s="184">
        <v>663</v>
      </c>
      <c r="E610" s="185">
        <v>843</v>
      </c>
      <c r="F610" s="182">
        <v>1202</v>
      </c>
      <c r="G610" s="186">
        <v>1807</v>
      </c>
      <c r="H610" s="184">
        <v>2251</v>
      </c>
      <c r="I610" s="185">
        <v>2715</v>
      </c>
      <c r="J610" s="182">
        <v>416</v>
      </c>
      <c r="K610" s="183">
        <v>233</v>
      </c>
      <c r="L610" s="184">
        <v>1822</v>
      </c>
      <c r="M610" s="182">
        <v>951</v>
      </c>
      <c r="N610" s="187">
        <v>2581</v>
      </c>
      <c r="O610" s="190">
        <v>1800</v>
      </c>
      <c r="P610" s="182">
        <v>1403</v>
      </c>
      <c r="Q610" s="183">
        <v>941</v>
      </c>
      <c r="R610" s="184">
        <v>1503</v>
      </c>
      <c r="S610" s="185">
        <v>1454</v>
      </c>
      <c r="T610" s="182">
        <v>552</v>
      </c>
      <c r="U610" s="186">
        <v>214</v>
      </c>
      <c r="V610" s="184">
        <v>1738</v>
      </c>
      <c r="W610" s="191">
        <v>1293</v>
      </c>
      <c r="X610" s="182">
        <v>1208</v>
      </c>
      <c r="Y610" s="186">
        <v>448</v>
      </c>
      <c r="Z610" s="184">
        <v>2375</v>
      </c>
      <c r="AA610" s="182">
        <v>2693</v>
      </c>
      <c r="AB610" s="156">
        <f t="shared" si="11082"/>
        <v>18921</v>
      </c>
      <c r="AC610" s="157">
        <f t="shared" si="11083"/>
        <v>17767</v>
      </c>
      <c r="BI610" s="145" t="s">
        <v>28</v>
      </c>
      <c r="BJ610" s="128">
        <f>B610/B622</f>
        <v>3.9100715928601509E-2</v>
      </c>
      <c r="BK610" s="129">
        <f t="shared" ref="BK610" si="11385">C610/C622</f>
        <v>7.2703339761839167E-2</v>
      </c>
      <c r="BL610" s="130">
        <f t="shared" ref="BL610" si="11386">D610/D622</f>
        <v>4.9165739710789767E-2</v>
      </c>
      <c r="BM610" s="131">
        <f t="shared" ref="BM610" si="11387">E610/E622</f>
        <v>5.7886424500446336E-2</v>
      </c>
      <c r="BN610" s="128">
        <f t="shared" ref="BN610" si="11388">F610/F622</f>
        <v>3.9376269409683549E-2</v>
      </c>
      <c r="BO610" s="129">
        <f t="shared" ref="BO610" si="11389">G610/G622</f>
        <v>6.251081053032137E-2</v>
      </c>
      <c r="BP610" s="130">
        <f t="shared" ref="BP610" si="11390">H610/H622</f>
        <v>5.2620505867501985E-2</v>
      </c>
      <c r="BQ610" s="131">
        <f t="shared" ref="BQ610" si="11391">I610/I622</f>
        <v>5.7984323943361171E-2</v>
      </c>
      <c r="BR610" s="128">
        <f t="shared" ref="BR610" si="11392">J610/J622</f>
        <v>6.0553129548762734E-2</v>
      </c>
      <c r="BS610" s="129">
        <f t="shared" ref="BS610" si="11393">K610/K622</f>
        <v>3.4528749259039718E-2</v>
      </c>
      <c r="BT610" s="130">
        <f t="shared" ref="BT610" si="11394">L610/L622</f>
        <v>7.0724322645757315E-2</v>
      </c>
      <c r="BU610" s="128">
        <f t="shared" ref="BU610" si="11395">M610/M622</f>
        <v>3.8053699331759436E-2</v>
      </c>
      <c r="BV610" s="132">
        <f t="shared" ref="BV610" si="11396">N610/N622</f>
        <v>5.8387060287297815E-2</v>
      </c>
      <c r="BW610" s="133">
        <f t="shared" ref="BW610" si="11397">O610/O622</f>
        <v>4.2314111756270714E-2</v>
      </c>
      <c r="BX610" s="128">
        <f t="shared" ref="BX610" si="11398">P610/P622</f>
        <v>5.8747173603550792E-2</v>
      </c>
      <c r="BY610" s="129">
        <f t="shared" ref="BY610" si="11399">Q610/Q622</f>
        <v>4.1629800035391969E-2</v>
      </c>
      <c r="BZ610" s="130">
        <f t="shared" ref="BZ610" si="11400">R610/R622</f>
        <v>5.0968157618094881E-2</v>
      </c>
      <c r="CA610" s="131">
        <f t="shared" ref="CA610" si="11401">S610/S622</f>
        <v>4.8923283983849257E-2</v>
      </c>
      <c r="CB610" s="128">
        <f t="shared" ref="CB610" si="11402">T610/T622</f>
        <v>6.1483626642904882E-2</v>
      </c>
      <c r="CC610" s="129">
        <f t="shared" ref="CC610" si="11403">U610/U622</f>
        <v>2.422458682363595E-2</v>
      </c>
      <c r="CD610" s="130">
        <f t="shared" ref="CD610" si="11404">V610/V622</f>
        <v>6.2696150932506037E-2</v>
      </c>
      <c r="CE610" s="131">
        <f t="shared" ref="CE610" si="11405">W610/W622</f>
        <v>4.2772080714522001E-2</v>
      </c>
      <c r="CF610" s="128">
        <f t="shared" ref="CF610" si="11406">X610/X622</f>
        <v>5.5190058479532164E-2</v>
      </c>
      <c r="CG610" s="129">
        <f t="shared" ref="CG610" si="11407">Y610/Y622</f>
        <v>3.3679145993083748E-2</v>
      </c>
      <c r="CH610" s="130">
        <f t="shared" ref="CH610" si="11408">Z610/Z622</f>
        <v>5.2615255100910523E-2</v>
      </c>
      <c r="CI610" s="128">
        <f t="shared" ref="CI610" si="11409">AA610/AA622</f>
        <v>5.5895722202619395E-2</v>
      </c>
      <c r="CJ610" s="134">
        <f t="shared" ref="CJ610" si="11410">AB610/AB622</f>
        <v>5.3815217638626588E-2</v>
      </c>
      <c r="CK610" s="135">
        <f t="shared" ref="CK610" si="11411">AC610/AC622</f>
        <v>5.0747342955153707E-2</v>
      </c>
    </row>
    <row r="611" spans="1:89" x14ac:dyDescent="0.2">
      <c r="A611" s="136" t="s">
        <v>29</v>
      </c>
      <c r="B611" s="192">
        <v>1518</v>
      </c>
      <c r="C611" s="176">
        <v>2911</v>
      </c>
      <c r="D611" s="177">
        <v>1196</v>
      </c>
      <c r="E611" s="178">
        <v>982</v>
      </c>
      <c r="F611" s="175">
        <v>1557</v>
      </c>
      <c r="G611" s="179">
        <v>2610</v>
      </c>
      <c r="H611" s="177">
        <v>2476</v>
      </c>
      <c r="I611" s="178">
        <v>3814</v>
      </c>
      <c r="J611" s="175">
        <v>814</v>
      </c>
      <c r="K611" s="176">
        <v>306</v>
      </c>
      <c r="L611" s="177">
        <v>2530</v>
      </c>
      <c r="M611" s="175">
        <v>898</v>
      </c>
      <c r="N611" s="180">
        <v>3565</v>
      </c>
      <c r="O611" s="193">
        <v>2211</v>
      </c>
      <c r="P611" s="175">
        <v>1973</v>
      </c>
      <c r="Q611" s="176">
        <v>1295</v>
      </c>
      <c r="R611" s="177">
        <v>1983</v>
      </c>
      <c r="S611" s="178">
        <v>2239</v>
      </c>
      <c r="T611" s="175">
        <v>1224</v>
      </c>
      <c r="U611" s="179">
        <v>272</v>
      </c>
      <c r="V611" s="177">
        <v>2619</v>
      </c>
      <c r="W611" s="194">
        <v>1601</v>
      </c>
      <c r="X611" s="175">
        <v>2040</v>
      </c>
      <c r="Y611" s="179">
        <v>689</v>
      </c>
      <c r="Z611" s="177">
        <v>2756</v>
      </c>
      <c r="AA611" s="175">
        <v>3801</v>
      </c>
      <c r="AB611" s="156">
        <f t="shared" si="11082"/>
        <v>26251</v>
      </c>
      <c r="AC611" s="157">
        <f t="shared" si="11083"/>
        <v>23629</v>
      </c>
      <c r="BI611" s="136" t="s">
        <v>29</v>
      </c>
      <c r="BJ611" s="128">
        <f>B611/B622</f>
        <v>4.9175548284686905E-2</v>
      </c>
      <c r="BK611" s="129">
        <f t="shared" ref="BK611" si="11412">C611/C622</f>
        <v>8.9111335598616337E-2</v>
      </c>
      <c r="BL611" s="130">
        <f t="shared" ref="BL611" si="11413">D611/D622</f>
        <v>8.8691138301816838E-2</v>
      </c>
      <c r="BM611" s="131">
        <f t="shared" ref="BM611" si="11414">E611/E622</f>
        <v>6.7431161161848524E-2</v>
      </c>
      <c r="BN611" s="128">
        <f t="shared" ref="BN611" si="11415">F611/F622</f>
        <v>5.1005700058966125E-2</v>
      </c>
      <c r="BO611" s="129">
        <f t="shared" ref="BO611" si="11416">G611/G622</f>
        <v>9.0289549244127715E-2</v>
      </c>
      <c r="BP611" s="130">
        <f t="shared" ref="BP611" si="11417">H611/H622</f>
        <v>5.7880218804058158E-2</v>
      </c>
      <c r="BQ611" s="131">
        <f t="shared" ref="BQ611" si="11418">I611/I622</f>
        <v>8.1455694850821173E-2</v>
      </c>
      <c r="BR611" s="128">
        <f t="shared" ref="BR611" si="11419">J611/J622</f>
        <v>0.11848617176128093</v>
      </c>
      <c r="BS611" s="129">
        <f t="shared" ref="BS611" si="11420">K611/K622</f>
        <v>4.5346769413159453E-2</v>
      </c>
      <c r="BT611" s="130">
        <f t="shared" ref="BT611" si="11421">L611/L622</f>
        <v>9.8206660973526899E-2</v>
      </c>
      <c r="BU611" s="128">
        <f t="shared" ref="BU611" si="11422">M611/M622</f>
        <v>3.5932935856908488E-2</v>
      </c>
      <c r="BV611" s="132">
        <f t="shared" ref="BV611" si="11423">N611/N622</f>
        <v>8.064698563510915E-2</v>
      </c>
      <c r="BW611" s="133">
        <f t="shared" ref="BW611" si="11424">O611/O622</f>
        <v>5.19758339406192E-2</v>
      </c>
      <c r="BX611" s="128">
        <f t="shared" ref="BX611" si="11425">P611/P622</f>
        <v>8.2614521396867938E-2</v>
      </c>
      <c r="BY611" s="129">
        <f t="shared" ref="BY611" si="11426">Q611/Q622</f>
        <v>5.7290745000884796E-2</v>
      </c>
      <c r="BZ611" s="130">
        <f t="shared" ref="BZ611" si="11427">R611/R622</f>
        <v>6.7245413544033364E-2</v>
      </c>
      <c r="CA611" s="131">
        <f t="shared" ref="CA611" si="11428">S611/S622</f>
        <v>7.5336473755047109E-2</v>
      </c>
      <c r="CB611" s="128">
        <f t="shared" ref="CB611" si="11429">T611/T622</f>
        <v>0.1363332590777456</v>
      </c>
      <c r="CC611" s="129">
        <f t="shared" ref="CC611" si="11430">U611/U622</f>
        <v>3.0790129046864387E-2</v>
      </c>
      <c r="CD611" s="130">
        <f t="shared" ref="CD611" si="11431">V611/V622</f>
        <v>9.4477111215324122E-2</v>
      </c>
      <c r="CE611" s="131">
        <f t="shared" ref="CE611" si="11432">W611/W622</f>
        <v>5.2960635130664901E-2</v>
      </c>
      <c r="CF611" s="128">
        <f t="shared" ref="CF611" si="11433">X611/X622</f>
        <v>9.3201754385964911E-2</v>
      </c>
      <c r="CG611" s="129">
        <f t="shared" ref="CG611" si="11434">Y611/Y622</f>
        <v>5.1796722297398887E-2</v>
      </c>
      <c r="CH611" s="130">
        <f t="shared" ref="CH611" si="11435">Z611/Z622</f>
        <v>6.105584970867764E-2</v>
      </c>
      <c r="CI611" s="128">
        <f t="shared" ref="CI611" si="11436">AA611/AA622</f>
        <v>7.8893293758691543E-2</v>
      </c>
      <c r="CJ611" s="134">
        <f t="shared" ref="CJ611" si="11437">AB611/AB622</f>
        <v>7.4663246035177142E-2</v>
      </c>
      <c r="CK611" s="135">
        <f t="shared" ref="CK611" si="11438">AC611/AC622</f>
        <v>6.7490795671037718E-2</v>
      </c>
    </row>
    <row r="612" spans="1:89" x14ac:dyDescent="0.2">
      <c r="A612" s="145" t="s">
        <v>30</v>
      </c>
      <c r="B612" s="189">
        <v>1865</v>
      </c>
      <c r="C612" s="183">
        <v>3832</v>
      </c>
      <c r="D612" s="184">
        <v>1404</v>
      </c>
      <c r="E612" s="185">
        <v>1220</v>
      </c>
      <c r="F612" s="182">
        <v>1633</v>
      </c>
      <c r="G612" s="186">
        <v>3049</v>
      </c>
      <c r="H612" s="184">
        <v>3001</v>
      </c>
      <c r="I612" s="185">
        <v>4934</v>
      </c>
      <c r="J612" s="182">
        <v>991</v>
      </c>
      <c r="K612" s="183">
        <v>305</v>
      </c>
      <c r="L612" s="184">
        <v>3009</v>
      </c>
      <c r="M612" s="182">
        <v>1170</v>
      </c>
      <c r="N612" s="187">
        <v>4588</v>
      </c>
      <c r="O612" s="190">
        <v>2857</v>
      </c>
      <c r="P612" s="182">
        <v>2208</v>
      </c>
      <c r="Q612" s="183">
        <v>1753</v>
      </c>
      <c r="R612" s="184">
        <v>2232</v>
      </c>
      <c r="S612" s="185">
        <v>2733</v>
      </c>
      <c r="T612" s="182">
        <v>1374</v>
      </c>
      <c r="U612" s="186">
        <v>264</v>
      </c>
      <c r="V612" s="184">
        <v>3184</v>
      </c>
      <c r="W612" s="191">
        <v>1700</v>
      </c>
      <c r="X612" s="182">
        <v>2568</v>
      </c>
      <c r="Y612" s="186">
        <v>892</v>
      </c>
      <c r="Z612" s="184">
        <v>3297</v>
      </c>
      <c r="AA612" s="182">
        <v>4724</v>
      </c>
      <c r="AB612" s="156">
        <f t="shared" si="11082"/>
        <v>31354</v>
      </c>
      <c r="AC612" s="157">
        <f t="shared" si="11083"/>
        <v>29433</v>
      </c>
      <c r="BI612" s="145" t="s">
        <v>30</v>
      </c>
      <c r="BJ612" s="128">
        <f>B612/B622</f>
        <v>6.0416599177168032E-2</v>
      </c>
      <c r="BK612" s="129">
        <f t="shared" ref="BK612" si="11439">C612/C622</f>
        <v>0.11730492545994428</v>
      </c>
      <c r="BL612" s="130">
        <f t="shared" ref="BL612" si="11440">D612/D622</f>
        <v>0.10411568409343715</v>
      </c>
      <c r="BM612" s="131">
        <f t="shared" ref="BM612" si="11441">E612/E622</f>
        <v>8.3773947675616287E-2</v>
      </c>
      <c r="BN612" s="128">
        <f t="shared" ref="BN612" si="11442">F612/F622</f>
        <v>5.3495380986699863E-2</v>
      </c>
      <c r="BO612" s="129">
        <f t="shared" ref="BO612" si="11443">G612/G622</f>
        <v>0.10547618223959594</v>
      </c>
      <c r="BP612" s="130">
        <f t="shared" ref="BP612" si="11444">H612/H622</f>
        <v>7.0152882322689236E-2</v>
      </c>
      <c r="BQ612" s="131">
        <f t="shared" ref="BQ612" si="11445">I612/I622</f>
        <v>0.10537556329154475</v>
      </c>
      <c r="BR612" s="128">
        <f t="shared" ref="BR612" si="11446">J612/J622</f>
        <v>0.14425036390101892</v>
      </c>
      <c r="BS612" s="129">
        <f t="shared" ref="BS612" si="11447">K612/K622</f>
        <v>4.5198577356253704E-2</v>
      </c>
      <c r="BT612" s="130">
        <f t="shared" ref="BT612" si="11448">L612/L622</f>
        <v>0.11679993789302073</v>
      </c>
      <c r="BU612" s="128">
        <f t="shared" ref="BU612" si="11449">M612/M622</f>
        <v>4.6816854067464289E-2</v>
      </c>
      <c r="BV612" s="132">
        <f t="shared" ref="BV612" si="11450">N612/N622</f>
        <v>0.10378916412170569</v>
      </c>
      <c r="BW612" s="133">
        <f t="shared" ref="BW612" si="11451">O612/O622</f>
        <v>6.7161898493147465E-2</v>
      </c>
      <c r="BX612" s="128">
        <f t="shared" ref="BX612" si="11452">P612/P622</f>
        <v>9.2454568294112721E-2</v>
      </c>
      <c r="BY612" s="129">
        <f t="shared" ref="BY612" si="11453">Q612/Q622</f>
        <v>7.7552645549460272E-2</v>
      </c>
      <c r="BZ612" s="130">
        <f t="shared" ref="BZ612" si="11454">R612/R622</f>
        <v>7.5689240055613963E-2</v>
      </c>
      <c r="CA612" s="131">
        <f t="shared" ref="CA612" si="11455">S612/S622</f>
        <v>9.1958277254374166E-2</v>
      </c>
      <c r="CB612" s="128">
        <f t="shared" ref="CB612" si="11456">T612/T622</f>
        <v>0.15304076631766542</v>
      </c>
      <c r="CC612" s="129">
        <f t="shared" ref="CC612" si="11457">U612/U622</f>
        <v>2.9884537016074259E-2</v>
      </c>
      <c r="CD612" s="130">
        <f t="shared" ref="CD612" si="11458">V612/V622</f>
        <v>0.11485877132859565</v>
      </c>
      <c r="CE612" s="131">
        <f t="shared" ref="CE612" si="11459">W612/W622</f>
        <v>5.6235527621567978E-2</v>
      </c>
      <c r="CF612" s="128">
        <f t="shared" ref="CF612" si="11460">X612/X622</f>
        <v>0.11732456140350878</v>
      </c>
      <c r="CG612" s="129">
        <f t="shared" ref="CG612" si="11461">Y612/Y622</f>
        <v>6.7057585325514965E-2</v>
      </c>
      <c r="CH612" s="130">
        <f t="shared" ref="CH612" si="11462">Z612/Z622</f>
        <v>7.3041050975874516E-2</v>
      </c>
      <c r="CI612" s="128">
        <f t="shared" ref="CI612" si="11463">AA612/AA622</f>
        <v>9.8051018078415902E-2</v>
      </c>
      <c r="CJ612" s="134">
        <f t="shared" ref="CJ612" si="11464">AB612/AB622</f>
        <v>8.9177228150811166E-2</v>
      </c>
      <c r="CK612" s="135">
        <f t="shared" ref="CK612" si="11465">AC612/AC622</f>
        <v>8.4068584746948796E-2</v>
      </c>
    </row>
    <row r="613" spans="1:89" x14ac:dyDescent="0.2">
      <c r="A613" s="136" t="s">
        <v>31</v>
      </c>
      <c r="B613" s="192">
        <v>2011</v>
      </c>
      <c r="C613" s="176">
        <v>3408</v>
      </c>
      <c r="D613" s="177">
        <v>899</v>
      </c>
      <c r="E613" s="178">
        <v>1142</v>
      </c>
      <c r="F613" s="175">
        <v>1419</v>
      </c>
      <c r="G613" s="179">
        <v>2871</v>
      </c>
      <c r="H613" s="177">
        <v>2721</v>
      </c>
      <c r="I613" s="178">
        <v>4968</v>
      </c>
      <c r="J613" s="175">
        <v>703</v>
      </c>
      <c r="K613" s="176">
        <v>313</v>
      </c>
      <c r="L613" s="177">
        <v>2876</v>
      </c>
      <c r="M613" s="175">
        <v>1081</v>
      </c>
      <c r="N613" s="180">
        <v>3958</v>
      </c>
      <c r="O613" s="193">
        <v>2606</v>
      </c>
      <c r="P613" s="175">
        <v>2192</v>
      </c>
      <c r="Q613" s="176">
        <v>1854</v>
      </c>
      <c r="R613" s="177">
        <v>2012</v>
      </c>
      <c r="S613" s="178">
        <v>2781</v>
      </c>
      <c r="T613" s="175">
        <v>1158</v>
      </c>
      <c r="U613" s="179">
        <v>246</v>
      </c>
      <c r="V613" s="177">
        <v>3174</v>
      </c>
      <c r="W613" s="194">
        <v>1756</v>
      </c>
      <c r="X613" s="175">
        <v>2064</v>
      </c>
      <c r="Y613" s="179">
        <v>905</v>
      </c>
      <c r="Z613" s="177">
        <v>3153</v>
      </c>
      <c r="AA613" s="175">
        <v>4857</v>
      </c>
      <c r="AB613" s="156">
        <f t="shared" si="11082"/>
        <v>28340</v>
      </c>
      <c r="AC613" s="157">
        <f t="shared" si="11083"/>
        <v>28788</v>
      </c>
      <c r="BI613" s="136" t="s">
        <v>31</v>
      </c>
      <c r="BJ613" s="128">
        <f>B613/B622</f>
        <v>6.5146263241439628E-2</v>
      </c>
      <c r="BK613" s="129">
        <f t="shared" ref="BK613" si="11466">C613/C622</f>
        <v>0.10432546606667278</v>
      </c>
      <c r="BL613" s="130">
        <f t="shared" ref="BL613" si="11467">D613/D622</f>
        <v>6.6666666666666666E-2</v>
      </c>
      <c r="BM613" s="131">
        <f t="shared" ref="BM613" si="11468">E613/E622</f>
        <v>7.8417908397994923E-2</v>
      </c>
      <c r="BN613" s="128">
        <f t="shared" ref="BN613" si="11469">F613/F622</f>
        <v>4.6484963637554874E-2</v>
      </c>
      <c r="BO613" s="129">
        <f t="shared" ref="BO613" si="11470">G613/G622</f>
        <v>9.9318504168540489E-2</v>
      </c>
      <c r="BP613" s="130">
        <f t="shared" ref="BP613" si="11471">H613/H622</f>
        <v>6.3607461779419325E-2</v>
      </c>
      <c r="BQ613" s="131">
        <f t="shared" ref="BQ613" si="11472">I613/I622</f>
        <v>0.10610170215492386</v>
      </c>
      <c r="BR613" s="128">
        <f t="shared" ref="BR613" si="11473">J613/J622</f>
        <v>0.10232896652110626</v>
      </c>
      <c r="BS613" s="129">
        <f t="shared" ref="BS613" si="11474">K613/K622</f>
        <v>4.6384113811499705E-2</v>
      </c>
      <c r="BT613" s="130">
        <f t="shared" ref="BT613" si="11475">L613/L622</f>
        <v>0.11163729524105272</v>
      </c>
      <c r="BU613" s="128">
        <f t="shared" ref="BU613" si="11476">M613/M622</f>
        <v>4.325557200592213E-2</v>
      </c>
      <c r="BV613" s="132">
        <f t="shared" ref="BV613" si="11477">N613/N622</f>
        <v>8.9537382649021599E-2</v>
      </c>
      <c r="BW613" s="133">
        <f t="shared" ref="BW613" si="11478">O613/O622</f>
        <v>6.1261430687134161E-2</v>
      </c>
      <c r="BX613" s="128">
        <f t="shared" ref="BX613" si="11479">P613/P622</f>
        <v>9.1784607654300313E-2</v>
      </c>
      <c r="BY613" s="129">
        <f t="shared" ref="BY613" si="11480">Q613/Q622</f>
        <v>8.2020881259953993E-2</v>
      </c>
      <c r="BZ613" s="130">
        <f t="shared" ref="BZ613" si="11481">R613/R622</f>
        <v>6.8228831089558822E-2</v>
      </c>
      <c r="CA613" s="131">
        <f t="shared" ref="CA613" si="11482">S613/S622</f>
        <v>9.3573351278600267E-2</v>
      </c>
      <c r="CB613" s="128">
        <f t="shared" ref="CB613" si="11483">T613/T622</f>
        <v>0.12898195589218089</v>
      </c>
      <c r="CC613" s="129">
        <f t="shared" ref="CC613" si="11484">U613/U622</f>
        <v>2.7846954946796468E-2</v>
      </c>
      <c r="CD613" s="130">
        <f t="shared" ref="CD613" si="11485">V613/V622</f>
        <v>0.11449803398145809</v>
      </c>
      <c r="CE613" s="131">
        <f t="shared" ref="CE613" si="11486">W613/W622</f>
        <v>5.8087992060866692E-2</v>
      </c>
      <c r="CF613" s="128">
        <f t="shared" ref="CF613" si="11487">X613/X622</f>
        <v>9.4298245614035089E-2</v>
      </c>
      <c r="CG613" s="129">
        <f t="shared" ref="CG613" si="11488">Y613/Y622</f>
        <v>6.80348819726357E-2</v>
      </c>
      <c r="CH613" s="130">
        <f t="shared" ref="CH613" si="11489">Z613/Z622</f>
        <v>6.9850904982387732E-2</v>
      </c>
      <c r="CI613" s="128">
        <f t="shared" ref="CI613" si="11490">AA613/AA622</f>
        <v>0.10081155690238486</v>
      </c>
      <c r="CJ613" s="134">
        <f t="shared" ref="CJ613" si="11491">AB613/AB622</f>
        <v>8.0604791917904844E-2</v>
      </c>
      <c r="CK613" s="135">
        <f t="shared" ref="CK613" si="11492">AC613/AC622</f>
        <v>8.2226290819663705E-2</v>
      </c>
    </row>
    <row r="614" spans="1:89" x14ac:dyDescent="0.2">
      <c r="A614" s="145" t="s">
        <v>32</v>
      </c>
      <c r="B614" s="189">
        <v>1966</v>
      </c>
      <c r="C614" s="183">
        <v>3127</v>
      </c>
      <c r="D614" s="184">
        <v>588</v>
      </c>
      <c r="E614" s="185">
        <v>1152</v>
      </c>
      <c r="F614" s="182">
        <v>1049</v>
      </c>
      <c r="G614" s="186">
        <v>2974</v>
      </c>
      <c r="H614" s="184">
        <v>2367</v>
      </c>
      <c r="I614" s="185">
        <v>4298</v>
      </c>
      <c r="J614" s="182">
        <v>460</v>
      </c>
      <c r="K614" s="183">
        <v>195</v>
      </c>
      <c r="L614" s="184">
        <v>2002</v>
      </c>
      <c r="M614" s="182">
        <v>1001</v>
      </c>
      <c r="N614" s="187">
        <v>2961</v>
      </c>
      <c r="O614" s="190">
        <v>2561</v>
      </c>
      <c r="P614" s="182">
        <v>1373</v>
      </c>
      <c r="Q614" s="183">
        <v>1702</v>
      </c>
      <c r="R614" s="184">
        <v>1723</v>
      </c>
      <c r="S614" s="185">
        <v>2205</v>
      </c>
      <c r="T614" s="182">
        <v>684</v>
      </c>
      <c r="U614" s="186">
        <v>275</v>
      </c>
      <c r="V614" s="184">
        <v>2787</v>
      </c>
      <c r="W614" s="191">
        <v>1518</v>
      </c>
      <c r="X614" s="182">
        <v>1531</v>
      </c>
      <c r="Y614" s="186">
        <v>708</v>
      </c>
      <c r="Z614" s="184">
        <v>2672</v>
      </c>
      <c r="AA614" s="182">
        <v>3605</v>
      </c>
      <c r="AB614" s="156">
        <f t="shared" si="11082"/>
        <v>22163</v>
      </c>
      <c r="AC614" s="157">
        <f t="shared" si="11083"/>
        <v>25321</v>
      </c>
      <c r="BI614" s="145" t="s">
        <v>32</v>
      </c>
      <c r="BJ614" s="128">
        <f>B614/B622</f>
        <v>6.3688490070944959E-2</v>
      </c>
      <c r="BK614" s="129">
        <f t="shared" ref="BK614" si="11493">C614/C622</f>
        <v>9.5723513025377294E-2</v>
      </c>
      <c r="BL614" s="130">
        <f t="shared" ref="BL614" si="11494">D614/D622</f>
        <v>4.3604004449388209E-2</v>
      </c>
      <c r="BM614" s="131">
        <f t="shared" ref="BM614" si="11495">E614/E622</f>
        <v>7.9104580100254063E-2</v>
      </c>
      <c r="BN614" s="128">
        <f t="shared" ref="BN614" si="11496">F614/F622</f>
        <v>3.4364148594640632E-2</v>
      </c>
      <c r="BO614" s="129">
        <f t="shared" ref="BO614" si="11497">G614/G622</f>
        <v>0.10288165496246583</v>
      </c>
      <c r="BP614" s="130">
        <f t="shared" ref="BP614" si="11498">H614/H622</f>
        <v>5.5332180092570946E-2</v>
      </c>
      <c r="BQ614" s="131">
        <f t="shared" ref="BQ614" si="11499">I614/I622</f>
        <v>9.1792495141276728E-2</v>
      </c>
      <c r="BR614" s="128">
        <f t="shared" ref="BR614" si="11500">J614/J622</f>
        <v>6.6957787481804948E-2</v>
      </c>
      <c r="BS614" s="129">
        <f t="shared" ref="BS614" si="11501">K614/K622</f>
        <v>2.8897451096621223E-2</v>
      </c>
      <c r="BT614" s="130">
        <f t="shared" ref="BT614" si="11502">L614/L622</f>
        <v>7.7711357813834328E-2</v>
      </c>
      <c r="BU614" s="128">
        <f t="shared" ref="BU614" si="11503">M614/M622</f>
        <v>4.0054419591052777E-2</v>
      </c>
      <c r="BV614" s="132">
        <f t="shared" ref="BV614" si="11504">N614/N622</f>
        <v>6.69833729216152E-2</v>
      </c>
      <c r="BW614" s="133">
        <f t="shared" ref="BW614" si="11505">O614/O622</f>
        <v>6.0203577893227389E-2</v>
      </c>
      <c r="BX614" s="128">
        <f t="shared" ref="BX614" si="11506">P614/P622</f>
        <v>5.7490997403902518E-2</v>
      </c>
      <c r="BY614" s="129">
        <f t="shared" ref="BY614" si="11507">Q614/Q622</f>
        <v>7.5296407715448599E-2</v>
      </c>
      <c r="BZ614" s="130">
        <f t="shared" ref="BZ614" si="11508">R614/R622</f>
        <v>5.8428566584150021E-2</v>
      </c>
      <c r="CA614" s="131">
        <f t="shared" ref="CA614" si="11509">S614/S622</f>
        <v>7.419246298788694E-2</v>
      </c>
      <c r="CB614" s="128">
        <f t="shared" ref="CB614" si="11510">T614/T622</f>
        <v>7.6186233014034307E-2</v>
      </c>
      <c r="CC614" s="129">
        <f t="shared" ref="CC614" si="11511">U614/U622</f>
        <v>3.1129726058410686E-2</v>
      </c>
      <c r="CD614" s="130">
        <f t="shared" ref="CD614" si="11512">V614/V622</f>
        <v>0.10053749864723495</v>
      </c>
      <c r="CE614" s="131">
        <f t="shared" ref="CE614" si="11513">W614/W622</f>
        <v>5.0215018193847175E-2</v>
      </c>
      <c r="CF614" s="128">
        <f t="shared" ref="CF614" si="11514">X614/X622</f>
        <v>6.9947002923976612E-2</v>
      </c>
      <c r="CG614" s="129">
        <f t="shared" ref="CG614" si="11515">Y614/Y622</f>
        <v>5.3225078935498424E-2</v>
      </c>
      <c r="CH614" s="130">
        <f t="shared" ref="CH614" si="11516">Z614/Z622</f>
        <v>5.9194931212477014E-2</v>
      </c>
      <c r="CI614" s="128">
        <f t="shared" ref="CI614" si="11517">AA614/AA622</f>
        <v>7.4825131281263627E-2</v>
      </c>
      <c r="CJ614" s="134">
        <f t="shared" ref="CJ614" si="11518">AB614/AB622</f>
        <v>6.3036132790279642E-2</v>
      </c>
      <c r="CK614" s="135">
        <f t="shared" ref="CK614" si="11519">AC614/AC622</f>
        <v>7.2323603926799526E-2</v>
      </c>
    </row>
    <row r="615" spans="1:89" x14ac:dyDescent="0.2">
      <c r="A615" s="136" t="s">
        <v>33</v>
      </c>
      <c r="B615" s="192">
        <v>1662</v>
      </c>
      <c r="C615" s="176">
        <v>1986</v>
      </c>
      <c r="D615" s="177">
        <v>485</v>
      </c>
      <c r="E615" s="178">
        <v>956</v>
      </c>
      <c r="F615" s="175">
        <v>1050</v>
      </c>
      <c r="G615" s="179">
        <v>2135</v>
      </c>
      <c r="H615" s="177">
        <v>1947</v>
      </c>
      <c r="I615" s="178">
        <v>3248</v>
      </c>
      <c r="J615" s="175">
        <v>378</v>
      </c>
      <c r="K615" s="176">
        <v>127</v>
      </c>
      <c r="L615" s="177">
        <v>1646</v>
      </c>
      <c r="M615" s="175">
        <v>977</v>
      </c>
      <c r="N615" s="180">
        <v>2584</v>
      </c>
      <c r="O615" s="193">
        <v>2163</v>
      </c>
      <c r="P615" s="175">
        <v>1127</v>
      </c>
      <c r="Q615" s="176">
        <v>1573</v>
      </c>
      <c r="R615" s="177">
        <v>1509</v>
      </c>
      <c r="S615" s="178">
        <v>1701</v>
      </c>
      <c r="T615" s="175">
        <v>492</v>
      </c>
      <c r="U615" s="179">
        <v>323</v>
      </c>
      <c r="V615" s="177">
        <v>2128</v>
      </c>
      <c r="W615" s="194">
        <v>1582</v>
      </c>
      <c r="X615" s="175">
        <v>919</v>
      </c>
      <c r="Y615" s="179">
        <v>635</v>
      </c>
      <c r="Z615" s="177">
        <v>2320</v>
      </c>
      <c r="AA615" s="175">
        <v>2756</v>
      </c>
      <c r="AB615" s="156">
        <f t="shared" si="11082"/>
        <v>18247</v>
      </c>
      <c r="AC615" s="157">
        <f t="shared" si="11083"/>
        <v>20162</v>
      </c>
      <c r="BI615" s="136" t="s">
        <v>33</v>
      </c>
      <c r="BJ615" s="128">
        <f>B615/B622</f>
        <v>5.3840422430269853E-2</v>
      </c>
      <c r="BK615" s="129">
        <f t="shared" ref="BK615" si="11520">C615/C622</f>
        <v>6.0795298007163191E-2</v>
      </c>
      <c r="BL615" s="130">
        <f t="shared" ref="BL615" si="11521">D615/D622</f>
        <v>3.5965888023730068E-2</v>
      </c>
      <c r="BM615" s="131">
        <f t="shared" ref="BM615" si="11522">E615/E622</f>
        <v>6.5645814735974736E-2</v>
      </c>
      <c r="BN615" s="128">
        <f t="shared" ref="BN615" si="11523">F615/F622</f>
        <v>3.439690755421608E-2</v>
      </c>
      <c r="BO615" s="129">
        <f t="shared" ref="BO615" si="11524">G615/G622</f>
        <v>7.3857543155637043E-2</v>
      </c>
      <c r="BP615" s="130">
        <f t="shared" ref="BP615" si="11525">H615/H622</f>
        <v>4.5514049277666092E-2</v>
      </c>
      <c r="BQ615" s="131">
        <f t="shared" ref="BQ615" si="11526">I615/I622</f>
        <v>6.9367618478098372E-2</v>
      </c>
      <c r="BR615" s="128">
        <f t="shared" ref="BR615" si="11527">J615/J622</f>
        <v>5.5021834061135373E-2</v>
      </c>
      <c r="BS615" s="129">
        <f t="shared" ref="BS615" si="11528">K615/K622</f>
        <v>1.882039122703023E-2</v>
      </c>
      <c r="BT615" s="130">
        <f t="shared" ref="BT615" si="11529">L615/L622</f>
        <v>6.3892554925859796E-2</v>
      </c>
      <c r="BU615" s="128">
        <f t="shared" ref="BU615" si="11530">M615/M622</f>
        <v>3.9094073866591972E-2</v>
      </c>
      <c r="BV615" s="132">
        <f t="shared" ref="BV615" si="11531">N615/N622</f>
        <v>5.845492591335822E-2</v>
      </c>
      <c r="BW615" s="133">
        <f t="shared" ref="BW615" si="11532">O615/O622</f>
        <v>5.0847457627118647E-2</v>
      </c>
      <c r="BX615" s="128">
        <f t="shared" ref="BX615" si="11533">P615/P622</f>
        <v>4.7190352566786699E-2</v>
      </c>
      <c r="BY615" s="129">
        <f t="shared" ref="BY615" si="11534">Q615/Q622</f>
        <v>6.9589453194124934E-2</v>
      </c>
      <c r="BZ615" s="130">
        <f t="shared" ref="BZ615" si="11535">R615/R622</f>
        <v>5.1171623317169117E-2</v>
      </c>
      <c r="CA615" s="131">
        <f t="shared" ref="CA615" si="11536">S615/S622</f>
        <v>5.7234185733512785E-2</v>
      </c>
      <c r="CB615" s="128">
        <f t="shared" ref="CB615" si="11537">T615/T622</f>
        <v>5.4800623746936956E-2</v>
      </c>
      <c r="CC615" s="129">
        <f t="shared" ref="CC615" si="11538">U615/U622</f>
        <v>3.6563278243151462E-2</v>
      </c>
      <c r="CD615" s="130">
        <f t="shared" ref="CD615" si="11539">V615/V622</f>
        <v>7.6764907470870461E-2</v>
      </c>
      <c r="CE615" s="131">
        <f t="shared" ref="CE615" si="11540">W615/W622</f>
        <v>5.2332120410188553E-2</v>
      </c>
      <c r="CF615" s="128">
        <f t="shared" ref="CF615" si="11541">X615/X622</f>
        <v>4.1986476608187134E-2</v>
      </c>
      <c r="CG615" s="129">
        <f t="shared" ref="CG615" si="11542">Y615/Y622</f>
        <v>4.7737182378589683E-2</v>
      </c>
      <c r="CH615" s="130">
        <f t="shared" ref="CH615" si="11543">Z615/Z622</f>
        <v>5.1396796561731538E-2</v>
      </c>
      <c r="CI615" s="128">
        <f t="shared" ref="CI615" si="11544">AA615/AA622</f>
        <v>5.7203345856078378E-2</v>
      </c>
      <c r="CJ615" s="134">
        <f t="shared" ref="CJ615" si="11545">AB615/AB622</f>
        <v>5.1898222940226169E-2</v>
      </c>
      <c r="CK615" s="135">
        <f t="shared" ref="CK615" si="11546">AC615/AC622</f>
        <v>5.7588108778173532E-2</v>
      </c>
    </row>
    <row r="616" spans="1:89" x14ac:dyDescent="0.2">
      <c r="A616" s="145" t="s">
        <v>34</v>
      </c>
      <c r="B616" s="189">
        <v>727</v>
      </c>
      <c r="C616" s="183">
        <v>1330</v>
      </c>
      <c r="D616" s="184">
        <v>233</v>
      </c>
      <c r="E616" s="185">
        <v>749</v>
      </c>
      <c r="F616" s="182">
        <v>496</v>
      </c>
      <c r="G616" s="186">
        <v>1669</v>
      </c>
      <c r="H616" s="184">
        <v>1060</v>
      </c>
      <c r="I616" s="185">
        <v>2254</v>
      </c>
      <c r="J616" s="182">
        <v>274</v>
      </c>
      <c r="K616" s="183">
        <v>118</v>
      </c>
      <c r="L616" s="184">
        <v>1261</v>
      </c>
      <c r="M616" s="182">
        <v>678</v>
      </c>
      <c r="N616" s="187">
        <v>2142</v>
      </c>
      <c r="O616" s="190">
        <v>1709</v>
      </c>
      <c r="P616" s="182">
        <v>683</v>
      </c>
      <c r="Q616" s="183">
        <v>1079</v>
      </c>
      <c r="R616" s="184">
        <v>958</v>
      </c>
      <c r="S616" s="185">
        <v>1546</v>
      </c>
      <c r="T616" s="182">
        <v>297</v>
      </c>
      <c r="U616" s="186">
        <v>307</v>
      </c>
      <c r="V616" s="184">
        <v>1759</v>
      </c>
      <c r="W616" s="191">
        <v>1012</v>
      </c>
      <c r="X616" s="182">
        <v>495</v>
      </c>
      <c r="Y616" s="186">
        <v>526</v>
      </c>
      <c r="Z616" s="184">
        <v>1461</v>
      </c>
      <c r="AA616" s="182">
        <v>1942</v>
      </c>
      <c r="AB616" s="156">
        <f t="shared" si="11082"/>
        <v>11846</v>
      </c>
      <c r="AC616" s="157">
        <f t="shared" si="11083"/>
        <v>14919</v>
      </c>
      <c r="BI616" s="145" t="s">
        <v>34</v>
      </c>
      <c r="BJ616" s="128">
        <f>B616/B622</f>
        <v>2.355113544332502E-2</v>
      </c>
      <c r="BK616" s="129">
        <f t="shared" ref="BK616" si="11547">C616/C622</f>
        <v>4.0713870266629933E-2</v>
      </c>
      <c r="BL616" s="130">
        <f t="shared" ref="BL616" si="11548">D616/D622</f>
        <v>1.7278457545420838E-2</v>
      </c>
      <c r="BM616" s="131">
        <f t="shared" ref="BM616" si="11549">E616/E622</f>
        <v>5.1431710499210324E-2</v>
      </c>
      <c r="BN616" s="128">
        <f t="shared" ref="BN616" si="11550">F616/F622</f>
        <v>1.6248443949420165E-2</v>
      </c>
      <c r="BO616" s="129">
        <f t="shared" ref="BO616" si="11551">G616/G622</f>
        <v>5.7736880340401982E-2</v>
      </c>
      <c r="BP616" s="130">
        <f t="shared" ref="BP616" si="11552">H616/H622</f>
        <v>2.4779092056664641E-2</v>
      </c>
      <c r="BQ616" s="131">
        <f t="shared" ref="BQ616" si="11553">I616/I622</f>
        <v>4.81387352369562E-2</v>
      </c>
      <c r="BR616" s="128">
        <f t="shared" ref="BR616" si="11554">J616/J622</f>
        <v>3.9883551673944688E-2</v>
      </c>
      <c r="BS616" s="129">
        <f t="shared" ref="BS616" si="11555">K616/K622</f>
        <v>1.7486662714878483E-2</v>
      </c>
      <c r="BT616" s="130">
        <f t="shared" ref="BT616" si="11556">L616/L622</f>
        <v>4.8948063038583962E-2</v>
      </c>
      <c r="BU616" s="128">
        <f t="shared" ref="BU616" si="11557">M616/M622</f>
        <v>2.7129766716017766E-2</v>
      </c>
      <c r="BV616" s="132">
        <f t="shared" ref="BV616" si="11558">N616/N622</f>
        <v>4.8456057007125894E-2</v>
      </c>
      <c r="BW616" s="133">
        <f t="shared" ref="BW616" si="11559">O616/O622</f>
        <v>4.0174898328592584E-2</v>
      </c>
      <c r="BX616" s="128">
        <f t="shared" ref="BX616" si="11560">P616/P622</f>
        <v>2.8598944811992294E-2</v>
      </c>
      <c r="BY616" s="129">
        <f t="shared" ref="BY616" si="11561">Q616/Q622</f>
        <v>4.773491417448239E-2</v>
      </c>
      <c r="BZ616" s="130">
        <f t="shared" ref="BZ616" si="11562">R616/R622</f>
        <v>3.2486689952185559E-2</v>
      </c>
      <c r="CA616" s="131">
        <f t="shared" ref="CA616" si="11563">S616/S622</f>
        <v>5.201884253028264E-2</v>
      </c>
      <c r="CB616" s="128">
        <f t="shared" ref="CB616" si="11564">T616/T622</f>
        <v>3.3080864335041212E-2</v>
      </c>
      <c r="CC616" s="129">
        <f t="shared" ref="CC616" si="11565">U616/U622</f>
        <v>3.47520941815712E-2</v>
      </c>
      <c r="CD616" s="130">
        <f t="shared" ref="CD616" si="11566">V616/V622</f>
        <v>6.3453699361494892E-2</v>
      </c>
      <c r="CE616" s="131">
        <f t="shared" ref="CE616" si="11567">W616/W622</f>
        <v>3.3476678795898114E-2</v>
      </c>
      <c r="CF616" s="128">
        <f t="shared" ref="CF616" si="11568">X616/X622</f>
        <v>2.2615131578947369E-2</v>
      </c>
      <c r="CG616" s="129">
        <f t="shared" ref="CG616" si="11569">Y616/Y622</f>
        <v>3.9542925875808148E-2</v>
      </c>
      <c r="CH616" s="130">
        <f t="shared" ref="CH616" si="11570">Z616/Z622</f>
        <v>3.2366689558918006E-2</v>
      </c>
      <c r="CI616" s="128">
        <f t="shared" ref="CI616" si="11571">AA616/AA622</f>
        <v>4.0308018016148112E-2</v>
      </c>
      <c r="CJ616" s="134">
        <f t="shared" ref="CJ616" si="11572">AB616/AB622</f>
        <v>3.3692461716990148E-2</v>
      </c>
      <c r="CK616" s="135">
        <f t="shared" ref="CK616" si="11573">AC616/AC622</f>
        <v>4.2612686978552271E-2</v>
      </c>
    </row>
    <row r="617" spans="1:89" x14ac:dyDescent="0.2">
      <c r="A617" s="136" t="s">
        <v>35</v>
      </c>
      <c r="B617" s="192">
        <v>0</v>
      </c>
      <c r="C617" s="176">
        <v>810</v>
      </c>
      <c r="D617" s="177">
        <v>15</v>
      </c>
      <c r="E617" s="178">
        <v>487</v>
      </c>
      <c r="F617" s="175">
        <v>32</v>
      </c>
      <c r="G617" s="179">
        <v>1154</v>
      </c>
      <c r="H617" s="177">
        <v>187</v>
      </c>
      <c r="I617" s="178">
        <v>999</v>
      </c>
      <c r="J617" s="175">
        <v>66</v>
      </c>
      <c r="K617" s="176">
        <v>46</v>
      </c>
      <c r="L617" s="177">
        <v>723</v>
      </c>
      <c r="M617" s="175">
        <v>200</v>
      </c>
      <c r="N617" s="180">
        <v>601</v>
      </c>
      <c r="O617" s="193">
        <v>358</v>
      </c>
      <c r="P617" s="175">
        <v>138</v>
      </c>
      <c r="Q617" s="176">
        <v>286</v>
      </c>
      <c r="R617" s="177">
        <v>270</v>
      </c>
      <c r="S617" s="178">
        <v>228</v>
      </c>
      <c r="T617" s="175">
        <v>35</v>
      </c>
      <c r="U617" s="179">
        <v>19</v>
      </c>
      <c r="V617" s="177">
        <v>528</v>
      </c>
      <c r="W617" s="194">
        <v>49</v>
      </c>
      <c r="X617" s="175">
        <v>103</v>
      </c>
      <c r="Y617" s="179">
        <v>35</v>
      </c>
      <c r="Z617" s="177">
        <v>131</v>
      </c>
      <c r="AA617" s="175">
        <v>262</v>
      </c>
      <c r="AB617" s="156">
        <f t="shared" si="11082"/>
        <v>2829</v>
      </c>
      <c r="AC617" s="157">
        <f t="shared" si="11083"/>
        <v>4933</v>
      </c>
      <c r="BI617" s="136" t="s">
        <v>35</v>
      </c>
      <c r="BJ617" s="128">
        <f>B617/B622</f>
        <v>0</v>
      </c>
      <c r="BK617" s="129">
        <f t="shared" ref="BK617" si="11574">C617/C622</f>
        <v>2.4795665350353567E-2</v>
      </c>
      <c r="BL617" s="130">
        <f t="shared" ref="BL617" si="11575">D617/D622</f>
        <v>1.1123470522803114E-3</v>
      </c>
      <c r="BM617" s="131">
        <f t="shared" ref="BM617" si="11576">E617/E622</f>
        <v>3.3440911900020603E-2</v>
      </c>
      <c r="BN617" s="128">
        <f t="shared" ref="BN617" si="11577">F617/F622</f>
        <v>1.0482867064142043E-3</v>
      </c>
      <c r="BO617" s="129">
        <f t="shared" ref="BO617" si="11578">G617/G622</f>
        <v>3.9921126370775245E-2</v>
      </c>
      <c r="BP617" s="130">
        <f t="shared" ref="BP617" si="11579">H617/H622</f>
        <v>4.3714058628266869E-3</v>
      </c>
      <c r="BQ617" s="131">
        <f t="shared" ref="BQ617" si="11580">I617/I622</f>
        <v>2.1335668368109691E-2</v>
      </c>
      <c r="BR617" s="128">
        <f t="shared" ref="BR617" si="11581">J617/J622</f>
        <v>9.6069868995633193E-3</v>
      </c>
      <c r="BS617" s="129">
        <f t="shared" ref="BS617" si="11582">K617/K622</f>
        <v>6.8168346176644933E-3</v>
      </c>
      <c r="BT617" s="130">
        <f t="shared" ref="BT617" si="11583">L617/L622</f>
        <v>2.8064591258442666E-2</v>
      </c>
      <c r="BU617" s="128">
        <f t="shared" ref="BU617" si="11584">M617/M622</f>
        <v>8.0028810371733823E-3</v>
      </c>
      <c r="BV617" s="132">
        <f t="shared" ref="BV617" si="11585">N617/N622</f>
        <v>1.3595747087433548E-2</v>
      </c>
      <c r="BW617" s="133">
        <f t="shared" ref="BW617" si="11586">O617/O622</f>
        <v>8.4158066715249533E-3</v>
      </c>
      <c r="BX617" s="128">
        <f t="shared" ref="BX617" si="11587">P617/P622</f>
        <v>5.7784105183820451E-3</v>
      </c>
      <c r="BY617" s="129">
        <f t="shared" ref="BY617" si="11588">Q617/Q622</f>
        <v>1.2652627853477261E-2</v>
      </c>
      <c r="BZ617" s="130">
        <f t="shared" ref="BZ617" si="11589">R617/R622</f>
        <v>9.1559564583403984E-3</v>
      </c>
      <c r="CA617" s="131">
        <f t="shared" ref="CA617" si="11590">S617/S622</f>
        <v>7.6716016150740239E-3</v>
      </c>
      <c r="CB617" s="128">
        <f t="shared" ref="CB617" si="11591">T617/T622</f>
        <v>3.8984183559812877E-3</v>
      </c>
      <c r="CC617" s="129">
        <f t="shared" ref="CC617" si="11592">U617/U622</f>
        <v>2.1507810731265565E-3</v>
      </c>
      <c r="CD617" s="130">
        <f t="shared" ref="CD617" si="11593">V617/V622</f>
        <v>1.9046931928862594E-2</v>
      </c>
      <c r="CE617" s="131">
        <f t="shared" ref="CE617" si="11594">W617/W622</f>
        <v>1.6209063843863711E-3</v>
      </c>
      <c r="CF617" s="128">
        <f t="shared" ref="CF617" si="11595">X617/X622</f>
        <v>4.7057748538011698E-3</v>
      </c>
      <c r="CG617" s="129">
        <f t="shared" ref="CG617" si="11596">Y617/Y622</f>
        <v>2.6311832807096678E-3</v>
      </c>
      <c r="CH617" s="130">
        <f t="shared" ref="CH617" si="11597">Z617/Z622</f>
        <v>2.9021467024081173E-3</v>
      </c>
      <c r="CI617" s="128">
        <f t="shared" ref="CI617" si="11598">AA617/AA622</f>
        <v>5.4380539239087568E-3</v>
      </c>
      <c r="CJ617" s="134">
        <f t="shared" ref="CJ617" si="11599">AB617/AB622</f>
        <v>8.0462581628705995E-3</v>
      </c>
      <c r="CK617" s="135">
        <f t="shared" ref="CK617" si="11600">AC617/AC622</f>
        <v>1.4089978206662534E-2</v>
      </c>
    </row>
    <row r="618" spans="1:89" x14ac:dyDescent="0.2">
      <c r="A618" s="145" t="s">
        <v>36</v>
      </c>
      <c r="B618" s="189">
        <v>0</v>
      </c>
      <c r="C618" s="183">
        <v>0</v>
      </c>
      <c r="D618" s="184">
        <v>0</v>
      </c>
      <c r="E618" s="185">
        <v>0</v>
      </c>
      <c r="F618" s="182">
        <v>0</v>
      </c>
      <c r="G618" s="186">
        <v>0</v>
      </c>
      <c r="H618" s="184">
        <v>0</v>
      </c>
      <c r="I618" s="185">
        <v>0</v>
      </c>
      <c r="J618" s="182">
        <v>0</v>
      </c>
      <c r="K618" s="186">
        <v>0</v>
      </c>
      <c r="L618" s="184">
        <v>0</v>
      </c>
      <c r="M618" s="182">
        <v>0</v>
      </c>
      <c r="N618" s="187">
        <v>0</v>
      </c>
      <c r="O618" s="190">
        <v>0</v>
      </c>
      <c r="P618" s="182">
        <v>0</v>
      </c>
      <c r="Q618" s="186">
        <v>0</v>
      </c>
      <c r="R618" s="184">
        <v>0</v>
      </c>
      <c r="S618" s="185">
        <v>0</v>
      </c>
      <c r="T618" s="182">
        <v>0</v>
      </c>
      <c r="U618" s="186">
        <v>0</v>
      </c>
      <c r="V618" s="184">
        <v>0</v>
      </c>
      <c r="W618" s="185">
        <v>0</v>
      </c>
      <c r="X618" s="182">
        <v>0</v>
      </c>
      <c r="Y618" s="186">
        <v>0</v>
      </c>
      <c r="Z618" s="184">
        <v>0</v>
      </c>
      <c r="AA618" s="182">
        <v>0</v>
      </c>
      <c r="AB618" s="156">
        <f t="shared" si="11082"/>
        <v>0</v>
      </c>
      <c r="AC618" s="157">
        <f t="shared" si="11083"/>
        <v>0</v>
      </c>
      <c r="BI618" s="145" t="s">
        <v>36</v>
      </c>
      <c r="BJ618" s="128">
        <f>B618/B622</f>
        <v>0</v>
      </c>
      <c r="BK618" s="129">
        <f t="shared" ref="BK618" si="11601">C618/C622</f>
        <v>0</v>
      </c>
      <c r="BL618" s="130">
        <f t="shared" ref="BL618" si="11602">D618/D622</f>
        <v>0</v>
      </c>
      <c r="BM618" s="131">
        <f t="shared" ref="BM618" si="11603">E618/E622</f>
        <v>0</v>
      </c>
      <c r="BN618" s="128">
        <f t="shared" ref="BN618" si="11604">F618/F622</f>
        <v>0</v>
      </c>
      <c r="BO618" s="129">
        <f t="shared" ref="BO618" si="11605">G618/G622</f>
        <v>0</v>
      </c>
      <c r="BP618" s="130">
        <f t="shared" ref="BP618" si="11606">H618/H622</f>
        <v>0</v>
      </c>
      <c r="BQ618" s="131">
        <f t="shared" ref="BQ618" si="11607">I618/I622</f>
        <v>0</v>
      </c>
      <c r="BR618" s="128">
        <f t="shared" ref="BR618" si="11608">J618/J622</f>
        <v>0</v>
      </c>
      <c r="BS618" s="129">
        <f t="shared" ref="BS618" si="11609">K618/K622</f>
        <v>0</v>
      </c>
      <c r="BT618" s="130">
        <f t="shared" ref="BT618" si="11610">L618/L622</f>
        <v>0</v>
      </c>
      <c r="BU618" s="128">
        <f t="shared" ref="BU618" si="11611">M618/M622</f>
        <v>0</v>
      </c>
      <c r="BV618" s="132">
        <f t="shared" ref="BV618" si="11612">N618/N622</f>
        <v>0</v>
      </c>
      <c r="BW618" s="133">
        <f t="shared" ref="BW618" si="11613">O618/O622</f>
        <v>0</v>
      </c>
      <c r="BX618" s="128">
        <f t="shared" ref="BX618" si="11614">P618/P622</f>
        <v>0</v>
      </c>
      <c r="BY618" s="129">
        <f t="shared" ref="BY618" si="11615">Q618/Q622</f>
        <v>0</v>
      </c>
      <c r="BZ618" s="130">
        <f t="shared" ref="BZ618" si="11616">R618/R622</f>
        <v>0</v>
      </c>
      <c r="CA618" s="131">
        <f t="shared" ref="CA618" si="11617">S618/S622</f>
        <v>0</v>
      </c>
      <c r="CB618" s="128">
        <f t="shared" ref="CB618" si="11618">T618/T622</f>
        <v>0</v>
      </c>
      <c r="CC618" s="129">
        <f t="shared" ref="CC618" si="11619">U618/U622</f>
        <v>0</v>
      </c>
      <c r="CD618" s="130">
        <f t="shared" ref="CD618" si="11620">V618/V622</f>
        <v>0</v>
      </c>
      <c r="CE618" s="131">
        <f t="shared" ref="CE618" si="11621">W618/W622</f>
        <v>0</v>
      </c>
      <c r="CF618" s="128">
        <f t="shared" ref="CF618" si="11622">X618/X622</f>
        <v>0</v>
      </c>
      <c r="CG618" s="129">
        <f t="shared" ref="CG618" si="11623">Y618/Y622</f>
        <v>0</v>
      </c>
      <c r="CH618" s="130">
        <f t="shared" ref="CH618" si="11624">Z618/Z622</f>
        <v>0</v>
      </c>
      <c r="CI618" s="128">
        <f t="shared" ref="CI618" si="11625">AA618/AA622</f>
        <v>0</v>
      </c>
      <c r="CJ618" s="134">
        <f t="shared" ref="CJ618" si="11626">AB618/AB622</f>
        <v>0</v>
      </c>
      <c r="CK618" s="135">
        <f t="shared" ref="CK618" si="11627">AC618/AC622</f>
        <v>0</v>
      </c>
    </row>
    <row r="619" spans="1:89" x14ac:dyDescent="0.2">
      <c r="A619" s="136" t="s">
        <v>37</v>
      </c>
      <c r="B619" s="58">
        <v>0</v>
      </c>
      <c r="C619" s="59">
        <v>0</v>
      </c>
      <c r="D619" s="138">
        <v>0</v>
      </c>
      <c r="E619" s="139">
        <v>0</v>
      </c>
      <c r="F619" s="137">
        <v>0</v>
      </c>
      <c r="G619" s="140">
        <v>0</v>
      </c>
      <c r="H619" s="138">
        <v>0</v>
      </c>
      <c r="I619" s="139">
        <v>0</v>
      </c>
      <c r="J619" s="137">
        <v>0</v>
      </c>
      <c r="K619" s="140">
        <v>0</v>
      </c>
      <c r="L619" s="138"/>
      <c r="M619" s="137">
        <v>0</v>
      </c>
      <c r="N619" s="141">
        <v>0</v>
      </c>
      <c r="O619" s="142">
        <v>0</v>
      </c>
      <c r="P619" s="137">
        <v>0</v>
      </c>
      <c r="Q619" s="140">
        <v>0</v>
      </c>
      <c r="R619" s="138"/>
      <c r="S619" s="139">
        <v>0</v>
      </c>
      <c r="T619" s="137">
        <v>0</v>
      </c>
      <c r="U619" s="140">
        <v>0</v>
      </c>
      <c r="V619" s="138">
        <v>0</v>
      </c>
      <c r="W619" s="139">
        <v>0</v>
      </c>
      <c r="X619" s="137">
        <v>0</v>
      </c>
      <c r="Y619" s="140">
        <v>0</v>
      </c>
      <c r="Z619" s="143">
        <v>0</v>
      </c>
      <c r="AA619" s="144">
        <v>0</v>
      </c>
      <c r="AB619" s="158">
        <v>0</v>
      </c>
      <c r="AC619" s="159">
        <f t="shared" ref="AC619:AC621" si="11628">SUM(C619,E619,G619,I619,K619,M619,O619,Q619,S619,U619,W619,Y619,AA619)</f>
        <v>0</v>
      </c>
      <c r="BI619" s="136" t="s">
        <v>37</v>
      </c>
      <c r="BJ619" s="128">
        <f>B619/B622</f>
        <v>0</v>
      </c>
      <c r="BK619" s="129">
        <f t="shared" ref="BK619" si="11629">C619/C622</f>
        <v>0</v>
      </c>
      <c r="BL619" s="130">
        <f t="shared" ref="BL619" si="11630">D619/D622</f>
        <v>0</v>
      </c>
      <c r="BM619" s="131">
        <f t="shared" ref="BM619" si="11631">E619/E622</f>
        <v>0</v>
      </c>
      <c r="BN619" s="128">
        <f t="shared" ref="BN619" si="11632">F619/F622</f>
        <v>0</v>
      </c>
      <c r="BO619" s="129">
        <f t="shared" ref="BO619" si="11633">G619/G622</f>
        <v>0</v>
      </c>
      <c r="BP619" s="130">
        <f t="shared" ref="BP619" si="11634">H619/H622</f>
        <v>0</v>
      </c>
      <c r="BQ619" s="131">
        <f t="shared" ref="BQ619" si="11635">I619/I622</f>
        <v>0</v>
      </c>
      <c r="BR619" s="128">
        <f t="shared" ref="BR619" si="11636">J619/J622</f>
        <v>0</v>
      </c>
      <c r="BS619" s="129">
        <f t="shared" ref="BS619" si="11637">K619/K622</f>
        <v>0</v>
      </c>
      <c r="BT619" s="130">
        <f t="shared" ref="BT619" si="11638">L619/L622</f>
        <v>0</v>
      </c>
      <c r="BU619" s="128">
        <f t="shared" ref="BU619" si="11639">M619/M622</f>
        <v>0</v>
      </c>
      <c r="BV619" s="132">
        <f t="shared" ref="BV619" si="11640">N619/N622</f>
        <v>0</v>
      </c>
      <c r="BW619" s="133">
        <f t="shared" ref="BW619" si="11641">O619/O622</f>
        <v>0</v>
      </c>
      <c r="BX619" s="128">
        <f t="shared" ref="BX619" si="11642">P619/P622</f>
        <v>0</v>
      </c>
      <c r="BY619" s="129">
        <f t="shared" ref="BY619" si="11643">Q619/Q622</f>
        <v>0</v>
      </c>
      <c r="BZ619" s="130">
        <f t="shared" ref="BZ619" si="11644">R619/R622</f>
        <v>0</v>
      </c>
      <c r="CA619" s="131">
        <f t="shared" ref="CA619" si="11645">S619/S622</f>
        <v>0</v>
      </c>
      <c r="CB619" s="128">
        <f t="shared" ref="CB619" si="11646">T619/T622</f>
        <v>0</v>
      </c>
      <c r="CC619" s="129">
        <f t="shared" ref="CC619" si="11647">U619/U622</f>
        <v>0</v>
      </c>
      <c r="CD619" s="130">
        <f t="shared" ref="CD619" si="11648">V619/V622</f>
        <v>0</v>
      </c>
      <c r="CE619" s="131">
        <f t="shared" ref="CE619" si="11649">W619/W622</f>
        <v>0</v>
      </c>
      <c r="CF619" s="128">
        <f t="shared" ref="CF619" si="11650">X619/X622</f>
        <v>0</v>
      </c>
      <c r="CG619" s="129">
        <f t="shared" ref="CG619" si="11651">Y619/Y622</f>
        <v>0</v>
      </c>
      <c r="CH619" s="130">
        <f t="shared" ref="CH619" si="11652">Z619/Z622</f>
        <v>0</v>
      </c>
      <c r="CI619" s="128">
        <f t="shared" ref="CI619" si="11653">AA619/AA622</f>
        <v>0</v>
      </c>
      <c r="CJ619" s="134">
        <f t="shared" ref="CJ619" si="11654">AB619/AB622</f>
        <v>0</v>
      </c>
      <c r="CK619" s="135">
        <f t="shared" ref="CK619" si="11655">AC619/AC622</f>
        <v>0</v>
      </c>
    </row>
    <row r="620" spans="1:89" x14ac:dyDescent="0.2">
      <c r="A620" s="145" t="s">
        <v>38</v>
      </c>
      <c r="B620" s="56"/>
      <c r="C620" s="57"/>
      <c r="D620" s="151"/>
      <c r="E620" s="148"/>
      <c r="F620" s="149"/>
      <c r="G620" s="150"/>
      <c r="H620" s="151"/>
      <c r="I620" s="148"/>
      <c r="J620" s="149"/>
      <c r="K620" s="150"/>
      <c r="L620" s="151"/>
      <c r="M620" s="149"/>
      <c r="N620" s="153"/>
      <c r="O620" s="152"/>
      <c r="P620" s="149"/>
      <c r="Q620" s="150"/>
      <c r="R620" s="151"/>
      <c r="S620" s="148"/>
      <c r="T620" s="149"/>
      <c r="U620" s="150"/>
      <c r="V620" s="151"/>
      <c r="W620" s="148"/>
      <c r="X620" s="149"/>
      <c r="Y620" s="150"/>
      <c r="Z620" s="147"/>
      <c r="AA620" s="146"/>
      <c r="AB620" s="158">
        <f t="shared" ref="AB620:AB621" si="11656">SUM(B620,D620,F620,H620,J620,L620,N620,P620,R620,T620,V620,X620,Z620)</f>
        <v>0</v>
      </c>
      <c r="AC620" s="159">
        <f t="shared" si="11628"/>
        <v>0</v>
      </c>
      <c r="BI620" s="145" t="s">
        <v>38</v>
      </c>
      <c r="BJ620" s="128">
        <f>B620/B622</f>
        <v>0</v>
      </c>
      <c r="BK620" s="129">
        <f t="shared" ref="BK620" si="11657">C620/C622</f>
        <v>0</v>
      </c>
      <c r="BL620" s="130">
        <f t="shared" ref="BL620" si="11658">D620/D622</f>
        <v>0</v>
      </c>
      <c r="BM620" s="131">
        <f t="shared" ref="BM620" si="11659">E620/E622</f>
        <v>0</v>
      </c>
      <c r="BN620" s="128">
        <f t="shared" ref="BN620" si="11660">F620/F622</f>
        <v>0</v>
      </c>
      <c r="BO620" s="129">
        <f t="shared" ref="BO620" si="11661">G620/G622</f>
        <v>0</v>
      </c>
      <c r="BP620" s="130">
        <f t="shared" ref="BP620" si="11662">H620/H622</f>
        <v>0</v>
      </c>
      <c r="BQ620" s="131">
        <f t="shared" ref="BQ620" si="11663">I620/I622</f>
        <v>0</v>
      </c>
      <c r="BR620" s="128">
        <f t="shared" ref="BR620" si="11664">J620/J622</f>
        <v>0</v>
      </c>
      <c r="BS620" s="129">
        <f t="shared" ref="BS620" si="11665">K620/K622</f>
        <v>0</v>
      </c>
      <c r="BT620" s="130">
        <f t="shared" ref="BT620" si="11666">L620/L622</f>
        <v>0</v>
      </c>
      <c r="BU620" s="128">
        <f t="shared" ref="BU620" si="11667">M620/M622</f>
        <v>0</v>
      </c>
      <c r="BV620" s="132">
        <f t="shared" ref="BV620" si="11668">N620/N622</f>
        <v>0</v>
      </c>
      <c r="BW620" s="133">
        <f t="shared" ref="BW620" si="11669">O620/O622</f>
        <v>0</v>
      </c>
      <c r="BX620" s="128">
        <f t="shared" ref="BX620" si="11670">P620/P622</f>
        <v>0</v>
      </c>
      <c r="BY620" s="129">
        <f t="shared" ref="BY620" si="11671">Q620/Q622</f>
        <v>0</v>
      </c>
      <c r="BZ620" s="130">
        <f t="shared" ref="BZ620" si="11672">R620/R622</f>
        <v>0</v>
      </c>
      <c r="CA620" s="131">
        <f t="shared" ref="CA620" si="11673">S620/S622</f>
        <v>0</v>
      </c>
      <c r="CB620" s="128">
        <f t="shared" ref="CB620" si="11674">T620/T622</f>
        <v>0</v>
      </c>
      <c r="CC620" s="129">
        <f t="shared" ref="CC620" si="11675">U620/U622</f>
        <v>0</v>
      </c>
      <c r="CD620" s="130">
        <f t="shared" ref="CD620" si="11676">V620/V622</f>
        <v>0</v>
      </c>
      <c r="CE620" s="131">
        <f t="shared" ref="CE620" si="11677">W620/W622</f>
        <v>0</v>
      </c>
      <c r="CF620" s="128">
        <f t="shared" ref="CF620" si="11678">X620/X622</f>
        <v>0</v>
      </c>
      <c r="CG620" s="129">
        <f t="shared" ref="CG620" si="11679">Y620/Y622</f>
        <v>0</v>
      </c>
      <c r="CH620" s="130">
        <f t="shared" ref="CH620" si="11680">Z620/Z622</f>
        <v>0</v>
      </c>
      <c r="CI620" s="128">
        <f t="shared" ref="CI620" si="11681">AA620/AA622</f>
        <v>0</v>
      </c>
      <c r="CJ620" s="134">
        <f t="shared" ref="CJ620" si="11682">AB620/AB622</f>
        <v>0</v>
      </c>
      <c r="CK620" s="135">
        <f t="shared" ref="CK620" si="11683">AC620/AC622</f>
        <v>0</v>
      </c>
    </row>
    <row r="621" spans="1:89" ht="13.5" thickBot="1" x14ac:dyDescent="0.25">
      <c r="A621" s="136" t="s">
        <v>39</v>
      </c>
      <c r="B621" s="58"/>
      <c r="C621" s="59"/>
      <c r="D621" s="138"/>
      <c r="E621" s="139"/>
      <c r="F621" s="137"/>
      <c r="G621" s="140"/>
      <c r="H621" s="138"/>
      <c r="I621" s="139"/>
      <c r="J621" s="137"/>
      <c r="K621" s="140"/>
      <c r="L621" s="138"/>
      <c r="M621" s="137"/>
      <c r="N621" s="141"/>
      <c r="O621" s="142"/>
      <c r="P621" s="137"/>
      <c r="Q621" s="140"/>
      <c r="R621" s="138"/>
      <c r="S621" s="139"/>
      <c r="T621" s="137"/>
      <c r="U621" s="140"/>
      <c r="V621" s="138"/>
      <c r="W621" s="139"/>
      <c r="X621" s="137"/>
      <c r="Y621" s="140"/>
      <c r="Z621" s="143"/>
      <c r="AA621" s="144"/>
      <c r="AB621" s="158">
        <f t="shared" si="11656"/>
        <v>0</v>
      </c>
      <c r="AC621" s="159">
        <f t="shared" si="11628"/>
        <v>0</v>
      </c>
      <c r="BI621" s="136" t="s">
        <v>39</v>
      </c>
      <c r="BJ621" s="128">
        <f>B621/B622</f>
        <v>0</v>
      </c>
      <c r="BK621" s="129">
        <f t="shared" ref="BK621" si="11684">C621/C622</f>
        <v>0</v>
      </c>
      <c r="BL621" s="130">
        <f t="shared" ref="BL621" si="11685">D621/D622</f>
        <v>0</v>
      </c>
      <c r="BM621" s="131">
        <f t="shared" ref="BM621" si="11686">E621/E622</f>
        <v>0</v>
      </c>
      <c r="BN621" s="128">
        <f t="shared" ref="BN621" si="11687">F621/F622</f>
        <v>0</v>
      </c>
      <c r="BO621" s="129">
        <f t="shared" ref="BO621" si="11688">G621/G622</f>
        <v>0</v>
      </c>
      <c r="BP621" s="130">
        <f t="shared" ref="BP621" si="11689">H621/H622</f>
        <v>0</v>
      </c>
      <c r="BQ621" s="131">
        <f t="shared" ref="BQ621" si="11690">I621/I622</f>
        <v>0</v>
      </c>
      <c r="BR621" s="128">
        <f t="shared" ref="BR621" si="11691">J621/J622</f>
        <v>0</v>
      </c>
      <c r="BS621" s="129">
        <f t="shared" ref="BS621" si="11692">K621/K622</f>
        <v>0</v>
      </c>
      <c r="BT621" s="130">
        <f t="shared" ref="BT621" si="11693">L621/L622</f>
        <v>0</v>
      </c>
      <c r="BU621" s="128">
        <f t="shared" ref="BU621" si="11694">M621/M622</f>
        <v>0</v>
      </c>
      <c r="BV621" s="132">
        <f t="shared" ref="BV621" si="11695">N621/N622</f>
        <v>0</v>
      </c>
      <c r="BW621" s="133">
        <f t="shared" ref="BW621" si="11696">O621/O622</f>
        <v>0</v>
      </c>
      <c r="BX621" s="128">
        <f t="shared" ref="BX621" si="11697">P621/P622</f>
        <v>0</v>
      </c>
      <c r="BY621" s="129">
        <f t="shared" ref="BY621" si="11698">Q621/Q622</f>
        <v>0</v>
      </c>
      <c r="BZ621" s="130">
        <f t="shared" ref="BZ621" si="11699">R621/R622</f>
        <v>0</v>
      </c>
      <c r="CA621" s="131">
        <f t="shared" ref="CA621" si="11700">S621/S622</f>
        <v>0</v>
      </c>
      <c r="CB621" s="128">
        <f t="shared" ref="CB621" si="11701">T621/T622</f>
        <v>0</v>
      </c>
      <c r="CC621" s="129">
        <f t="shared" ref="CC621" si="11702">U621/U622</f>
        <v>0</v>
      </c>
      <c r="CD621" s="130">
        <f t="shared" ref="CD621" si="11703">V621/V622</f>
        <v>0</v>
      </c>
      <c r="CE621" s="131">
        <f t="shared" ref="CE621" si="11704">W621/W622</f>
        <v>0</v>
      </c>
      <c r="CF621" s="128">
        <f t="shared" ref="CF621" si="11705">X621/X622</f>
        <v>0</v>
      </c>
      <c r="CG621" s="129">
        <f t="shared" ref="CG621" si="11706">Y621/Y622</f>
        <v>0</v>
      </c>
      <c r="CH621" s="130">
        <f t="shared" ref="CH621" si="11707">Z621/Z622</f>
        <v>0</v>
      </c>
      <c r="CI621" s="128">
        <f t="shared" ref="CI621" si="11708">AA621/AA622</f>
        <v>0</v>
      </c>
      <c r="CJ621" s="134">
        <f t="shared" ref="CJ621" si="11709">AB621/AB622</f>
        <v>0</v>
      </c>
      <c r="CK621" s="135">
        <f t="shared" ref="CK621" si="11710">AC621/AC622</f>
        <v>0</v>
      </c>
    </row>
    <row r="622" spans="1:89" ht="14.25" thickTop="1" thickBot="1" x14ac:dyDescent="0.25">
      <c r="A622" s="229" t="s">
        <v>13</v>
      </c>
      <c r="B622" s="20">
        <f t="shared" ref="B622:AA622" si="11711">SUM(B599:B621)</f>
        <v>30869</v>
      </c>
      <c r="C622" s="21">
        <f t="shared" si="11711"/>
        <v>32667</v>
      </c>
      <c r="D622" s="20">
        <f t="shared" si="11711"/>
        <v>13485</v>
      </c>
      <c r="E622" s="21">
        <f t="shared" si="11711"/>
        <v>14563</v>
      </c>
      <c r="F622" s="20">
        <f t="shared" si="11711"/>
        <v>30526</v>
      </c>
      <c r="G622" s="21">
        <f t="shared" si="11711"/>
        <v>28907</v>
      </c>
      <c r="H622" s="20">
        <f t="shared" si="11711"/>
        <v>42778</v>
      </c>
      <c r="I622" s="21">
        <f t="shared" si="11711"/>
        <v>46823</v>
      </c>
      <c r="J622" s="20">
        <f t="shared" si="11711"/>
        <v>6870</v>
      </c>
      <c r="K622" s="21">
        <f t="shared" si="11711"/>
        <v>6748</v>
      </c>
      <c r="L622" s="20">
        <f t="shared" si="11711"/>
        <v>25762</v>
      </c>
      <c r="M622" s="21">
        <f t="shared" si="11711"/>
        <v>24991</v>
      </c>
      <c r="N622" s="20">
        <f t="shared" si="11711"/>
        <v>44205</v>
      </c>
      <c r="O622" s="21">
        <f t="shared" si="11711"/>
        <v>42539</v>
      </c>
      <c r="P622" s="20">
        <f t="shared" si="11711"/>
        <v>23882</v>
      </c>
      <c r="Q622" s="21">
        <f t="shared" si="11711"/>
        <v>22604</v>
      </c>
      <c r="R622" s="20">
        <f t="shared" si="11711"/>
        <v>29489</v>
      </c>
      <c r="S622" s="21">
        <f t="shared" si="11711"/>
        <v>29720</v>
      </c>
      <c r="T622" s="20">
        <f t="shared" si="11711"/>
        <v>8978</v>
      </c>
      <c r="U622" s="21">
        <f t="shared" si="11711"/>
        <v>8834</v>
      </c>
      <c r="V622" s="20">
        <f t="shared" si="11711"/>
        <v>27721</v>
      </c>
      <c r="W622" s="21">
        <f t="shared" si="11711"/>
        <v>30230</v>
      </c>
      <c r="X622" s="20">
        <f t="shared" si="11711"/>
        <v>21888</v>
      </c>
      <c r="Y622" s="21">
        <f t="shared" si="11711"/>
        <v>13302</v>
      </c>
      <c r="Z622" s="20">
        <f t="shared" si="11711"/>
        <v>45139</v>
      </c>
      <c r="AA622" s="21">
        <f t="shared" si="11711"/>
        <v>48179</v>
      </c>
      <c r="AB622" s="160">
        <f t="shared" ref="AB622:AC622" si="11712">SUM(AB598:AB621)</f>
        <v>351592</v>
      </c>
      <c r="AC622" s="161">
        <f t="shared" si="11712"/>
        <v>350107</v>
      </c>
      <c r="BI622" s="229" t="s">
        <v>13</v>
      </c>
      <c r="BJ622" s="154">
        <f>SUM(BJ598:BJ621)</f>
        <v>1</v>
      </c>
      <c r="BK622" s="155">
        <f t="shared" ref="BK622:CK622" si="11713">SUM(BK598:BK621)</f>
        <v>1.0000000000000002</v>
      </c>
      <c r="BL622" s="154">
        <f t="shared" si="11713"/>
        <v>0.99999999999999989</v>
      </c>
      <c r="BM622" s="155">
        <f t="shared" si="11713"/>
        <v>1</v>
      </c>
      <c r="BN622" s="154">
        <f t="shared" si="11713"/>
        <v>0.99999999999999989</v>
      </c>
      <c r="BO622" s="155">
        <f t="shared" si="11713"/>
        <v>1</v>
      </c>
      <c r="BP622" s="154">
        <f t="shared" si="11713"/>
        <v>0.99999999999999989</v>
      </c>
      <c r="BQ622" s="155">
        <f t="shared" si="11713"/>
        <v>1</v>
      </c>
      <c r="BR622" s="154">
        <f t="shared" si="11713"/>
        <v>0.99999999999999989</v>
      </c>
      <c r="BS622" s="155">
        <f t="shared" si="11713"/>
        <v>0.99999999999999989</v>
      </c>
      <c r="BT622" s="154">
        <f t="shared" si="11713"/>
        <v>0.99999999999999989</v>
      </c>
      <c r="BU622" s="155">
        <f t="shared" si="11713"/>
        <v>1</v>
      </c>
      <c r="BV622" s="154">
        <f t="shared" si="11713"/>
        <v>0.99999999999999989</v>
      </c>
      <c r="BW622" s="155">
        <f t="shared" si="11713"/>
        <v>1</v>
      </c>
      <c r="BX622" s="154">
        <f t="shared" si="11713"/>
        <v>1</v>
      </c>
      <c r="BY622" s="155">
        <f t="shared" si="11713"/>
        <v>1.0000000000000002</v>
      </c>
      <c r="BZ622" s="154">
        <f t="shared" si="11713"/>
        <v>1</v>
      </c>
      <c r="CA622" s="155">
        <f t="shared" si="11713"/>
        <v>1</v>
      </c>
      <c r="CB622" s="154">
        <f t="shared" si="11713"/>
        <v>0.99999999999999989</v>
      </c>
      <c r="CC622" s="155">
        <f t="shared" si="11713"/>
        <v>1</v>
      </c>
      <c r="CD622" s="154">
        <f t="shared" si="11713"/>
        <v>1</v>
      </c>
      <c r="CE622" s="155">
        <f t="shared" si="11713"/>
        <v>1</v>
      </c>
      <c r="CF622" s="154">
        <f t="shared" si="11713"/>
        <v>0.99999999999999989</v>
      </c>
      <c r="CG622" s="155">
        <f t="shared" si="11713"/>
        <v>1</v>
      </c>
      <c r="CH622" s="154">
        <f t="shared" si="11713"/>
        <v>0.99999999999999989</v>
      </c>
      <c r="CI622" s="155">
        <f t="shared" si="11713"/>
        <v>1</v>
      </c>
      <c r="CJ622" s="154">
        <f t="shared" si="11713"/>
        <v>1</v>
      </c>
      <c r="CK622" s="155">
        <f t="shared" si="11713"/>
        <v>1</v>
      </c>
    </row>
    <row r="623" spans="1:89" ht="13.5" thickTop="1" x14ac:dyDescent="0.2">
      <c r="A623" s="173"/>
    </row>
    <row r="625" spans="1:89" x14ac:dyDescent="0.2">
      <c r="A625" s="304">
        <f>+A594+1</f>
        <v>44702</v>
      </c>
      <c r="B625" s="304"/>
      <c r="C625" s="304"/>
      <c r="D625" s="304"/>
      <c r="BI625" s="309">
        <f>+BI563+2</f>
        <v>44702</v>
      </c>
      <c r="BJ625" s="309"/>
      <c r="BK625" s="309"/>
      <c r="BL625" s="309"/>
    </row>
    <row r="626" spans="1:89" ht="13.5" thickBot="1" x14ac:dyDescent="0.25">
      <c r="AE626" s="232" t="s">
        <v>84</v>
      </c>
    </row>
    <row r="627" spans="1:89" ht="14.25" thickTop="1" thickBot="1" x14ac:dyDescent="0.25">
      <c r="A627" s="300" t="s">
        <v>0</v>
      </c>
      <c r="B627" s="302" t="s">
        <v>1</v>
      </c>
      <c r="C627" s="303"/>
      <c r="D627" s="302" t="s">
        <v>2</v>
      </c>
      <c r="E627" s="303"/>
      <c r="F627" s="302" t="s">
        <v>3</v>
      </c>
      <c r="G627" s="303"/>
      <c r="H627" s="302" t="s">
        <v>4</v>
      </c>
      <c r="I627" s="303"/>
      <c r="J627" s="302" t="s">
        <v>5</v>
      </c>
      <c r="K627" s="303"/>
      <c r="L627" s="302" t="s">
        <v>6</v>
      </c>
      <c r="M627" s="303"/>
      <c r="N627" s="302" t="s">
        <v>7</v>
      </c>
      <c r="O627" s="303"/>
      <c r="P627" s="302" t="s">
        <v>8</v>
      </c>
      <c r="Q627" s="303"/>
      <c r="R627" s="302" t="s">
        <v>9</v>
      </c>
      <c r="S627" s="303"/>
      <c r="T627" s="302" t="s">
        <v>10</v>
      </c>
      <c r="U627" s="303"/>
      <c r="V627" s="302" t="s">
        <v>11</v>
      </c>
      <c r="W627" s="303"/>
      <c r="X627" s="302" t="s">
        <v>12</v>
      </c>
      <c r="Y627" s="303"/>
      <c r="Z627" s="305" t="s">
        <v>40</v>
      </c>
      <c r="AA627" s="306"/>
      <c r="AB627" s="307" t="s">
        <v>41</v>
      </c>
      <c r="AC627" s="308"/>
      <c r="AE627" s="300" t="s">
        <v>0</v>
      </c>
      <c r="AF627" s="302" t="s">
        <v>1</v>
      </c>
      <c r="AG627" s="303"/>
      <c r="AH627" s="302" t="s">
        <v>2</v>
      </c>
      <c r="AI627" s="303"/>
      <c r="AJ627" s="302" t="s">
        <v>3</v>
      </c>
      <c r="AK627" s="303"/>
      <c r="AL627" s="302" t="s">
        <v>4</v>
      </c>
      <c r="AM627" s="303"/>
      <c r="AN627" s="302" t="s">
        <v>5</v>
      </c>
      <c r="AO627" s="303"/>
      <c r="AP627" s="302" t="s">
        <v>6</v>
      </c>
      <c r="AQ627" s="303"/>
      <c r="AR627" s="302" t="s">
        <v>7</v>
      </c>
      <c r="AS627" s="303"/>
      <c r="AT627" s="302" t="s">
        <v>8</v>
      </c>
      <c r="AU627" s="303"/>
      <c r="AV627" s="302" t="s">
        <v>9</v>
      </c>
      <c r="AW627" s="303"/>
      <c r="AX627" s="302" t="s">
        <v>10</v>
      </c>
      <c r="AY627" s="303"/>
      <c r="AZ627" s="302" t="s">
        <v>11</v>
      </c>
      <c r="BA627" s="303"/>
      <c r="BB627" s="302" t="s">
        <v>12</v>
      </c>
      <c r="BC627" s="303"/>
      <c r="BD627" s="305" t="s">
        <v>40</v>
      </c>
      <c r="BE627" s="306"/>
      <c r="BF627" s="307" t="s">
        <v>41</v>
      </c>
      <c r="BG627" s="308"/>
      <c r="BI627" s="300" t="s">
        <v>0</v>
      </c>
      <c r="BJ627" s="302" t="s">
        <v>1</v>
      </c>
      <c r="BK627" s="303"/>
      <c r="BL627" s="302" t="s">
        <v>2</v>
      </c>
      <c r="BM627" s="303"/>
      <c r="BN627" s="302" t="s">
        <v>3</v>
      </c>
      <c r="BO627" s="303"/>
      <c r="BP627" s="302" t="s">
        <v>4</v>
      </c>
      <c r="BQ627" s="303"/>
      <c r="BR627" s="302" t="s">
        <v>5</v>
      </c>
      <c r="BS627" s="303"/>
      <c r="BT627" s="302" t="s">
        <v>6</v>
      </c>
      <c r="BU627" s="303"/>
      <c r="BV627" s="302" t="s">
        <v>7</v>
      </c>
      <c r="BW627" s="303"/>
      <c r="BX627" s="302" t="s">
        <v>8</v>
      </c>
      <c r="BY627" s="303"/>
      <c r="BZ627" s="302" t="s">
        <v>9</v>
      </c>
      <c r="CA627" s="303"/>
      <c r="CB627" s="302" t="s">
        <v>10</v>
      </c>
      <c r="CC627" s="303"/>
      <c r="CD627" s="302" t="s">
        <v>11</v>
      </c>
      <c r="CE627" s="303"/>
      <c r="CF627" s="302" t="s">
        <v>12</v>
      </c>
      <c r="CG627" s="303"/>
      <c r="CH627" s="305" t="s">
        <v>40</v>
      </c>
      <c r="CI627" s="306"/>
      <c r="CJ627" s="302" t="s">
        <v>41</v>
      </c>
      <c r="CK627" s="303"/>
    </row>
    <row r="628" spans="1:89" ht="15" thickTop="1" thickBot="1" x14ac:dyDescent="0.3">
      <c r="A628" s="301"/>
      <c r="B628" s="115" t="s">
        <v>14</v>
      </c>
      <c r="C628" s="116" t="s">
        <v>15</v>
      </c>
      <c r="D628" s="117" t="s">
        <v>14</v>
      </c>
      <c r="E628" s="118" t="s">
        <v>15</v>
      </c>
      <c r="F628" s="115" t="s">
        <v>14</v>
      </c>
      <c r="G628" s="116" t="s">
        <v>15</v>
      </c>
      <c r="H628" s="117" t="s">
        <v>14</v>
      </c>
      <c r="I628" s="118" t="s">
        <v>15</v>
      </c>
      <c r="J628" s="115" t="s">
        <v>14</v>
      </c>
      <c r="K628" s="116" t="s">
        <v>15</v>
      </c>
      <c r="L628" s="117" t="s">
        <v>14</v>
      </c>
      <c r="M628" s="115" t="s">
        <v>15</v>
      </c>
      <c r="N628" s="119" t="s">
        <v>14</v>
      </c>
      <c r="O628" s="120" t="s">
        <v>15</v>
      </c>
      <c r="P628" s="115" t="s">
        <v>14</v>
      </c>
      <c r="Q628" s="116" t="s">
        <v>15</v>
      </c>
      <c r="R628" s="117" t="s">
        <v>14</v>
      </c>
      <c r="S628" s="118" t="s">
        <v>15</v>
      </c>
      <c r="T628" s="115" t="s">
        <v>14</v>
      </c>
      <c r="U628" s="116" t="s">
        <v>15</v>
      </c>
      <c r="V628" s="117" t="s">
        <v>14</v>
      </c>
      <c r="W628" s="118" t="s">
        <v>15</v>
      </c>
      <c r="X628" s="115" t="s">
        <v>14</v>
      </c>
      <c r="Y628" s="116" t="s">
        <v>15</v>
      </c>
      <c r="Z628" s="28" t="s">
        <v>14</v>
      </c>
      <c r="AA628" s="121" t="s">
        <v>15</v>
      </c>
      <c r="AB628" s="162" t="s">
        <v>14</v>
      </c>
      <c r="AC628" s="163" t="s">
        <v>15</v>
      </c>
      <c r="AE628" s="301"/>
      <c r="AF628" s="115" t="s">
        <v>14</v>
      </c>
      <c r="AG628" s="116" t="s">
        <v>15</v>
      </c>
      <c r="AH628" s="117" t="s">
        <v>14</v>
      </c>
      <c r="AI628" s="118" t="s">
        <v>15</v>
      </c>
      <c r="AJ628" s="115" t="s">
        <v>14</v>
      </c>
      <c r="AK628" s="116" t="s">
        <v>15</v>
      </c>
      <c r="AL628" s="117" t="s">
        <v>14</v>
      </c>
      <c r="AM628" s="118" t="s">
        <v>15</v>
      </c>
      <c r="AN628" s="115" t="s">
        <v>14</v>
      </c>
      <c r="AO628" s="116" t="s">
        <v>15</v>
      </c>
      <c r="AP628" s="117" t="s">
        <v>14</v>
      </c>
      <c r="AQ628" s="115" t="s">
        <v>15</v>
      </c>
      <c r="AR628" s="119" t="s">
        <v>14</v>
      </c>
      <c r="AS628" s="120" t="s">
        <v>15</v>
      </c>
      <c r="AT628" s="115" t="s">
        <v>14</v>
      </c>
      <c r="AU628" s="116" t="s">
        <v>15</v>
      </c>
      <c r="AV628" s="117" t="s">
        <v>14</v>
      </c>
      <c r="AW628" s="118" t="s">
        <v>15</v>
      </c>
      <c r="AX628" s="115" t="s">
        <v>14</v>
      </c>
      <c r="AY628" s="116" t="s">
        <v>15</v>
      </c>
      <c r="AZ628" s="117" t="s">
        <v>14</v>
      </c>
      <c r="BA628" s="118" t="s">
        <v>15</v>
      </c>
      <c r="BB628" s="115" t="s">
        <v>14</v>
      </c>
      <c r="BC628" s="116" t="s">
        <v>15</v>
      </c>
      <c r="BD628" s="28" t="s">
        <v>14</v>
      </c>
      <c r="BE628" s="121" t="s">
        <v>15</v>
      </c>
      <c r="BF628" s="162" t="s">
        <v>14</v>
      </c>
      <c r="BG628" s="163" t="s">
        <v>15</v>
      </c>
      <c r="BI628" s="301"/>
      <c r="BJ628" s="115" t="s">
        <v>14</v>
      </c>
      <c r="BK628" s="116" t="s">
        <v>15</v>
      </c>
      <c r="BL628" s="117" t="s">
        <v>14</v>
      </c>
      <c r="BM628" s="118" t="s">
        <v>15</v>
      </c>
      <c r="BN628" s="115" t="s">
        <v>14</v>
      </c>
      <c r="BO628" s="116" t="s">
        <v>15</v>
      </c>
      <c r="BP628" s="117" t="s">
        <v>14</v>
      </c>
      <c r="BQ628" s="118" t="s">
        <v>15</v>
      </c>
      <c r="BR628" s="115" t="s">
        <v>14</v>
      </c>
      <c r="BS628" s="116" t="s">
        <v>15</v>
      </c>
      <c r="BT628" s="117" t="s">
        <v>14</v>
      </c>
      <c r="BU628" s="115" t="s">
        <v>15</v>
      </c>
      <c r="BV628" s="119" t="s">
        <v>14</v>
      </c>
      <c r="BW628" s="120" t="s">
        <v>15</v>
      </c>
      <c r="BX628" s="115" t="s">
        <v>14</v>
      </c>
      <c r="BY628" s="116" t="s">
        <v>15</v>
      </c>
      <c r="BZ628" s="117" t="s">
        <v>14</v>
      </c>
      <c r="CA628" s="118" t="s">
        <v>15</v>
      </c>
      <c r="CB628" s="115" t="s">
        <v>14</v>
      </c>
      <c r="CC628" s="116" t="s">
        <v>15</v>
      </c>
      <c r="CD628" s="117" t="s">
        <v>14</v>
      </c>
      <c r="CE628" s="118" t="s">
        <v>15</v>
      </c>
      <c r="CF628" s="115" t="s">
        <v>14</v>
      </c>
      <c r="CG628" s="116" t="s">
        <v>15</v>
      </c>
      <c r="CH628" s="28" t="s">
        <v>14</v>
      </c>
      <c r="CI628" s="121" t="s">
        <v>15</v>
      </c>
      <c r="CJ628" s="119" t="s">
        <v>14</v>
      </c>
      <c r="CK628" s="120" t="s">
        <v>15</v>
      </c>
    </row>
    <row r="629" spans="1:89" ht="13.5" thickTop="1" x14ac:dyDescent="0.2">
      <c r="A629" s="124" t="s">
        <v>16</v>
      </c>
      <c r="B629" s="125"/>
      <c r="C629" s="172"/>
      <c r="D629" s="126"/>
      <c r="E629" s="166"/>
      <c r="F629" s="125"/>
      <c r="G629" s="127"/>
      <c r="H629" s="126"/>
      <c r="I629" s="166"/>
      <c r="J629" s="125"/>
      <c r="K629" s="127"/>
      <c r="L629" s="126"/>
      <c r="M629" s="125"/>
      <c r="N629" s="165"/>
      <c r="O629" s="167"/>
      <c r="P629" s="125"/>
      <c r="Q629" s="127"/>
      <c r="R629" s="126"/>
      <c r="S629" s="166"/>
      <c r="T629" s="125"/>
      <c r="U629" s="127"/>
      <c r="V629" s="126"/>
      <c r="W629" s="166"/>
      <c r="X629" s="125"/>
      <c r="Y629" s="127"/>
      <c r="Z629" s="170"/>
      <c r="AA629" s="171"/>
      <c r="AB629" s="156">
        <f>B629+D629+F629+H629+J629+L629+N629+P629+R629+T629+V629+X629+Z629</f>
        <v>0</v>
      </c>
      <c r="AC629" s="157">
        <f>C629+E629+G629+I629+K629+M629+O629+Q629+S629+U629+W629+Y629+AA629</f>
        <v>0</v>
      </c>
      <c r="AE629" s="235" t="str">
        <f>$AE$9</f>
        <v>07:00 - 07:59</v>
      </c>
      <c r="AF629" s="125">
        <f>SUMIF($A$9:$A$32,$AE629,B$629:B$652)</f>
        <v>1395</v>
      </c>
      <c r="AG629" s="172">
        <f t="shared" ref="AG629:AV631" si="11714">SUMIF($A$9:$A$32,$AE629,C$629:C$652)</f>
        <v>1496</v>
      </c>
      <c r="AH629" s="126">
        <f t="shared" si="11714"/>
        <v>617</v>
      </c>
      <c r="AI629" s="166">
        <f t="shared" si="11714"/>
        <v>651</v>
      </c>
      <c r="AJ629" s="125">
        <f t="shared" si="11714"/>
        <v>1996</v>
      </c>
      <c r="AK629" s="127">
        <f t="shared" si="11714"/>
        <v>1383</v>
      </c>
      <c r="AL629" s="126">
        <f t="shared" si="11714"/>
        <v>2348</v>
      </c>
      <c r="AM629" s="166">
        <f t="shared" si="11714"/>
        <v>2203</v>
      </c>
      <c r="AN629" s="125">
        <f t="shared" si="11714"/>
        <v>174</v>
      </c>
      <c r="AO629" s="127">
        <f t="shared" si="11714"/>
        <v>491</v>
      </c>
      <c r="AP629" s="126">
        <f t="shared" si="11714"/>
        <v>932</v>
      </c>
      <c r="AQ629" s="125">
        <f t="shared" si="11714"/>
        <v>1396</v>
      </c>
      <c r="AR629" s="165">
        <f t="shared" si="11714"/>
        <v>2324</v>
      </c>
      <c r="AS629" s="167">
        <f t="shared" si="11714"/>
        <v>2518</v>
      </c>
      <c r="AT629" s="125">
        <f t="shared" si="11714"/>
        <v>1272</v>
      </c>
      <c r="AU629" s="127">
        <f t="shared" si="11714"/>
        <v>1223</v>
      </c>
      <c r="AV629" s="126">
        <f t="shared" si="11714"/>
        <v>1831</v>
      </c>
      <c r="AW629" s="166">
        <f t="shared" ref="AW629:BE631" si="11715">SUMIF($A$9:$A$32,$AE629,S$629:S$652)</f>
        <v>1622</v>
      </c>
      <c r="AX629" s="125">
        <f t="shared" si="11715"/>
        <v>342</v>
      </c>
      <c r="AY629" s="127">
        <f t="shared" si="11715"/>
        <v>610</v>
      </c>
      <c r="AZ629" s="126">
        <f t="shared" si="11715"/>
        <v>1063</v>
      </c>
      <c r="BA629" s="166">
        <f t="shared" si="11715"/>
        <v>1624</v>
      </c>
      <c r="BB629" s="125">
        <f t="shared" si="11715"/>
        <v>1082</v>
      </c>
      <c r="BC629" s="127">
        <f t="shared" si="11715"/>
        <v>867</v>
      </c>
      <c r="BD629" s="170">
        <f t="shared" si="11715"/>
        <v>2219</v>
      </c>
      <c r="BE629" s="171">
        <f t="shared" si="11715"/>
        <v>2210</v>
      </c>
      <c r="BF629" s="156">
        <f>AF629+AH629+AJ629+AL629+AN629+AP629+AR629+AT629+AV629+AX629+AZ629+BB629+BD629</f>
        <v>17595</v>
      </c>
      <c r="BG629" s="157">
        <f>AG629+AI629+AK629+AM629+AO629+AQ629+AS629+AU629+AW629+AY629+BA629+BC629+BE629</f>
        <v>18294</v>
      </c>
      <c r="BI629" s="124" t="s">
        <v>16</v>
      </c>
      <c r="BJ629" s="128">
        <f>B629/B653</f>
        <v>0</v>
      </c>
      <c r="BK629" s="129">
        <f t="shared" ref="BK629" si="11716">C629/C653</f>
        <v>0</v>
      </c>
      <c r="BL629" s="130">
        <f t="shared" ref="BL629" si="11717">D629/D653</f>
        <v>0</v>
      </c>
      <c r="BM629" s="131">
        <f t="shared" ref="BM629" si="11718">E629/E653</f>
        <v>0</v>
      </c>
      <c r="BN629" s="128">
        <f t="shared" ref="BN629" si="11719">F629/F653</f>
        <v>0</v>
      </c>
      <c r="BO629" s="129">
        <f t="shared" ref="BO629" si="11720">G629/G653</f>
        <v>0</v>
      </c>
      <c r="BP629" s="130">
        <f t="shared" ref="BP629" si="11721">H629/H653</f>
        <v>0</v>
      </c>
      <c r="BQ629" s="131">
        <f t="shared" ref="BQ629" si="11722">I629/I653</f>
        <v>0</v>
      </c>
      <c r="BR629" s="128">
        <f t="shared" ref="BR629" si="11723">J629/J653</f>
        <v>0</v>
      </c>
      <c r="BS629" s="129">
        <f t="shared" ref="BS629" si="11724">K629/K653</f>
        <v>0</v>
      </c>
      <c r="BT629" s="130">
        <f t="shared" ref="BT629" si="11725">L629/L653</f>
        <v>0</v>
      </c>
      <c r="BU629" s="128">
        <f t="shared" ref="BU629" si="11726">M629/M653</f>
        <v>0</v>
      </c>
      <c r="BV629" s="132">
        <f t="shared" ref="BV629" si="11727">N629/N653</f>
        <v>0</v>
      </c>
      <c r="BW629" s="133">
        <f t="shared" ref="BW629" si="11728">O629/O653</f>
        <v>0</v>
      </c>
      <c r="BX629" s="128">
        <f t="shared" ref="BX629" si="11729">P629/P653</f>
        <v>0</v>
      </c>
      <c r="BY629" s="129">
        <f t="shared" ref="BY629" si="11730">Q629/Q653</f>
        <v>0</v>
      </c>
      <c r="BZ629" s="130">
        <f t="shared" ref="BZ629" si="11731">R629/R653</f>
        <v>0</v>
      </c>
      <c r="CA629" s="131">
        <f t="shared" ref="CA629" si="11732">S629/S653</f>
        <v>0</v>
      </c>
      <c r="CB629" s="128">
        <f t="shared" ref="CB629" si="11733">T629/T653</f>
        <v>0</v>
      </c>
      <c r="CC629" s="129">
        <f t="shared" ref="CC629" si="11734">U629/U653</f>
        <v>0</v>
      </c>
      <c r="CD629" s="130">
        <f t="shared" ref="CD629" si="11735">V629/V653</f>
        <v>0</v>
      </c>
      <c r="CE629" s="131">
        <f t="shared" ref="CE629" si="11736">W629/W653</f>
        <v>0</v>
      </c>
      <c r="CF629" s="128">
        <f t="shared" ref="CF629" si="11737">X629/X653</f>
        <v>0</v>
      </c>
      <c r="CG629" s="129">
        <f t="shared" ref="CG629" si="11738">Y629/Y653</f>
        <v>0</v>
      </c>
      <c r="CH629" s="130">
        <f t="shared" ref="CH629" si="11739">Z629/Z653</f>
        <v>0</v>
      </c>
      <c r="CI629" s="128">
        <f t="shared" ref="CI629" si="11740">AA629/AA653</f>
        <v>0</v>
      </c>
      <c r="CJ629" s="134">
        <f t="shared" ref="CJ629" si="11741">AB629/AB653</f>
        <v>0</v>
      </c>
      <c r="CK629" s="135">
        <f t="shared" ref="CK629" si="11742">AC629/AC653</f>
        <v>0</v>
      </c>
    </row>
    <row r="630" spans="1:89" x14ac:dyDescent="0.2">
      <c r="A630" s="136" t="s">
        <v>17</v>
      </c>
      <c r="B630" s="175">
        <v>197</v>
      </c>
      <c r="C630" s="176">
        <v>0</v>
      </c>
      <c r="D630" s="177">
        <v>156</v>
      </c>
      <c r="E630" s="178">
        <v>3</v>
      </c>
      <c r="F630" s="175">
        <v>512</v>
      </c>
      <c r="G630" s="179">
        <v>5</v>
      </c>
      <c r="H630" s="177">
        <v>321</v>
      </c>
      <c r="I630" s="178">
        <v>30</v>
      </c>
      <c r="J630" s="175">
        <v>5</v>
      </c>
      <c r="K630" s="179">
        <v>18</v>
      </c>
      <c r="L630" s="177">
        <v>92</v>
      </c>
      <c r="M630" s="175">
        <v>52</v>
      </c>
      <c r="N630" s="180">
        <v>176</v>
      </c>
      <c r="O630" s="181">
        <v>105</v>
      </c>
      <c r="P630" s="175">
        <v>69</v>
      </c>
      <c r="Q630" s="179">
        <v>60</v>
      </c>
      <c r="R630" s="177">
        <v>27</v>
      </c>
      <c r="S630" s="178">
        <v>76</v>
      </c>
      <c r="T630" s="175">
        <v>0</v>
      </c>
      <c r="U630" s="179">
        <v>0</v>
      </c>
      <c r="V630" s="177">
        <v>7</v>
      </c>
      <c r="W630" s="178">
        <v>0</v>
      </c>
      <c r="X630" s="175">
        <v>8</v>
      </c>
      <c r="Y630" s="179">
        <v>0</v>
      </c>
      <c r="Z630" s="177">
        <v>0</v>
      </c>
      <c r="AA630" s="175">
        <v>0</v>
      </c>
      <c r="AB630" s="156">
        <f t="shared" ref="AB630:AB649" si="11743">B630+D630+F630+H630+J630+L630+N630+P630+R630+T630+V630+X630+Z630</f>
        <v>1570</v>
      </c>
      <c r="AC630" s="157">
        <f t="shared" ref="AC630:AC649" si="11744">C630+E630+G630+I630+K630+M630+O630+Q630+S630+U630+W630+Y630+AA630</f>
        <v>349</v>
      </c>
      <c r="AE630" s="237" t="str">
        <f>$AE$10</f>
        <v>08:00 - 08:59</v>
      </c>
      <c r="AF630" s="125">
        <f>SUMIF($A$9:$A$32,$AE630,B$629:B$652)</f>
        <v>1545</v>
      </c>
      <c r="AG630" s="176">
        <f t="shared" si="11714"/>
        <v>1180</v>
      </c>
      <c r="AH630" s="177">
        <f t="shared" si="11714"/>
        <v>530</v>
      </c>
      <c r="AI630" s="178">
        <f t="shared" si="11714"/>
        <v>547</v>
      </c>
      <c r="AJ630" s="238">
        <f t="shared" si="11714"/>
        <v>1738</v>
      </c>
      <c r="AK630" s="179">
        <f t="shared" si="11714"/>
        <v>948</v>
      </c>
      <c r="AL630" s="177">
        <f t="shared" si="11714"/>
        <v>2205</v>
      </c>
      <c r="AM630" s="178">
        <f t="shared" si="11714"/>
        <v>1716</v>
      </c>
      <c r="AN630" s="238">
        <f t="shared" si="11714"/>
        <v>155</v>
      </c>
      <c r="AO630" s="179">
        <f t="shared" si="11714"/>
        <v>425</v>
      </c>
      <c r="AP630" s="177">
        <f t="shared" si="11714"/>
        <v>815</v>
      </c>
      <c r="AQ630" s="238">
        <f t="shared" si="11714"/>
        <v>1292</v>
      </c>
      <c r="AR630" s="180">
        <f t="shared" si="11714"/>
        <v>1827</v>
      </c>
      <c r="AS630" s="181">
        <f t="shared" si="11714"/>
        <v>2026</v>
      </c>
      <c r="AT630" s="238">
        <f t="shared" si="11714"/>
        <v>1078</v>
      </c>
      <c r="AU630" s="179">
        <f t="shared" si="11714"/>
        <v>867</v>
      </c>
      <c r="AV630" s="177">
        <f t="shared" si="11714"/>
        <v>1610</v>
      </c>
      <c r="AW630" s="178">
        <f t="shared" si="11715"/>
        <v>1110</v>
      </c>
      <c r="AX630" s="238">
        <f t="shared" si="11715"/>
        <v>236</v>
      </c>
      <c r="AY630" s="179">
        <f t="shared" si="11715"/>
        <v>379</v>
      </c>
      <c r="AZ630" s="177">
        <f t="shared" si="11715"/>
        <v>820</v>
      </c>
      <c r="BA630" s="178">
        <f t="shared" si="11715"/>
        <v>1383</v>
      </c>
      <c r="BB630" s="238">
        <f t="shared" si="11715"/>
        <v>898</v>
      </c>
      <c r="BC630" s="179">
        <f t="shared" si="11715"/>
        <v>601</v>
      </c>
      <c r="BD630" s="177">
        <f t="shared" si="11715"/>
        <v>2082</v>
      </c>
      <c r="BE630" s="238">
        <f t="shared" si="11715"/>
        <v>1805</v>
      </c>
      <c r="BF630" s="158">
        <f>SUM(AF630,AH630,AJ630,AL630,AN630,AP630,AR630,AT630,AV630,AX630,AZ630,BB630,BD630)</f>
        <v>15539</v>
      </c>
      <c r="BG630" s="159">
        <f>SUM(AG630,AI630,AK630,AM630,AO630,AQ630,AS630,AU630,AW630,AY630,BA630,BC630,BE630)</f>
        <v>14279</v>
      </c>
      <c r="BI630" s="136" t="s">
        <v>17</v>
      </c>
      <c r="BJ630" s="128">
        <f>B630/B653</f>
        <v>7.9361882125448171E-3</v>
      </c>
      <c r="BK630" s="129">
        <f t="shared" ref="BK630" si="11745">C630/C653</f>
        <v>0</v>
      </c>
      <c r="BL630" s="130">
        <f t="shared" ref="BL630" si="11746">D630/D653</f>
        <v>1.5952551385622252E-2</v>
      </c>
      <c r="BM630" s="131">
        <f t="shared" ref="BM630" si="11747">E630/E653</f>
        <v>2.6838432635534085E-4</v>
      </c>
      <c r="BN630" s="128">
        <f t="shared" ref="BN630" si="11748">F630/F653</f>
        <v>2.1649048625792811E-2</v>
      </c>
      <c r="BO630" s="129">
        <f t="shared" ref="BO630" si="11749">G630/G653</f>
        <v>1.8063583815028901E-4</v>
      </c>
      <c r="BP630" s="130">
        <f t="shared" ref="BP630" si="11750">H630/H653</f>
        <v>8.5973699011704201E-3</v>
      </c>
      <c r="BQ630" s="131">
        <f t="shared" ref="BQ630" si="11751">I630/I653</f>
        <v>7.0493690814672088E-4</v>
      </c>
      <c r="BR630" s="128">
        <f t="shared" ref="BR630" si="11752">J630/J653</f>
        <v>9.4768764215314631E-4</v>
      </c>
      <c r="BS630" s="129">
        <f t="shared" ref="BS630" si="11753">K630/K653</f>
        <v>3.7950664136622392E-3</v>
      </c>
      <c r="BT630" s="130">
        <f t="shared" ref="BT630" si="11754">L630/L653</f>
        <v>5.0876513852789913E-3</v>
      </c>
      <c r="BU630" s="128">
        <f t="shared" ref="BU630" si="11755">M630/M653</f>
        <v>3.1059610560267592E-3</v>
      </c>
      <c r="BV630" s="132">
        <f t="shared" ref="BV630" si="11756">N630/N653</f>
        <v>4.5612398279168609E-3</v>
      </c>
      <c r="BW630" s="133">
        <f t="shared" ref="BW630" si="11757">O630/O653</f>
        <v>3.0298658202279611E-3</v>
      </c>
      <c r="BX630" s="128">
        <f t="shared" ref="BX630" si="11758">P630/P653</f>
        <v>3.4352285173752861E-3</v>
      </c>
      <c r="BY630" s="129">
        <f t="shared" ref="BY630" si="11759">Q630/Q653</f>
        <v>3.6654652086260614E-3</v>
      </c>
      <c r="BZ630" s="130">
        <f t="shared" ref="BZ630" si="11760">R630/R653</f>
        <v>9.9811467228568267E-4</v>
      </c>
      <c r="CA630" s="131">
        <f t="shared" ref="CA630" si="11761">S630/S653</f>
        <v>3.1096563011456628E-3</v>
      </c>
      <c r="CB630" s="128">
        <f t="shared" ref="CB630" si="11762">T630/T653</f>
        <v>0</v>
      </c>
      <c r="CC630" s="129">
        <f t="shared" ref="CC630" si="11763">U630/U653</f>
        <v>0</v>
      </c>
      <c r="CD630" s="130">
        <f t="shared" ref="CD630" si="11764">V630/V653</f>
        <v>3.1574199368516011E-4</v>
      </c>
      <c r="CE630" s="131">
        <f t="shared" ref="CE630" si="11765">W630/W653</f>
        <v>0</v>
      </c>
      <c r="CF630" s="128">
        <f t="shared" ref="CF630" si="11766">X630/X653</f>
        <v>4.5784925313340581E-4</v>
      </c>
      <c r="CG630" s="129">
        <f t="shared" ref="CG630" si="11767">Y630/Y653</f>
        <v>0</v>
      </c>
      <c r="CH630" s="130">
        <f t="shared" ref="CH630" si="11768">Z630/Z653</f>
        <v>0</v>
      </c>
      <c r="CI630" s="128">
        <f t="shared" ref="CI630" si="11769">AA630/AA653</f>
        <v>0</v>
      </c>
      <c r="CJ630" s="134">
        <f t="shared" ref="CJ630" si="11770">AB630/AB653</f>
        <v>5.4368905141843971E-3</v>
      </c>
      <c r="CK630" s="135">
        <f t="shared" ref="CK630" si="11771">AC630/AC653</f>
        <v>1.214428383522747E-3</v>
      </c>
    </row>
    <row r="631" spans="1:89" ht="13.5" thickBot="1" x14ac:dyDescent="0.25">
      <c r="A631" s="145" t="s">
        <v>18</v>
      </c>
      <c r="B631" s="182">
        <v>990</v>
      </c>
      <c r="C631" s="183">
        <v>1</v>
      </c>
      <c r="D631" s="184">
        <v>581</v>
      </c>
      <c r="E631" s="185">
        <v>153</v>
      </c>
      <c r="F631" s="182">
        <v>2077</v>
      </c>
      <c r="G631" s="186">
        <v>470</v>
      </c>
      <c r="H631" s="184">
        <v>1637</v>
      </c>
      <c r="I631" s="185">
        <v>768</v>
      </c>
      <c r="J631" s="182">
        <v>74</v>
      </c>
      <c r="K631" s="186">
        <v>222</v>
      </c>
      <c r="L631" s="184">
        <v>629</v>
      </c>
      <c r="M631" s="182">
        <v>547</v>
      </c>
      <c r="N631" s="187">
        <v>1439</v>
      </c>
      <c r="O631" s="188">
        <v>1404</v>
      </c>
      <c r="P631" s="182">
        <v>796</v>
      </c>
      <c r="Q631" s="186">
        <v>705</v>
      </c>
      <c r="R631" s="184">
        <v>878</v>
      </c>
      <c r="S631" s="185">
        <v>954</v>
      </c>
      <c r="T631" s="182">
        <v>166</v>
      </c>
      <c r="U631" s="186">
        <v>422</v>
      </c>
      <c r="V631" s="184">
        <v>589</v>
      </c>
      <c r="W631" s="185">
        <v>820</v>
      </c>
      <c r="X631" s="182">
        <v>665</v>
      </c>
      <c r="Y631" s="186">
        <v>431</v>
      </c>
      <c r="Z631" s="184">
        <v>1427</v>
      </c>
      <c r="AA631" s="182">
        <v>988</v>
      </c>
      <c r="AB631" s="156">
        <f t="shared" si="11743"/>
        <v>11948</v>
      </c>
      <c r="AC631" s="157">
        <f t="shared" si="11744"/>
        <v>7885</v>
      </c>
      <c r="AE631" s="235">
        <f>$AE$11</f>
        <v>0</v>
      </c>
      <c r="AF631" s="125">
        <f>SUMIF($A$9:$A$32,$AE631,B$629:B$652)</f>
        <v>0</v>
      </c>
      <c r="AG631" s="183">
        <f t="shared" si="11714"/>
        <v>0</v>
      </c>
      <c r="AH631" s="184">
        <f t="shared" si="11714"/>
        <v>0</v>
      </c>
      <c r="AI631" s="185">
        <f t="shared" si="11714"/>
        <v>0</v>
      </c>
      <c r="AJ631" s="182">
        <f t="shared" si="11714"/>
        <v>0</v>
      </c>
      <c r="AK631" s="186">
        <f t="shared" si="11714"/>
        <v>0</v>
      </c>
      <c r="AL631" s="184">
        <f t="shared" si="11714"/>
        <v>0</v>
      </c>
      <c r="AM631" s="185">
        <f t="shared" si="11714"/>
        <v>0</v>
      </c>
      <c r="AN631" s="182">
        <f t="shared" si="11714"/>
        <v>0</v>
      </c>
      <c r="AO631" s="186">
        <f t="shared" si="11714"/>
        <v>0</v>
      </c>
      <c r="AP631" s="184">
        <f t="shared" si="11714"/>
        <v>0</v>
      </c>
      <c r="AQ631" s="182">
        <f t="shared" si="11714"/>
        <v>0</v>
      </c>
      <c r="AR631" s="187">
        <f t="shared" si="11714"/>
        <v>0</v>
      </c>
      <c r="AS631" s="188">
        <f t="shared" si="11714"/>
        <v>0</v>
      </c>
      <c r="AT631" s="182">
        <f t="shared" si="11714"/>
        <v>0</v>
      </c>
      <c r="AU631" s="186">
        <f t="shared" si="11714"/>
        <v>0</v>
      </c>
      <c r="AV631" s="184">
        <f t="shared" si="11714"/>
        <v>0</v>
      </c>
      <c r="AW631" s="185">
        <f t="shared" si="11715"/>
        <v>0</v>
      </c>
      <c r="AX631" s="182">
        <f t="shared" si="11715"/>
        <v>0</v>
      </c>
      <c r="AY631" s="186">
        <f t="shared" si="11715"/>
        <v>0</v>
      </c>
      <c r="AZ631" s="184">
        <f t="shared" si="11715"/>
        <v>0</v>
      </c>
      <c r="BA631" s="185">
        <f t="shared" si="11715"/>
        <v>0</v>
      </c>
      <c r="BB631" s="182">
        <f t="shared" si="11715"/>
        <v>0</v>
      </c>
      <c r="BC631" s="186">
        <f t="shared" si="11715"/>
        <v>0</v>
      </c>
      <c r="BD631" s="184">
        <f t="shared" si="11715"/>
        <v>0</v>
      </c>
      <c r="BE631" s="182">
        <f t="shared" si="11715"/>
        <v>0</v>
      </c>
      <c r="BF631" s="158">
        <f>SUM(AF631,AH631,AJ631,AL631,AN631,AP631,AR631,AT631,AV631,AX631,AZ631,BB631,BD631)</f>
        <v>0</v>
      </c>
      <c r="BG631" s="159">
        <f>SUM(AG631,AI631,AK631,AM631,AO631,AQ631,AS631,AU631,AW631,AY631,BA631,BC631,BE631)</f>
        <v>0</v>
      </c>
      <c r="BI631" s="145" t="s">
        <v>18</v>
      </c>
      <c r="BJ631" s="128">
        <f>B631/B653</f>
        <v>3.9882367159489181E-2</v>
      </c>
      <c r="BK631" s="129">
        <f t="shared" ref="BK631" si="11772">C631/C653</f>
        <v>3.386157388595422E-5</v>
      </c>
      <c r="BL631" s="130">
        <f t="shared" ref="BL631" si="11773">D631/D653</f>
        <v>5.9413027916964928E-2</v>
      </c>
      <c r="BM631" s="131">
        <f t="shared" ref="BM631" si="11774">E631/E653</f>
        <v>1.3687600644122383E-2</v>
      </c>
      <c r="BN631" s="128">
        <f t="shared" ref="BN631" si="11775">F631/F653</f>
        <v>8.7822410147991539E-2</v>
      </c>
      <c r="BO631" s="129">
        <f t="shared" ref="BO631" si="11776">G631/G653</f>
        <v>1.6979768786127166E-2</v>
      </c>
      <c r="BP631" s="130">
        <f t="shared" ref="BP631" si="11777">H631/H653</f>
        <v>4.3843908187588716E-2</v>
      </c>
      <c r="BQ631" s="131">
        <f t="shared" ref="BQ631" si="11778">I631/I653</f>
        <v>1.8046384848556054E-2</v>
      </c>
      <c r="BR631" s="128">
        <f t="shared" ref="BR631" si="11779">J631/J653</f>
        <v>1.4025777103866566E-2</v>
      </c>
      <c r="BS631" s="129">
        <f t="shared" ref="BS631" si="11780">K631/K653</f>
        <v>4.6805819101834283E-2</v>
      </c>
      <c r="BT631" s="130">
        <f t="shared" ref="BT631" si="11781">L631/L653</f>
        <v>3.4784051318918319E-2</v>
      </c>
      <c r="BU631" s="128">
        <f t="shared" ref="BU631" si="11782">M631/M653</f>
        <v>3.2672321108589177E-2</v>
      </c>
      <c r="BV631" s="132">
        <f t="shared" ref="BV631" si="11783">N631/N653</f>
        <v>3.7293318820297516E-2</v>
      </c>
      <c r="BW631" s="133">
        <f t="shared" ref="BW631" si="11784">O631/O653</f>
        <v>4.0513634396191024E-2</v>
      </c>
      <c r="BX631" s="128">
        <f t="shared" ref="BX631" si="11785">P631/P653</f>
        <v>3.9629592751169972E-2</v>
      </c>
      <c r="BY631" s="129">
        <f t="shared" ref="BY631" si="11786">Q631/Q653</f>
        <v>4.3069216201356224E-2</v>
      </c>
      <c r="BZ631" s="130">
        <f t="shared" ref="BZ631" si="11787">R631/R653</f>
        <v>3.2457210454327014E-2</v>
      </c>
      <c r="CA631" s="131">
        <f t="shared" ref="CA631" si="11788">S631/S653</f>
        <v>3.9034369885433712E-2</v>
      </c>
      <c r="CB631" s="128">
        <f t="shared" ref="CB631" si="11789">T631/T653</f>
        <v>3.1493075317776516E-2</v>
      </c>
      <c r="CC631" s="129">
        <f t="shared" ref="CC631" si="11790">U631/U653</f>
        <v>8.5702680747359872E-2</v>
      </c>
      <c r="CD631" s="130">
        <f t="shared" ref="CD631" si="11791">V631/V653</f>
        <v>2.6567433468651331E-2</v>
      </c>
      <c r="CE631" s="131">
        <f t="shared" ref="CE631" si="11792">W631/W653</f>
        <v>3.431249476943677E-2</v>
      </c>
      <c r="CF631" s="128">
        <f t="shared" ref="CF631" si="11793">X631/X653</f>
        <v>3.8058719166714362E-2</v>
      </c>
      <c r="CG631" s="129">
        <f t="shared" ref="CG631" si="11794">Y631/Y653</f>
        <v>4.989003356870008E-2</v>
      </c>
      <c r="CH631" s="130">
        <f t="shared" ref="CH631" si="11795">Z631/Z653</f>
        <v>3.6418855115738967E-2</v>
      </c>
      <c r="CI631" s="128">
        <f t="shared" ref="CI631" si="11796">AA631/AA653</f>
        <v>2.3512053497060995E-2</v>
      </c>
      <c r="CJ631" s="134">
        <f t="shared" ref="CJ631" si="11797">AB631/AB653</f>
        <v>4.137577570921986E-2</v>
      </c>
      <c r="CK631" s="135">
        <f t="shared" ref="CK631" si="11798">AC631/AC653</f>
        <v>2.7437730097641434E-2</v>
      </c>
    </row>
    <row r="632" spans="1:89" ht="14.25" thickTop="1" thickBot="1" x14ac:dyDescent="0.25">
      <c r="A632" s="136" t="s">
        <v>19</v>
      </c>
      <c r="B632" s="175">
        <v>1379</v>
      </c>
      <c r="C632" s="176">
        <v>1444</v>
      </c>
      <c r="D632" s="177">
        <v>737</v>
      </c>
      <c r="E632" s="178">
        <v>691</v>
      </c>
      <c r="F632" s="175">
        <v>2330</v>
      </c>
      <c r="G632" s="179">
        <v>1253</v>
      </c>
      <c r="H632" s="177">
        <v>2294</v>
      </c>
      <c r="I632" s="178">
        <v>1974</v>
      </c>
      <c r="J632" s="175">
        <v>139</v>
      </c>
      <c r="K632" s="179">
        <v>423</v>
      </c>
      <c r="L632" s="177">
        <v>910</v>
      </c>
      <c r="M632" s="175">
        <v>1149</v>
      </c>
      <c r="N632" s="180">
        <v>2385</v>
      </c>
      <c r="O632" s="181">
        <v>2318</v>
      </c>
      <c r="P632" s="175">
        <v>1265</v>
      </c>
      <c r="Q632" s="179">
        <v>1345</v>
      </c>
      <c r="R632" s="177">
        <v>1774</v>
      </c>
      <c r="S632" s="178">
        <v>1537</v>
      </c>
      <c r="T632" s="175">
        <v>330</v>
      </c>
      <c r="U632" s="179">
        <v>793</v>
      </c>
      <c r="V632" s="177">
        <v>1125</v>
      </c>
      <c r="W632" s="178">
        <v>1788</v>
      </c>
      <c r="X632" s="175">
        <v>1140</v>
      </c>
      <c r="Y632" s="179">
        <v>794</v>
      </c>
      <c r="Z632" s="177">
        <v>2037</v>
      </c>
      <c r="AA632" s="175">
        <v>2003</v>
      </c>
      <c r="AB632" s="156">
        <f t="shared" si="11743"/>
        <v>17845</v>
      </c>
      <c r="AC632" s="157">
        <f t="shared" si="11744"/>
        <v>17512</v>
      </c>
      <c r="AE632" s="229" t="s">
        <v>13</v>
      </c>
      <c r="AF632" s="20">
        <f t="shared" ref="AF632:BG632" si="11799">SUM(AF629:AF631)</f>
        <v>2940</v>
      </c>
      <c r="AG632" s="21">
        <f t="shared" si="11799"/>
        <v>2676</v>
      </c>
      <c r="AH632" s="20">
        <f t="shared" si="11799"/>
        <v>1147</v>
      </c>
      <c r="AI632" s="21">
        <f t="shared" si="11799"/>
        <v>1198</v>
      </c>
      <c r="AJ632" s="20">
        <f t="shared" si="11799"/>
        <v>3734</v>
      </c>
      <c r="AK632" s="21">
        <f t="shared" si="11799"/>
        <v>2331</v>
      </c>
      <c r="AL632" s="20">
        <f t="shared" si="11799"/>
        <v>4553</v>
      </c>
      <c r="AM632" s="21">
        <f t="shared" si="11799"/>
        <v>3919</v>
      </c>
      <c r="AN632" s="20">
        <f t="shared" si="11799"/>
        <v>329</v>
      </c>
      <c r="AO632" s="21">
        <f t="shared" si="11799"/>
        <v>916</v>
      </c>
      <c r="AP632" s="20">
        <f t="shared" si="11799"/>
        <v>1747</v>
      </c>
      <c r="AQ632" s="21">
        <f t="shared" si="11799"/>
        <v>2688</v>
      </c>
      <c r="AR632" s="20">
        <f t="shared" si="11799"/>
        <v>4151</v>
      </c>
      <c r="AS632" s="21">
        <f t="shared" si="11799"/>
        <v>4544</v>
      </c>
      <c r="AT632" s="20">
        <f t="shared" si="11799"/>
        <v>2350</v>
      </c>
      <c r="AU632" s="21">
        <f t="shared" si="11799"/>
        <v>2090</v>
      </c>
      <c r="AV632" s="20">
        <f t="shared" si="11799"/>
        <v>3441</v>
      </c>
      <c r="AW632" s="21">
        <f t="shared" si="11799"/>
        <v>2732</v>
      </c>
      <c r="AX632" s="20">
        <f t="shared" si="11799"/>
        <v>578</v>
      </c>
      <c r="AY632" s="21">
        <f t="shared" si="11799"/>
        <v>989</v>
      </c>
      <c r="AZ632" s="20">
        <f t="shared" si="11799"/>
        <v>1883</v>
      </c>
      <c r="BA632" s="21">
        <f t="shared" si="11799"/>
        <v>3007</v>
      </c>
      <c r="BB632" s="20">
        <f t="shared" si="11799"/>
        <v>1980</v>
      </c>
      <c r="BC632" s="21">
        <f t="shared" si="11799"/>
        <v>1468</v>
      </c>
      <c r="BD632" s="20">
        <f t="shared" si="11799"/>
        <v>4301</v>
      </c>
      <c r="BE632" s="21">
        <f t="shared" si="11799"/>
        <v>4015</v>
      </c>
      <c r="BF632" s="160">
        <f t="shared" si="11799"/>
        <v>33134</v>
      </c>
      <c r="BG632" s="161">
        <f t="shared" si="11799"/>
        <v>32573</v>
      </c>
      <c r="BI632" s="136" t="s">
        <v>19</v>
      </c>
      <c r="BJ632" s="128">
        <f>B632/B653</f>
        <v>5.5553317487813718E-2</v>
      </c>
      <c r="BK632" s="129">
        <f t="shared" ref="BK632" si="11800">C632/C653</f>
        <v>4.889611269131789E-2</v>
      </c>
      <c r="BL632" s="130">
        <f t="shared" ref="BL632" si="11801">D632/D653</f>
        <v>7.536557930258718E-2</v>
      </c>
      <c r="BM632" s="131">
        <f t="shared" ref="BM632" si="11802">E632/E653</f>
        <v>6.1817856503846844E-2</v>
      </c>
      <c r="BN632" s="128">
        <f t="shared" ref="BN632" si="11803">F632/F653</f>
        <v>9.8520084566596194E-2</v>
      </c>
      <c r="BO632" s="129">
        <f t="shared" ref="BO632" si="11804">G632/G653</f>
        <v>4.5267341040462428E-2</v>
      </c>
      <c r="BP632" s="130">
        <f t="shared" ref="BP632" si="11805">H632/H653</f>
        <v>6.1440394246993602E-2</v>
      </c>
      <c r="BQ632" s="131">
        <f t="shared" ref="BQ632" si="11806">I632/I653</f>
        <v>4.638484855605423E-2</v>
      </c>
      <c r="BR632" s="128">
        <f t="shared" ref="BR632" si="11807">J632/J653</f>
        <v>2.6345716451857466E-2</v>
      </c>
      <c r="BS632" s="129">
        <f t="shared" ref="BS632" si="11808">K632/K653</f>
        <v>8.9184060721062622E-2</v>
      </c>
      <c r="BT632" s="130">
        <f t="shared" ref="BT632" si="11809">L632/L653</f>
        <v>5.0323508267433502E-2</v>
      </c>
      <c r="BU632" s="128">
        <f t="shared" ref="BU632" si="11810">M632/M653</f>
        <v>6.8629793334129732E-2</v>
      </c>
      <c r="BV632" s="132">
        <f t="shared" ref="BV632" si="11811">N632/N653</f>
        <v>6.1809982895350647E-2</v>
      </c>
      <c r="BW632" s="133">
        <f t="shared" ref="BW632" si="11812">O632/O653</f>
        <v>6.688789496465157E-2</v>
      </c>
      <c r="BX632" s="128">
        <f t="shared" ref="BX632" si="11813">P632/P653</f>
        <v>6.2979189485213583E-2</v>
      </c>
      <c r="BY632" s="129">
        <f t="shared" ref="BY632" si="11814">Q632/Q653</f>
        <v>8.2167511760034215E-2</v>
      </c>
      <c r="BZ632" s="130">
        <f t="shared" ref="BZ632" si="11815">R632/R653</f>
        <v>6.5579830690177809E-2</v>
      </c>
      <c r="CA632" s="131">
        <f t="shared" ref="CA632" si="11816">S632/S653</f>
        <v>6.288870703764321E-2</v>
      </c>
      <c r="CB632" s="128">
        <f t="shared" ref="CB632" si="11817">T632/T653</f>
        <v>6.2606715993170178E-2</v>
      </c>
      <c r="CC632" s="129">
        <f t="shared" ref="CC632" si="11818">U632/U653</f>
        <v>0.16104792851340374</v>
      </c>
      <c r="CD632" s="130">
        <f t="shared" ref="CD632" si="11819">V632/V653</f>
        <v>5.0744248985115023E-2</v>
      </c>
      <c r="CE632" s="131">
        <f t="shared" ref="CE632" si="11820">W632/W653</f>
        <v>7.4817976399698713E-2</v>
      </c>
      <c r="CF632" s="128">
        <f t="shared" ref="CF632" si="11821">X632/X653</f>
        <v>6.5243518571510326E-2</v>
      </c>
      <c r="CG632" s="129">
        <f t="shared" ref="CG632" si="11822">Y632/Y653</f>
        <v>9.1908785739090171E-2</v>
      </c>
      <c r="CH632" s="130">
        <f t="shared" ref="CH632" si="11823">Z632/Z653</f>
        <v>5.1986831023658218E-2</v>
      </c>
      <c r="CI632" s="128">
        <f t="shared" ref="CI632" si="11824">AA632/AA653</f>
        <v>4.7666642869041667E-2</v>
      </c>
      <c r="CJ632" s="134">
        <f t="shared" ref="CJ632" si="11825">AB632/AB653</f>
        <v>6.1797013519503549E-2</v>
      </c>
      <c r="CK632" s="135">
        <f t="shared" ref="CK632" si="11826">AC632/AC653</f>
        <v>6.0937162900430789E-2</v>
      </c>
    </row>
    <row r="633" spans="1:89" ht="13.5" thickTop="1" x14ac:dyDescent="0.2">
      <c r="A633" s="145" t="s">
        <v>20</v>
      </c>
      <c r="B633" s="182">
        <v>1395</v>
      </c>
      <c r="C633" s="183">
        <v>1496</v>
      </c>
      <c r="D633" s="184">
        <v>617</v>
      </c>
      <c r="E633" s="185">
        <v>651</v>
      </c>
      <c r="F633" s="182">
        <v>1996</v>
      </c>
      <c r="G633" s="186">
        <v>1383</v>
      </c>
      <c r="H633" s="184">
        <v>2348</v>
      </c>
      <c r="I633" s="185">
        <v>2203</v>
      </c>
      <c r="J633" s="182">
        <v>174</v>
      </c>
      <c r="K633" s="186">
        <v>491</v>
      </c>
      <c r="L633" s="184">
        <v>932</v>
      </c>
      <c r="M633" s="182">
        <v>1396</v>
      </c>
      <c r="N633" s="187">
        <v>2324</v>
      </c>
      <c r="O633" s="188">
        <v>2518</v>
      </c>
      <c r="P633" s="182">
        <v>1272</v>
      </c>
      <c r="Q633" s="186">
        <v>1223</v>
      </c>
      <c r="R633" s="184">
        <v>1831</v>
      </c>
      <c r="S633" s="185">
        <v>1622</v>
      </c>
      <c r="T633" s="182">
        <v>342</v>
      </c>
      <c r="U633" s="186">
        <v>610</v>
      </c>
      <c r="V633" s="184">
        <v>1063</v>
      </c>
      <c r="W633" s="185">
        <v>1624</v>
      </c>
      <c r="X633" s="182">
        <v>1082</v>
      </c>
      <c r="Y633" s="186">
        <v>867</v>
      </c>
      <c r="Z633" s="184">
        <v>2219</v>
      </c>
      <c r="AA633" s="182">
        <v>2210</v>
      </c>
      <c r="AB633" s="156">
        <f t="shared" si="11743"/>
        <v>17595</v>
      </c>
      <c r="AC633" s="157">
        <f t="shared" si="11744"/>
        <v>18294</v>
      </c>
      <c r="BI633" s="145" t="s">
        <v>20</v>
      </c>
      <c r="BJ633" s="128">
        <f>B633/B653</f>
        <v>5.6197880997462028E-2</v>
      </c>
      <c r="BK633" s="129">
        <f t="shared" ref="BK633" si="11827">C633/C653</f>
        <v>5.0656914533387512E-2</v>
      </c>
      <c r="BL633" s="130">
        <f t="shared" ref="BL633" si="11828">D633/D653</f>
        <v>6.3094385929031604E-2</v>
      </c>
      <c r="BM633" s="131">
        <f t="shared" ref="BM633" si="11829">E633/E653</f>
        <v>5.8239398819108966E-2</v>
      </c>
      <c r="BN633" s="128">
        <f t="shared" ref="BN633" si="11830">F633/F653</f>
        <v>8.4397463002114162E-2</v>
      </c>
      <c r="BO633" s="129">
        <f t="shared" ref="BO633" si="11831">G633/G653</f>
        <v>4.9963872832369943E-2</v>
      </c>
      <c r="BP633" s="130">
        <f t="shared" ref="BP633" si="11832">H633/H653</f>
        <v>6.2886680772424139E-2</v>
      </c>
      <c r="BQ633" s="131">
        <f t="shared" ref="BQ633" si="11833">I633/I653</f>
        <v>5.1765866954907536E-2</v>
      </c>
      <c r="BR633" s="128">
        <f t="shared" ref="BR633" si="11834">J633/J653</f>
        <v>3.2979529946929494E-2</v>
      </c>
      <c r="BS633" s="129">
        <f t="shared" ref="BS633" si="11835">K633/K653</f>
        <v>0.10352097828378663</v>
      </c>
      <c r="BT633" s="130">
        <f t="shared" ref="BT633" si="11836">L633/L653</f>
        <v>5.154012055521761E-2</v>
      </c>
      <c r="BU633" s="128">
        <f t="shared" ref="BU633" si="11837">M633/M653</f>
        <v>8.3383108350256835E-2</v>
      </c>
      <c r="BV633" s="132">
        <f t="shared" ref="BV633" si="11838">N633/N653</f>
        <v>6.0229098636811279E-2</v>
      </c>
      <c r="BW633" s="133">
        <f t="shared" ref="BW633" si="11839">O633/O653</f>
        <v>7.2659067955561971E-2</v>
      </c>
      <c r="BX633" s="128">
        <f t="shared" ref="BX633" si="11840">P633/P653</f>
        <v>6.3327690929005281E-2</v>
      </c>
      <c r="BY633" s="129">
        <f t="shared" ref="BY633" si="11841">Q633/Q653</f>
        <v>7.4714399169161214E-2</v>
      </c>
      <c r="BZ633" s="130">
        <f t="shared" ref="BZ633" si="11842">R633/R653</f>
        <v>6.768696166500314E-2</v>
      </c>
      <c r="CA633" s="131">
        <f t="shared" ref="CA633" si="11843">S633/S653</f>
        <v>6.6366612111292966E-2</v>
      </c>
      <c r="CB633" s="128">
        <f t="shared" ref="CB633" si="11844">T633/T653</f>
        <v>6.488332384746727E-2</v>
      </c>
      <c r="CC633" s="129">
        <f t="shared" ref="CC633" si="11845">U633/U653</f>
        <v>0.12388302193338749</v>
      </c>
      <c r="CD633" s="130">
        <f t="shared" ref="CD633" si="11846">V633/V653</f>
        <v>4.7947677041046459E-2</v>
      </c>
      <c r="CE633" s="131">
        <f t="shared" ref="CE633" si="11847">W633/W653</f>
        <v>6.795547744581136E-2</v>
      </c>
      <c r="CF633" s="128">
        <f t="shared" ref="CF633" si="11848">X633/X653</f>
        <v>6.1924111486293135E-2</v>
      </c>
      <c r="CG633" s="129">
        <f t="shared" ref="CG633" si="11849">Y633/Y653</f>
        <v>0.10035883782845237</v>
      </c>
      <c r="CH633" s="130">
        <f t="shared" ref="CH633" si="11850">Z633/Z653</f>
        <v>5.6631702524053799E-2</v>
      </c>
      <c r="CI633" s="128">
        <f t="shared" ref="CI633" si="11851">AA633/AA653</f>
        <v>5.2592751243425905E-2</v>
      </c>
      <c r="CJ633" s="134">
        <f t="shared" ref="CJ633" si="11852">AB633/AB653</f>
        <v>6.0931266622340427E-2</v>
      </c>
      <c r="CK633" s="135">
        <f t="shared" ref="CK633" si="11853">AC633/AC653</f>
        <v>6.3658317616519008E-2</v>
      </c>
    </row>
    <row r="634" spans="1:89" ht="13.5" thickBot="1" x14ac:dyDescent="0.25">
      <c r="A634" s="136" t="s">
        <v>21</v>
      </c>
      <c r="B634" s="175">
        <v>1545</v>
      </c>
      <c r="C634" s="176">
        <v>1180</v>
      </c>
      <c r="D634" s="177">
        <v>530</v>
      </c>
      <c r="E634" s="178">
        <v>547</v>
      </c>
      <c r="F634" s="175">
        <v>1738</v>
      </c>
      <c r="G634" s="179">
        <v>948</v>
      </c>
      <c r="H634" s="177">
        <v>2205</v>
      </c>
      <c r="I634" s="178">
        <v>1716</v>
      </c>
      <c r="J634" s="175">
        <v>155</v>
      </c>
      <c r="K634" s="179">
        <v>425</v>
      </c>
      <c r="L634" s="177">
        <v>815</v>
      </c>
      <c r="M634" s="175">
        <v>1292</v>
      </c>
      <c r="N634" s="180">
        <v>1827</v>
      </c>
      <c r="O634" s="181">
        <v>2026</v>
      </c>
      <c r="P634" s="175">
        <v>1078</v>
      </c>
      <c r="Q634" s="179">
        <v>867</v>
      </c>
      <c r="R634" s="177">
        <v>1610</v>
      </c>
      <c r="S634" s="178">
        <v>1110</v>
      </c>
      <c r="T634" s="175">
        <v>236</v>
      </c>
      <c r="U634" s="179">
        <v>379</v>
      </c>
      <c r="V634" s="177">
        <v>820</v>
      </c>
      <c r="W634" s="178">
        <v>1383</v>
      </c>
      <c r="X634" s="175">
        <v>898</v>
      </c>
      <c r="Y634" s="179">
        <v>601</v>
      </c>
      <c r="Z634" s="177">
        <v>2082</v>
      </c>
      <c r="AA634" s="175">
        <v>1805</v>
      </c>
      <c r="AB634" s="156">
        <f t="shared" si="11743"/>
        <v>15539</v>
      </c>
      <c r="AC634" s="157">
        <f t="shared" si="11744"/>
        <v>14279</v>
      </c>
      <c r="AE634" s="232" t="s">
        <v>85</v>
      </c>
      <c r="BI634" s="136" t="s">
        <v>21</v>
      </c>
      <c r="BJ634" s="128">
        <f>B634/B653</f>
        <v>6.2240663900414939E-2</v>
      </c>
      <c r="BK634" s="129">
        <f t="shared" ref="BK634" si="11854">C634/C653</f>
        <v>3.995665718542598E-2</v>
      </c>
      <c r="BL634" s="130">
        <f t="shared" ref="BL634" si="11855">D634/D653</f>
        <v>5.4197770733203803E-2</v>
      </c>
      <c r="BM634" s="131">
        <f t="shared" ref="BM634" si="11856">E634/E653</f>
        <v>4.8935408838790481E-2</v>
      </c>
      <c r="BN634" s="128">
        <f t="shared" ref="BN634" si="11857">F634/F653</f>
        <v>7.3488372093023252E-2</v>
      </c>
      <c r="BO634" s="129">
        <f t="shared" ref="BO634" si="11858">G634/G653</f>
        <v>3.4248554913294794E-2</v>
      </c>
      <c r="BP634" s="130">
        <f t="shared" ref="BP634" si="11859">H634/H653</f>
        <v>5.9056699788413637E-2</v>
      </c>
      <c r="BQ634" s="131">
        <f t="shared" ref="BQ634" si="11860">I634/I653</f>
        <v>4.0322391145992433E-2</v>
      </c>
      <c r="BR634" s="128">
        <f t="shared" ref="BR634" si="11861">J634/J653</f>
        <v>2.9378316906747536E-2</v>
      </c>
      <c r="BS634" s="129">
        <f t="shared" ref="BS634" si="11862">K634/K653</f>
        <v>8.9605734767025089E-2</v>
      </c>
      <c r="BT634" s="130">
        <f t="shared" ref="BT634" si="11863">L634/L653</f>
        <v>4.5069955206547586E-2</v>
      </c>
      <c r="BU634" s="128">
        <f t="shared" ref="BU634" si="11864">M634/M653</f>
        <v>7.7171186238203321E-2</v>
      </c>
      <c r="BV634" s="132">
        <f t="shared" ref="BV634" si="11865">N634/N653</f>
        <v>4.7348779350023323E-2</v>
      </c>
      <c r="BW634" s="133">
        <f t="shared" ref="BW634" si="11866">O634/O653</f>
        <v>5.8461982397922378E-2</v>
      </c>
      <c r="BX634" s="128">
        <f t="shared" ref="BX634" si="11867">P634/P653</f>
        <v>5.3669222343921137E-2</v>
      </c>
      <c r="BY634" s="129">
        <f t="shared" ref="BY634" si="11868">Q634/Q653</f>
        <v>5.2965972264646589E-2</v>
      </c>
      <c r="BZ634" s="130">
        <f t="shared" ref="BZ634" si="11869">R634/R653</f>
        <v>5.951720823629441E-2</v>
      </c>
      <c r="CA634" s="131">
        <f t="shared" ref="CA634" si="11870">S634/S653</f>
        <v>4.5417348608837969E-2</v>
      </c>
      <c r="CB634" s="128">
        <f t="shared" ref="CB634" si="11871">T634/T653</f>
        <v>4.4773287801176245E-2</v>
      </c>
      <c r="CC634" s="129">
        <f t="shared" ref="CC634" si="11872">U634/U653</f>
        <v>7.6969943135662064E-2</v>
      </c>
      <c r="CD634" s="130">
        <f t="shared" ref="CD634" si="11873">V634/V653</f>
        <v>3.6986919260261618E-2</v>
      </c>
      <c r="CE634" s="131">
        <f t="shared" ref="CE634" si="11874">W634/W653</f>
        <v>5.7870951544062264E-2</v>
      </c>
      <c r="CF634" s="128">
        <f t="shared" ref="CF634" si="11875">X634/X653</f>
        <v>5.1393578664224802E-2</v>
      </c>
      <c r="CG634" s="129">
        <f t="shared" ref="CG634" si="11876">Y634/Y653</f>
        <v>6.9568237064475055E-2</v>
      </c>
      <c r="CH634" s="130">
        <f t="shared" ref="CH634" si="11877">Z634/Z653</f>
        <v>5.3135288262767019E-2</v>
      </c>
      <c r="CI634" s="128">
        <f t="shared" ref="CI634" si="11878">AA634/AA653</f>
        <v>4.2954713119630658E-2</v>
      </c>
      <c r="CJ634" s="134">
        <f t="shared" ref="CJ634" si="11879">AB634/AB653</f>
        <v>5.3811364140070921E-2</v>
      </c>
      <c r="CK634" s="135">
        <f t="shared" ref="CK634" si="11880">AC634/AC653</f>
        <v>4.968717159977451E-2</v>
      </c>
    </row>
    <row r="635" spans="1:89" ht="14.25" thickTop="1" thickBot="1" x14ac:dyDescent="0.25">
      <c r="A635" s="145" t="s">
        <v>22</v>
      </c>
      <c r="B635" s="182">
        <v>1376</v>
      </c>
      <c r="C635" s="183">
        <v>1554</v>
      </c>
      <c r="D635" s="184">
        <v>522</v>
      </c>
      <c r="E635" s="185">
        <v>535</v>
      </c>
      <c r="F635" s="182">
        <v>1628</v>
      </c>
      <c r="G635" s="186">
        <v>875</v>
      </c>
      <c r="H635" s="184">
        <v>2263</v>
      </c>
      <c r="I635" s="185">
        <v>2174</v>
      </c>
      <c r="J635" s="182">
        <v>194</v>
      </c>
      <c r="K635" s="186">
        <v>492</v>
      </c>
      <c r="L635" s="184">
        <v>610</v>
      </c>
      <c r="M635" s="182">
        <v>1451</v>
      </c>
      <c r="N635" s="187">
        <v>1732</v>
      </c>
      <c r="O635" s="188">
        <v>2665</v>
      </c>
      <c r="P635" s="182">
        <v>1193</v>
      </c>
      <c r="Q635" s="186">
        <v>813</v>
      </c>
      <c r="R635" s="184">
        <v>1721</v>
      </c>
      <c r="S635" s="185">
        <v>1302</v>
      </c>
      <c r="T635" s="182">
        <v>194</v>
      </c>
      <c r="U635" s="186">
        <v>320</v>
      </c>
      <c r="V635" s="184">
        <v>767</v>
      </c>
      <c r="W635" s="185">
        <v>1917</v>
      </c>
      <c r="X635" s="182">
        <v>949</v>
      </c>
      <c r="Y635" s="186">
        <v>551</v>
      </c>
      <c r="Z635" s="184">
        <v>2121</v>
      </c>
      <c r="AA635" s="182">
        <v>2507</v>
      </c>
      <c r="AB635" s="156">
        <f t="shared" si="11743"/>
        <v>15270</v>
      </c>
      <c r="AC635" s="157">
        <f t="shared" si="11744"/>
        <v>17156</v>
      </c>
      <c r="AE635" s="300" t="s">
        <v>0</v>
      </c>
      <c r="AF635" s="302" t="s">
        <v>1</v>
      </c>
      <c r="AG635" s="303"/>
      <c r="AH635" s="302" t="s">
        <v>2</v>
      </c>
      <c r="AI635" s="303"/>
      <c r="AJ635" s="302" t="s">
        <v>3</v>
      </c>
      <c r="AK635" s="303"/>
      <c r="AL635" s="302" t="s">
        <v>4</v>
      </c>
      <c r="AM635" s="303"/>
      <c r="AN635" s="302" t="s">
        <v>5</v>
      </c>
      <c r="AO635" s="303"/>
      <c r="AP635" s="302" t="s">
        <v>6</v>
      </c>
      <c r="AQ635" s="303"/>
      <c r="AR635" s="302" t="s">
        <v>7</v>
      </c>
      <c r="AS635" s="303"/>
      <c r="AT635" s="302" t="s">
        <v>8</v>
      </c>
      <c r="AU635" s="303"/>
      <c r="AV635" s="302" t="s">
        <v>9</v>
      </c>
      <c r="AW635" s="303"/>
      <c r="AX635" s="302" t="s">
        <v>10</v>
      </c>
      <c r="AY635" s="303"/>
      <c r="AZ635" s="302" t="s">
        <v>11</v>
      </c>
      <c r="BA635" s="303"/>
      <c r="BB635" s="302" t="s">
        <v>12</v>
      </c>
      <c r="BC635" s="303"/>
      <c r="BD635" s="305" t="s">
        <v>40</v>
      </c>
      <c r="BE635" s="306"/>
      <c r="BF635" s="307" t="s">
        <v>41</v>
      </c>
      <c r="BG635" s="308"/>
      <c r="BI635" s="145" t="s">
        <v>22</v>
      </c>
      <c r="BJ635" s="128">
        <f>B635/B653</f>
        <v>5.5432461829754663E-2</v>
      </c>
      <c r="BK635" s="129">
        <f t="shared" ref="BK635" si="11881">C635/C653</f>
        <v>5.2620885818772854E-2</v>
      </c>
      <c r="BL635" s="130">
        <f t="shared" ref="BL635" si="11882">D635/D653</f>
        <v>5.3379691174966763E-2</v>
      </c>
      <c r="BM635" s="131">
        <f t="shared" ref="BM635" si="11883">E635/E653</f>
        <v>4.786187153336912E-2</v>
      </c>
      <c r="BN635" s="128">
        <f t="shared" ref="BN635" si="11884">F635/F653</f>
        <v>6.8837209302325578E-2</v>
      </c>
      <c r="BO635" s="129">
        <f t="shared" ref="BO635" si="11885">G635/G653</f>
        <v>3.1611271676300581E-2</v>
      </c>
      <c r="BP635" s="130">
        <f t="shared" ref="BP635" si="11886">H635/H653</f>
        <v>6.0610118649061254E-2</v>
      </c>
      <c r="BQ635" s="131">
        <f t="shared" ref="BQ635" si="11887">I635/I653</f>
        <v>5.1084427943699037E-2</v>
      </c>
      <c r="BR635" s="128">
        <f t="shared" ref="BR635" si="11888">J635/J653</f>
        <v>3.6770280515542077E-2</v>
      </c>
      <c r="BS635" s="129">
        <f t="shared" ref="BS635" si="11889">K635/K653</f>
        <v>0.10373181530676787</v>
      </c>
      <c r="BT635" s="130">
        <f t="shared" ref="BT635" si="11890">L635/L653</f>
        <v>3.3733340706741138E-2</v>
      </c>
      <c r="BU635" s="128">
        <f t="shared" ref="BU635" si="11891">M635/M653</f>
        <v>8.6668259467208214E-2</v>
      </c>
      <c r="BV635" s="132">
        <f t="shared" ref="BV635" si="11892">N635/N653</f>
        <v>4.4886746488363653E-2</v>
      </c>
      <c r="BW635" s="133">
        <f t="shared" ref="BW635" si="11893">O635/O653</f>
        <v>7.6900880103881117E-2</v>
      </c>
      <c r="BX635" s="128">
        <f t="shared" ref="BX635" si="11894">P635/P653</f>
        <v>5.939460320621328E-2</v>
      </c>
      <c r="BY635" s="129">
        <f t="shared" ref="BY635" si="11895">Q635/Q653</f>
        <v>4.9667053576883134E-2</v>
      </c>
      <c r="BZ635" s="130">
        <f t="shared" ref="BZ635" si="11896">R635/R653</f>
        <v>6.3620568555691107E-2</v>
      </c>
      <c r="CA635" s="131">
        <f t="shared" ref="CA635" si="11897">S635/S653</f>
        <v>5.3273322422258594E-2</v>
      </c>
      <c r="CB635" s="128">
        <f t="shared" ref="CB635" si="11898">T635/T653</f>
        <v>3.6805160311136405E-2</v>
      </c>
      <c r="CC635" s="129">
        <f t="shared" ref="CC635" si="11899">U635/U653</f>
        <v>6.4987814784727857E-2</v>
      </c>
      <c r="CD635" s="130">
        <f t="shared" ref="CD635" si="11900">V635/V653</f>
        <v>3.4596301308073972E-2</v>
      </c>
      <c r="CE635" s="131">
        <f t="shared" ref="CE635" si="11901">W635/W653</f>
        <v>8.0215917650012555E-2</v>
      </c>
      <c r="CF635" s="128">
        <f t="shared" ref="CF635" si="11902">X635/X653</f>
        <v>5.4312367652950264E-2</v>
      </c>
      <c r="CG635" s="129">
        <f t="shared" ref="CG635" si="11903">Y635/Y653</f>
        <v>6.3780530153953005E-2</v>
      </c>
      <c r="CH635" s="130">
        <f t="shared" ref="CH635" si="11904">Z635/Z653</f>
        <v>5.4130617869994638E-2</v>
      </c>
      <c r="CI635" s="128">
        <f t="shared" ref="CI635" si="11905">AA635/AA653</f>
        <v>5.9660645867542418E-2</v>
      </c>
      <c r="CJ635" s="134">
        <f t="shared" ref="CJ635" si="11906">AB635/AB653</f>
        <v>5.2879820478723402E-2</v>
      </c>
      <c r="CK635" s="135">
        <f t="shared" ref="CK635" si="11907">AC635/AC653</f>
        <v>5.9698376354487818E-2</v>
      </c>
    </row>
    <row r="636" spans="1:89" ht="15" thickTop="1" thickBot="1" x14ac:dyDescent="0.3">
      <c r="A636" s="136" t="s">
        <v>23</v>
      </c>
      <c r="B636" s="175">
        <v>1350</v>
      </c>
      <c r="C636" s="176">
        <v>1341</v>
      </c>
      <c r="D636" s="177">
        <v>508</v>
      </c>
      <c r="E636" s="178">
        <v>476</v>
      </c>
      <c r="F636" s="175">
        <v>1361</v>
      </c>
      <c r="G636" s="179">
        <v>736</v>
      </c>
      <c r="H636" s="177">
        <v>1987</v>
      </c>
      <c r="I636" s="178">
        <v>1684</v>
      </c>
      <c r="J636" s="175">
        <v>168</v>
      </c>
      <c r="K636" s="179">
        <v>380</v>
      </c>
      <c r="L636" s="177">
        <v>532</v>
      </c>
      <c r="M636" s="175">
        <v>1158</v>
      </c>
      <c r="N636" s="180">
        <v>1483</v>
      </c>
      <c r="O636" s="181">
        <v>1956</v>
      </c>
      <c r="P636" s="175">
        <v>1187</v>
      </c>
      <c r="Q636" s="179">
        <v>609</v>
      </c>
      <c r="R636" s="177">
        <v>1502</v>
      </c>
      <c r="S636" s="178">
        <v>944</v>
      </c>
      <c r="T636" s="175">
        <v>236</v>
      </c>
      <c r="U636" s="179">
        <v>216</v>
      </c>
      <c r="V636" s="177">
        <v>682</v>
      </c>
      <c r="W636" s="178">
        <v>1638</v>
      </c>
      <c r="X636" s="175">
        <v>839</v>
      </c>
      <c r="Y636" s="179">
        <v>389</v>
      </c>
      <c r="Z636" s="177">
        <v>2146</v>
      </c>
      <c r="AA636" s="175">
        <v>1928</v>
      </c>
      <c r="AB636" s="156">
        <f t="shared" si="11743"/>
        <v>13981</v>
      </c>
      <c r="AC636" s="157">
        <f t="shared" si="11744"/>
        <v>13455</v>
      </c>
      <c r="AE636" s="301"/>
      <c r="AF636" s="115" t="s">
        <v>14</v>
      </c>
      <c r="AG636" s="116" t="s">
        <v>15</v>
      </c>
      <c r="AH636" s="117" t="s">
        <v>14</v>
      </c>
      <c r="AI636" s="118" t="s">
        <v>15</v>
      </c>
      <c r="AJ636" s="115" t="s">
        <v>14</v>
      </c>
      <c r="AK636" s="116" t="s">
        <v>15</v>
      </c>
      <c r="AL636" s="117" t="s">
        <v>14</v>
      </c>
      <c r="AM636" s="118" t="s">
        <v>15</v>
      </c>
      <c r="AN636" s="115" t="s">
        <v>14</v>
      </c>
      <c r="AO636" s="116" t="s">
        <v>15</v>
      </c>
      <c r="AP636" s="117" t="s">
        <v>14</v>
      </c>
      <c r="AQ636" s="115" t="s">
        <v>15</v>
      </c>
      <c r="AR636" s="119" t="s">
        <v>14</v>
      </c>
      <c r="AS636" s="120" t="s">
        <v>15</v>
      </c>
      <c r="AT636" s="115" t="s">
        <v>14</v>
      </c>
      <c r="AU636" s="116" t="s">
        <v>15</v>
      </c>
      <c r="AV636" s="117" t="s">
        <v>14</v>
      </c>
      <c r="AW636" s="118" t="s">
        <v>15</v>
      </c>
      <c r="AX636" s="115" t="s">
        <v>14</v>
      </c>
      <c r="AY636" s="116" t="s">
        <v>15</v>
      </c>
      <c r="AZ636" s="117" t="s">
        <v>14</v>
      </c>
      <c r="BA636" s="118" t="s">
        <v>15</v>
      </c>
      <c r="BB636" s="115" t="s">
        <v>14</v>
      </c>
      <c r="BC636" s="116" t="s">
        <v>15</v>
      </c>
      <c r="BD636" s="28" t="s">
        <v>14</v>
      </c>
      <c r="BE636" s="121" t="s">
        <v>15</v>
      </c>
      <c r="BF636" s="162" t="s">
        <v>14</v>
      </c>
      <c r="BG636" s="163" t="s">
        <v>15</v>
      </c>
      <c r="BI636" s="136" t="s">
        <v>23</v>
      </c>
      <c r="BJ636" s="128">
        <f>B636/B653</f>
        <v>5.4385046126576159E-2</v>
      </c>
      <c r="BK636" s="129">
        <f t="shared" ref="BK636" si="11908">C636/C653</f>
        <v>4.540837058106461E-2</v>
      </c>
      <c r="BL636" s="130">
        <f t="shared" ref="BL636" si="11909">D636/D653</f>
        <v>5.1948051948051951E-2</v>
      </c>
      <c r="BM636" s="131">
        <f t="shared" ref="BM636" si="11910">E636/E653</f>
        <v>4.2583646448380745E-2</v>
      </c>
      <c r="BN636" s="128">
        <f t="shared" ref="BN636" si="11911">F636/F653</f>
        <v>5.7547568710359411E-2</v>
      </c>
      <c r="BO636" s="129">
        <f t="shared" ref="BO636" si="11912">G636/G653</f>
        <v>2.6589595375722544E-2</v>
      </c>
      <c r="BP636" s="130">
        <f t="shared" ref="BP636" si="11913">H636/H653</f>
        <v>5.3217987519082945E-2</v>
      </c>
      <c r="BQ636" s="131">
        <f t="shared" ref="BQ636" si="11914">I636/I653</f>
        <v>3.9570458443969267E-2</v>
      </c>
      <c r="BR636" s="128">
        <f t="shared" ref="BR636" si="11915">J636/J653</f>
        <v>3.1842304776345719E-2</v>
      </c>
      <c r="BS636" s="129">
        <f t="shared" ref="BS636" si="11916">K636/K653</f>
        <v>8.0118068732869488E-2</v>
      </c>
      <c r="BT636" s="130">
        <f t="shared" ref="BT636" si="11917">L636/L653</f>
        <v>2.9419897140961125E-2</v>
      </c>
      <c r="BU636" s="128">
        <f t="shared" ref="BU636" si="11918">M636/M653</f>
        <v>6.9167363516903599E-2</v>
      </c>
      <c r="BV636" s="132">
        <f t="shared" ref="BV636" si="11919">N636/N653</f>
        <v>3.8433628777276733E-2</v>
      </c>
      <c r="BW636" s="133">
        <f t="shared" ref="BW636" si="11920">O636/O653</f>
        <v>5.6442071851103739E-2</v>
      </c>
      <c r="BX636" s="128">
        <f t="shared" ref="BX636" si="11921">P636/P653</f>
        <v>5.9095887682963255E-2</v>
      </c>
      <c r="BY636" s="129">
        <f t="shared" ref="BY636" si="11922">Q636/Q653</f>
        <v>3.7204471867554524E-2</v>
      </c>
      <c r="BZ636" s="130">
        <f t="shared" ref="BZ636" si="11923">R636/R653</f>
        <v>5.5524749547151676E-2</v>
      </c>
      <c r="CA636" s="131">
        <f t="shared" ref="CA636" si="11924">S636/S653</f>
        <v>3.8625204582651389E-2</v>
      </c>
      <c r="CB636" s="128">
        <f t="shared" ref="CB636" si="11925">T636/T653</f>
        <v>4.4773287801176245E-2</v>
      </c>
      <c r="CC636" s="129">
        <f t="shared" ref="CC636" si="11926">U636/U653</f>
        <v>4.3866774979691305E-2</v>
      </c>
      <c r="CD636" s="130">
        <f t="shared" ref="CD636" si="11927">V636/V653</f>
        <v>3.0762291384754174E-2</v>
      </c>
      <c r="CE636" s="131">
        <f t="shared" ref="CE636" si="11928">W636/W653</f>
        <v>6.8541300527240778E-2</v>
      </c>
      <c r="CF636" s="128">
        <f t="shared" ref="CF636" si="11929">X636/X653</f>
        <v>4.8016940422365935E-2</v>
      </c>
      <c r="CG636" s="129">
        <f t="shared" ref="CG636" si="11930">Y636/Y653</f>
        <v>4.5028359763861561E-2</v>
      </c>
      <c r="CH636" s="130">
        <f t="shared" ref="CH636" si="11931">Z636/Z653</f>
        <v>5.4768649669499528E-2</v>
      </c>
      <c r="CI636" s="128">
        <f t="shared" ref="CI636" si="11932">AA636/AA653</f>
        <v>4.5881820994264771E-2</v>
      </c>
      <c r="CJ636" s="134">
        <f t="shared" ref="CJ636" si="11933">AB636/AB653</f>
        <v>4.8416029476950354E-2</v>
      </c>
      <c r="CK636" s="135">
        <f t="shared" ref="CK636" si="11934">AC636/AC653</f>
        <v>4.6819867909164932E-2</v>
      </c>
    </row>
    <row r="637" spans="1:89" ht="13.5" thickTop="1" x14ac:dyDescent="0.2">
      <c r="A637" s="145" t="s">
        <v>24</v>
      </c>
      <c r="B637" s="189">
        <v>1411</v>
      </c>
      <c r="C637" s="183">
        <v>1686</v>
      </c>
      <c r="D637" s="184">
        <v>559</v>
      </c>
      <c r="E637" s="185">
        <v>507</v>
      </c>
      <c r="F637" s="182">
        <v>1451</v>
      </c>
      <c r="G637" s="186">
        <v>783</v>
      </c>
      <c r="H637" s="184">
        <v>2261</v>
      </c>
      <c r="I637" s="185">
        <v>1926</v>
      </c>
      <c r="J637" s="182">
        <v>222</v>
      </c>
      <c r="K637" s="186">
        <v>286</v>
      </c>
      <c r="L637" s="184">
        <v>511</v>
      </c>
      <c r="M637" s="182">
        <v>1230</v>
      </c>
      <c r="N637" s="187">
        <v>1668</v>
      </c>
      <c r="O637" s="190">
        <v>1963</v>
      </c>
      <c r="P637" s="182">
        <v>1126</v>
      </c>
      <c r="Q637" s="186">
        <v>661</v>
      </c>
      <c r="R637" s="184">
        <v>1571</v>
      </c>
      <c r="S637" s="185">
        <v>967</v>
      </c>
      <c r="T637" s="182">
        <v>180</v>
      </c>
      <c r="U637" s="186">
        <v>193</v>
      </c>
      <c r="V637" s="184">
        <v>822</v>
      </c>
      <c r="W637" s="191">
        <v>1717</v>
      </c>
      <c r="X637" s="182">
        <v>850</v>
      </c>
      <c r="Y637" s="186">
        <v>299</v>
      </c>
      <c r="Z637" s="184">
        <v>2162</v>
      </c>
      <c r="AA637" s="182">
        <v>2233</v>
      </c>
      <c r="AB637" s="156">
        <f t="shared" si="11743"/>
        <v>14794</v>
      </c>
      <c r="AC637" s="157">
        <f t="shared" si="11744"/>
        <v>14451</v>
      </c>
      <c r="AE637" s="235" t="str">
        <f>$AE$17</f>
        <v>17:00 - 17:59</v>
      </c>
      <c r="AF637" s="125">
        <f>SUMIF($A$9:$A$32,$AE637,B$629:B$652)</f>
        <v>1964</v>
      </c>
      <c r="AG637" s="172">
        <f t="shared" ref="AG637:AU639" si="11935">SUMIF($A$9:$A$32,$AE637,C$629:C$652)</f>
        <v>2567</v>
      </c>
      <c r="AH637" s="126">
        <f t="shared" si="11935"/>
        <v>796</v>
      </c>
      <c r="AI637" s="166">
        <f t="shared" si="11935"/>
        <v>988</v>
      </c>
      <c r="AJ637" s="125">
        <f t="shared" si="11935"/>
        <v>1338</v>
      </c>
      <c r="AK637" s="127">
        <f t="shared" si="11935"/>
        <v>3348</v>
      </c>
      <c r="AL637" s="126">
        <f t="shared" si="11935"/>
        <v>2826</v>
      </c>
      <c r="AM637" s="166">
        <f t="shared" si="11935"/>
        <v>3962</v>
      </c>
      <c r="AN637" s="125">
        <f t="shared" si="11935"/>
        <v>742</v>
      </c>
      <c r="AO637" s="127">
        <f t="shared" si="11935"/>
        <v>236</v>
      </c>
      <c r="AP637" s="126">
        <f t="shared" si="11935"/>
        <v>1766</v>
      </c>
      <c r="AQ637" s="125">
        <f t="shared" si="11935"/>
        <v>991</v>
      </c>
      <c r="AR637" s="165">
        <f t="shared" si="11935"/>
        <v>3828</v>
      </c>
      <c r="AS637" s="167">
        <f t="shared" si="11935"/>
        <v>2566</v>
      </c>
      <c r="AT637" s="125">
        <f t="shared" si="11935"/>
        <v>1808</v>
      </c>
      <c r="AU637" s="127">
        <f t="shared" si="11935"/>
        <v>1263</v>
      </c>
      <c r="AV637" s="126">
        <f t="shared" ref="AP637:BE639" si="11936">SUMIF($A$9:$A$32,$AE637,R$629:R$652)</f>
        <v>2222</v>
      </c>
      <c r="AW637" s="166">
        <f t="shared" si="11936"/>
        <v>2319</v>
      </c>
      <c r="AX637" s="125">
        <f t="shared" si="11936"/>
        <v>610</v>
      </c>
      <c r="AY637" s="127">
        <f t="shared" si="11936"/>
        <v>197</v>
      </c>
      <c r="AZ637" s="126">
        <f t="shared" si="11936"/>
        <v>2026</v>
      </c>
      <c r="BA637" s="166">
        <f t="shared" si="11936"/>
        <v>1515</v>
      </c>
      <c r="BB637" s="125">
        <f t="shared" si="11936"/>
        <v>1801</v>
      </c>
      <c r="BC637" s="127">
        <f t="shared" si="11936"/>
        <v>701</v>
      </c>
      <c r="BD637" s="170">
        <f t="shared" si="11936"/>
        <v>3232</v>
      </c>
      <c r="BE637" s="171">
        <f t="shared" si="11936"/>
        <v>4131</v>
      </c>
      <c r="BF637" s="156">
        <f>AF637+AH637+AJ637+AL637+AN637+AP637+AR637+AT637+AV637+AX637+AZ637+BB637+BD637</f>
        <v>24959</v>
      </c>
      <c r="BG637" s="157">
        <f>AG637+AI637+AK637+AM637+AO637+AQ637+AS637+AU637+AW637+AY637+BA637+BC637+BE637</f>
        <v>24784</v>
      </c>
      <c r="BI637" s="145" t="s">
        <v>24</v>
      </c>
      <c r="BJ637" s="128">
        <f>B637/B653</f>
        <v>5.6842444507110339E-2</v>
      </c>
      <c r="BK637" s="129">
        <f t="shared" ref="BK637" si="11937">C637/C653</f>
        <v>5.7090613571718817E-2</v>
      </c>
      <c r="BL637" s="130">
        <f t="shared" ref="BL637" si="11938">D637/D653</f>
        <v>5.716330913181307E-2</v>
      </c>
      <c r="BM637" s="131">
        <f t="shared" ref="BM637" si="11939">E637/E653</f>
        <v>4.5356951154052604E-2</v>
      </c>
      <c r="BN637" s="128">
        <f t="shared" ref="BN637" si="11940">F637/F653</f>
        <v>6.1353065539112052E-2</v>
      </c>
      <c r="BO637" s="129">
        <f t="shared" ref="BO637" si="11941">G637/G653</f>
        <v>2.8287572254335262E-2</v>
      </c>
      <c r="BP637" s="130">
        <f t="shared" ref="BP637" si="11942">H637/H653</f>
        <v>6.0556552481452718E-2</v>
      </c>
      <c r="BQ637" s="131">
        <f t="shared" ref="BQ637" si="11943">I637/I653</f>
        <v>4.5256949503019478E-2</v>
      </c>
      <c r="BR637" s="128">
        <f t="shared" ref="BR637" si="11944">J637/J653</f>
        <v>4.20773313115997E-2</v>
      </c>
      <c r="BS637" s="129">
        <f t="shared" ref="BS637" si="11945">K637/K653</f>
        <v>6.0299388572633353E-2</v>
      </c>
      <c r="BT637" s="130">
        <f t="shared" ref="BT637" si="11946">L637/L653</f>
        <v>2.825858541171266E-2</v>
      </c>
      <c r="BU637" s="128">
        <f t="shared" ref="BU637" si="11947">M637/M653</f>
        <v>7.346792497909449E-2</v>
      </c>
      <c r="BV637" s="132">
        <f t="shared" ref="BV637" si="11948">N637/N653</f>
        <v>4.3228113823666613E-2</v>
      </c>
      <c r="BW637" s="133">
        <f t="shared" ref="BW637" si="11949">O637/O653</f>
        <v>5.6644062905785601E-2</v>
      </c>
      <c r="BX637" s="128">
        <f t="shared" ref="BX637" si="11950">P637/P653</f>
        <v>5.6058946529921341E-2</v>
      </c>
      <c r="BY637" s="129">
        <f t="shared" ref="BY637" si="11951">Q637/Q653</f>
        <v>4.0381208381697113E-2</v>
      </c>
      <c r="BZ637" s="130">
        <f t="shared" ref="BZ637" si="11952">R637/R653</f>
        <v>5.8075487042992868E-2</v>
      </c>
      <c r="CA637" s="131">
        <f t="shared" ref="CA637" si="11953">S637/S653</f>
        <v>3.9566284779050734E-2</v>
      </c>
      <c r="CB637" s="128">
        <f t="shared" ref="CB637" si="11954">T637/T653</f>
        <v>3.414911781445646E-2</v>
      </c>
      <c r="CC637" s="129">
        <f t="shared" ref="CC637" si="11955">U637/U653</f>
        <v>3.9195775792038992E-2</v>
      </c>
      <c r="CD637" s="130">
        <f t="shared" ref="CD637" si="11956">V637/V653</f>
        <v>3.7077131258457373E-2</v>
      </c>
      <c r="CE637" s="131">
        <f t="shared" ref="CE637" si="11957">W637/W653</f>
        <v>7.1847016486735291E-2</v>
      </c>
      <c r="CF637" s="128">
        <f t="shared" ref="CF637" si="11958">X637/X653</f>
        <v>4.8646483145424371E-2</v>
      </c>
      <c r="CG637" s="129">
        <f t="shared" ref="CG637" si="11959">Y637/Y653</f>
        <v>3.4610487324921863E-2</v>
      </c>
      <c r="CH637" s="130">
        <f t="shared" ref="CH637" si="11960">Z637/Z653</f>
        <v>5.5176990021182655E-2</v>
      </c>
      <c r="CI637" s="128">
        <f t="shared" ref="CI637" si="11961">AA637/AA653</f>
        <v>5.3140096618357488E-2</v>
      </c>
      <c r="CJ637" s="134">
        <f t="shared" ref="CJ637" si="11962">AB637/AB653</f>
        <v>5.1231438386524823E-2</v>
      </c>
      <c r="CK637" s="135">
        <f t="shared" ref="CK637" si="11963">AC637/AC653</f>
        <v>5.0285686447814379E-2</v>
      </c>
    </row>
    <row r="638" spans="1:89" x14ac:dyDescent="0.2">
      <c r="A638" s="136" t="s">
        <v>25</v>
      </c>
      <c r="B638" s="192">
        <v>1531</v>
      </c>
      <c r="C638" s="176">
        <v>1797</v>
      </c>
      <c r="D638" s="177">
        <v>607</v>
      </c>
      <c r="E638" s="178">
        <v>519</v>
      </c>
      <c r="F638" s="175">
        <v>1439</v>
      </c>
      <c r="G638" s="179">
        <v>985</v>
      </c>
      <c r="H638" s="177">
        <v>2362</v>
      </c>
      <c r="I638" s="178">
        <v>2243</v>
      </c>
      <c r="J638" s="175">
        <v>287</v>
      </c>
      <c r="K638" s="176">
        <v>262</v>
      </c>
      <c r="L638" s="177">
        <v>700</v>
      </c>
      <c r="M638" s="175">
        <v>1300</v>
      </c>
      <c r="N638" s="180">
        <v>1892</v>
      </c>
      <c r="O638" s="193">
        <v>1952</v>
      </c>
      <c r="P638" s="175">
        <v>1195</v>
      </c>
      <c r="Q638" s="176">
        <v>715</v>
      </c>
      <c r="R638" s="177">
        <v>1644</v>
      </c>
      <c r="S638" s="178">
        <v>1183</v>
      </c>
      <c r="T638" s="184">
        <v>246</v>
      </c>
      <c r="U638" s="175">
        <v>198</v>
      </c>
      <c r="V638" s="177">
        <v>934</v>
      </c>
      <c r="W638" s="194">
        <v>1645</v>
      </c>
      <c r="X638" s="175">
        <v>921</v>
      </c>
      <c r="Y638" s="179">
        <v>394</v>
      </c>
      <c r="Z638" s="177">
        <v>2201</v>
      </c>
      <c r="AA638" s="175">
        <v>2381</v>
      </c>
      <c r="AB638" s="156">
        <f t="shared" si="11743"/>
        <v>15959</v>
      </c>
      <c r="AC638" s="157">
        <f t="shared" si="11744"/>
        <v>15574</v>
      </c>
      <c r="AE638" s="237" t="str">
        <f>$AE$18</f>
        <v>18:00 - 18:59</v>
      </c>
      <c r="AF638" s="125">
        <f>SUMIF($A$9:$A$32,$AE638,B$629:B$652)</f>
        <v>1695</v>
      </c>
      <c r="AG638" s="176">
        <f t="shared" si="11935"/>
        <v>2761</v>
      </c>
      <c r="AH638" s="177">
        <f t="shared" si="11935"/>
        <v>551</v>
      </c>
      <c r="AI638" s="178">
        <f t="shared" si="11935"/>
        <v>1099</v>
      </c>
      <c r="AJ638" s="238">
        <f t="shared" si="11935"/>
        <v>1107</v>
      </c>
      <c r="AK638" s="179">
        <f t="shared" si="11935"/>
        <v>3282</v>
      </c>
      <c r="AL638" s="177">
        <f t="shared" si="11935"/>
        <v>2511</v>
      </c>
      <c r="AM638" s="178">
        <f t="shared" si="11935"/>
        <v>3973</v>
      </c>
      <c r="AN638" s="238">
        <f t="shared" si="11935"/>
        <v>512</v>
      </c>
      <c r="AO638" s="179">
        <f t="shared" si="11935"/>
        <v>206</v>
      </c>
      <c r="AP638" s="177">
        <f t="shared" si="11936"/>
        <v>1561</v>
      </c>
      <c r="AQ638" s="238">
        <f t="shared" si="11936"/>
        <v>814</v>
      </c>
      <c r="AR638" s="180">
        <f t="shared" si="11936"/>
        <v>3179</v>
      </c>
      <c r="AS638" s="181">
        <f t="shared" si="11936"/>
        <v>2318</v>
      </c>
      <c r="AT638" s="238">
        <f t="shared" si="11936"/>
        <v>1260</v>
      </c>
      <c r="AU638" s="179">
        <f t="shared" si="11936"/>
        <v>1230</v>
      </c>
      <c r="AV638" s="177">
        <f t="shared" si="11936"/>
        <v>1799</v>
      </c>
      <c r="AW638" s="178">
        <f t="shared" si="11936"/>
        <v>2016</v>
      </c>
      <c r="AX638" s="238">
        <f t="shared" si="11936"/>
        <v>410</v>
      </c>
      <c r="AY638" s="179">
        <f t="shared" si="11936"/>
        <v>206</v>
      </c>
      <c r="AZ638" s="177">
        <f t="shared" si="11936"/>
        <v>1816</v>
      </c>
      <c r="BA638" s="178">
        <f t="shared" si="11936"/>
        <v>1345</v>
      </c>
      <c r="BB638" s="238">
        <f t="shared" si="11936"/>
        <v>1477</v>
      </c>
      <c r="BC638" s="179">
        <f t="shared" si="11936"/>
        <v>552</v>
      </c>
      <c r="BD638" s="177">
        <f t="shared" si="11936"/>
        <v>3063</v>
      </c>
      <c r="BE638" s="238">
        <f t="shared" si="11936"/>
        <v>3020</v>
      </c>
      <c r="BF638" s="158">
        <f>SUM(AF638,AH638,AJ638,AL638,AN638,AP638,AR638,AT638,AV638,AX638,AZ638,BB638,BD638)</f>
        <v>20941</v>
      </c>
      <c r="BG638" s="159">
        <f>SUM(AG638,AI638,AK638,AM638,AO638,AQ638,AS638,AU638,AW638,AY638,BA638,BC638,BE638)</f>
        <v>22822</v>
      </c>
      <c r="BI638" s="136" t="s">
        <v>25</v>
      </c>
      <c r="BJ638" s="128">
        <f>B638/B653</f>
        <v>6.1676670829472667E-2</v>
      </c>
      <c r="BK638" s="129">
        <f t="shared" ref="BK638" si="11964">C638/C653</f>
        <v>6.0849248273059729E-2</v>
      </c>
      <c r="BL638" s="130">
        <f t="shared" ref="BL638" si="11965">D638/D653</f>
        <v>6.2071786481235298E-2</v>
      </c>
      <c r="BM638" s="131">
        <f t="shared" ref="BM638" si="11966">E638/E653</f>
        <v>4.6430488459473965E-2</v>
      </c>
      <c r="BN638" s="128">
        <f t="shared" ref="BN638" si="11967">F638/F653</f>
        <v>6.0845665961945031E-2</v>
      </c>
      <c r="BO638" s="129">
        <f t="shared" ref="BO638" si="11968">G638/G653</f>
        <v>3.5585260115606934E-2</v>
      </c>
      <c r="BP638" s="130">
        <f t="shared" ref="BP638" si="11969">H638/H653</f>
        <v>6.3261643945683912E-2</v>
      </c>
      <c r="BQ638" s="131">
        <f t="shared" ref="BQ638" si="11970">I638/I653</f>
        <v>5.2705782832436494E-2</v>
      </c>
      <c r="BR638" s="128">
        <f t="shared" ref="BR638" si="11971">J638/J653</f>
        <v>5.4397270659590602E-2</v>
      </c>
      <c r="BS638" s="129">
        <f t="shared" ref="BS638" si="11972">K638/K653</f>
        <v>5.5239300021083702E-2</v>
      </c>
      <c r="BT638" s="130">
        <f t="shared" ref="BT638" si="11973">L638/L653</f>
        <v>3.8710390974948848E-2</v>
      </c>
      <c r="BU638" s="128">
        <f t="shared" ref="BU638" si="11974">M638/M653</f>
        <v>7.764902640066898E-2</v>
      </c>
      <c r="BV638" s="132">
        <f t="shared" ref="BV638" si="11975">N638/N653</f>
        <v>4.9033328150106255E-2</v>
      </c>
      <c r="BW638" s="133">
        <f t="shared" ref="BW638" si="11976">O638/O653</f>
        <v>5.6326648391285532E-2</v>
      </c>
      <c r="BX638" s="128">
        <f t="shared" ref="BX638" si="11977">P638/P653</f>
        <v>5.9494175047296621E-2</v>
      </c>
      <c r="BY638" s="129">
        <f t="shared" ref="BY638" si="11978">Q638/Q653</f>
        <v>4.3680127069460568E-2</v>
      </c>
      <c r="BZ638" s="130">
        <f t="shared" ref="BZ638" si="11979">R638/R653</f>
        <v>6.0774093379172674E-2</v>
      </c>
      <c r="CA638" s="131">
        <f t="shared" ref="CA638" si="11980">S638/S653</f>
        <v>4.8404255319148937E-2</v>
      </c>
      <c r="CB638" s="128">
        <f t="shared" ref="CB638" si="11981">T638/T653</f>
        <v>4.6670461013090497E-2</v>
      </c>
      <c r="CC638" s="129">
        <f t="shared" ref="CC638" si="11982">U638/U653</f>
        <v>4.0211210398050368E-2</v>
      </c>
      <c r="CD638" s="130">
        <f t="shared" ref="CD638" si="11983">V638/V653</f>
        <v>4.2129003157419936E-2</v>
      </c>
      <c r="CE638" s="131">
        <f t="shared" ref="CE638" si="11984">W638/W653</f>
        <v>6.883421206795548E-2</v>
      </c>
      <c r="CF638" s="128">
        <f t="shared" ref="CF638" si="11985">X638/X653</f>
        <v>5.2709895266983345E-2</v>
      </c>
      <c r="CG638" s="129">
        <f t="shared" ref="CG638" si="11986">Y638/Y653</f>
        <v>4.5607130454913762E-2</v>
      </c>
      <c r="CH638" s="130">
        <f t="shared" ref="CH638" si="11987">Z638/Z653</f>
        <v>5.617231962841028E-2</v>
      </c>
      <c r="CI638" s="128">
        <f t="shared" ref="CI638" si="11988">AA638/AA653</f>
        <v>5.6662145117917229E-2</v>
      </c>
      <c r="CJ638" s="134">
        <f t="shared" ref="CJ638" si="11989">AB638/AB653</f>
        <v>5.5265818927304963E-2</v>
      </c>
      <c r="CK638" s="135">
        <f t="shared" ref="CK638" si="11990">AC638/AC653</f>
        <v>5.4193431647516513E-2</v>
      </c>
    </row>
    <row r="639" spans="1:89" ht="13.5" thickBot="1" x14ac:dyDescent="0.25">
      <c r="A639" s="145" t="s">
        <v>26</v>
      </c>
      <c r="B639" s="189">
        <v>1354</v>
      </c>
      <c r="C639" s="183">
        <v>1677</v>
      </c>
      <c r="D639" s="184">
        <v>593</v>
      </c>
      <c r="E639" s="185">
        <v>564</v>
      </c>
      <c r="F639" s="182">
        <v>1141</v>
      </c>
      <c r="G639" s="186">
        <v>1053</v>
      </c>
      <c r="H639" s="184">
        <v>2161</v>
      </c>
      <c r="I639" s="185">
        <v>2256</v>
      </c>
      <c r="J639" s="182">
        <v>262</v>
      </c>
      <c r="K639" s="183">
        <v>208</v>
      </c>
      <c r="L639" s="184">
        <v>688</v>
      </c>
      <c r="M639" s="182">
        <v>958</v>
      </c>
      <c r="N639" s="187">
        <v>1773</v>
      </c>
      <c r="O639" s="190">
        <v>1665</v>
      </c>
      <c r="P639" s="182">
        <v>1099</v>
      </c>
      <c r="Q639" s="183">
        <v>625</v>
      </c>
      <c r="R639" s="184">
        <v>1529</v>
      </c>
      <c r="S639" s="185">
        <v>1041</v>
      </c>
      <c r="T639" s="182">
        <v>188</v>
      </c>
      <c r="U639" s="186">
        <v>191</v>
      </c>
      <c r="V639" s="184">
        <v>1091</v>
      </c>
      <c r="W639" s="191">
        <v>1312</v>
      </c>
      <c r="X639" s="182">
        <v>874</v>
      </c>
      <c r="Y639" s="186">
        <v>325</v>
      </c>
      <c r="Z639" s="184">
        <v>2327</v>
      </c>
      <c r="AA639" s="182">
        <v>2327</v>
      </c>
      <c r="AB639" s="156">
        <f t="shared" si="11743"/>
        <v>15080</v>
      </c>
      <c r="AC639" s="157">
        <f t="shared" si="11744"/>
        <v>14202</v>
      </c>
      <c r="AE639" s="235">
        <f>$AE$19</f>
        <v>0</v>
      </c>
      <c r="AF639" s="125">
        <f>SUMIF($A$9:$A$32,$AE639,B$629:B$652)</f>
        <v>0</v>
      </c>
      <c r="AG639" s="183">
        <f t="shared" si="11935"/>
        <v>0</v>
      </c>
      <c r="AH639" s="184">
        <f t="shared" si="11935"/>
        <v>0</v>
      </c>
      <c r="AI639" s="185">
        <f t="shared" si="11935"/>
        <v>0</v>
      </c>
      <c r="AJ639" s="182">
        <f t="shared" si="11935"/>
        <v>0</v>
      </c>
      <c r="AK639" s="186">
        <f t="shared" si="11935"/>
        <v>0</v>
      </c>
      <c r="AL639" s="184">
        <f t="shared" si="11935"/>
        <v>0</v>
      </c>
      <c r="AM639" s="185">
        <f t="shared" si="11935"/>
        <v>0</v>
      </c>
      <c r="AN639" s="182">
        <f t="shared" si="11935"/>
        <v>0</v>
      </c>
      <c r="AO639" s="186">
        <f t="shared" si="11935"/>
        <v>0</v>
      </c>
      <c r="AP639" s="184">
        <f t="shared" si="11936"/>
        <v>0</v>
      </c>
      <c r="AQ639" s="182">
        <f t="shared" si="11936"/>
        <v>0</v>
      </c>
      <c r="AR639" s="187">
        <f t="shared" si="11936"/>
        <v>0</v>
      </c>
      <c r="AS639" s="188">
        <f t="shared" si="11936"/>
        <v>0</v>
      </c>
      <c r="AT639" s="182">
        <f t="shared" si="11936"/>
        <v>0</v>
      </c>
      <c r="AU639" s="186">
        <f t="shared" si="11936"/>
        <v>0</v>
      </c>
      <c r="AV639" s="184">
        <f t="shared" si="11936"/>
        <v>0</v>
      </c>
      <c r="AW639" s="185">
        <f t="shared" si="11936"/>
        <v>0</v>
      </c>
      <c r="AX639" s="182">
        <f t="shared" si="11936"/>
        <v>0</v>
      </c>
      <c r="AY639" s="186">
        <f t="shared" si="11936"/>
        <v>0</v>
      </c>
      <c r="AZ639" s="184">
        <f t="shared" si="11936"/>
        <v>0</v>
      </c>
      <c r="BA639" s="185">
        <f t="shared" si="11936"/>
        <v>0</v>
      </c>
      <c r="BB639" s="182">
        <f t="shared" si="11936"/>
        <v>0</v>
      </c>
      <c r="BC639" s="186">
        <f t="shared" si="11936"/>
        <v>0</v>
      </c>
      <c r="BD639" s="184">
        <f t="shared" si="11936"/>
        <v>0</v>
      </c>
      <c r="BE639" s="182">
        <f t="shared" si="11936"/>
        <v>0</v>
      </c>
      <c r="BF639" s="158">
        <f>SUM(AF639,AH639,AJ639,AL639,AN639,AP639,AR639,AT639,AV639,AX639,AZ639,BB639,BD639)</f>
        <v>0</v>
      </c>
      <c r="BG639" s="159">
        <f>SUM(AG639,AI639,AK639,AM639,AO639,AQ639,AS639,AU639,AW639,AY639,BA639,BC639,BE639)</f>
        <v>0</v>
      </c>
      <c r="BI639" s="145" t="s">
        <v>26</v>
      </c>
      <c r="BJ639" s="128">
        <f>B639/B653</f>
        <v>5.4546187003988236E-2</v>
      </c>
      <c r="BK639" s="129">
        <f t="shared" ref="BK639" si="11991">C639/C653</f>
        <v>5.6785859406745229E-2</v>
      </c>
      <c r="BL639" s="130">
        <f t="shared" ref="BL639" si="11992">D639/D653</f>
        <v>6.064014725432048E-2</v>
      </c>
      <c r="BM639" s="131">
        <f t="shared" ref="BM639" si="11993">E639/E653</f>
        <v>5.0456253354804081E-2</v>
      </c>
      <c r="BN639" s="128">
        <f t="shared" ref="BN639" si="11994">F639/F653</f>
        <v>4.8245243128964062E-2</v>
      </c>
      <c r="BO639" s="129">
        <f t="shared" ref="BO639" si="11995">G639/G653</f>
        <v>3.8041907514450864E-2</v>
      </c>
      <c r="BP639" s="130">
        <f t="shared" ref="BP639" si="11996">H639/H653</f>
        <v>5.7878244101025794E-2</v>
      </c>
      <c r="BQ639" s="131">
        <f t="shared" ref="BQ639" si="11997">I639/I653</f>
        <v>5.3011255492633406E-2</v>
      </c>
      <c r="BR639" s="128">
        <f t="shared" ref="BR639" si="11998">J639/J653</f>
        <v>4.9658832448824866E-2</v>
      </c>
      <c r="BS639" s="129">
        <f t="shared" ref="BS639" si="11999">K639/K653</f>
        <v>4.3854100780096987E-2</v>
      </c>
      <c r="BT639" s="130">
        <f t="shared" ref="BT639" si="12000">L639/L653</f>
        <v>3.8046784272521152E-2</v>
      </c>
      <c r="BU639" s="128">
        <f t="shared" ref="BU639" si="12001">M639/M653</f>
        <v>5.7221359455262216E-2</v>
      </c>
      <c r="BV639" s="132">
        <f t="shared" ref="BV639" si="12002">N639/N653</f>
        <v>4.5949308039185198E-2</v>
      </c>
      <c r="BW639" s="133">
        <f t="shared" ref="BW639" si="12003">O639/O653</f>
        <v>4.8045015149329101E-2</v>
      </c>
      <c r="BX639" s="128">
        <f t="shared" ref="BX639" si="12004">P639/P653</f>
        <v>5.4714726675296227E-2</v>
      </c>
      <c r="BY639" s="129">
        <f t="shared" ref="BY639" si="12005">Q639/Q653</f>
        <v>3.8181929256521474E-2</v>
      </c>
      <c r="BZ639" s="130">
        <f t="shared" ref="BZ639" si="12006">R639/R653</f>
        <v>5.6522864219437356E-2</v>
      </c>
      <c r="CA639" s="131">
        <f t="shared" ref="CA639" si="12007">S639/S653</f>
        <v>4.2594108019639934E-2</v>
      </c>
      <c r="CB639" s="128">
        <f t="shared" ref="CB639" si="12008">T639/T653</f>
        <v>3.5666856383987859E-2</v>
      </c>
      <c r="CC639" s="129">
        <f t="shared" ref="CC639" si="12009">U639/U653</f>
        <v>3.878960194963444E-2</v>
      </c>
      <c r="CD639" s="130">
        <f t="shared" ref="CD639" si="12010">V639/V653</f>
        <v>4.9210645015787098E-2</v>
      </c>
      <c r="CE639" s="131">
        <f t="shared" ref="CE639" si="12011">W639/W653</f>
        <v>5.4899991631098835E-2</v>
      </c>
      <c r="CF639" s="128">
        <f t="shared" ref="CF639" si="12012">X639/X653</f>
        <v>5.0020030904824583E-2</v>
      </c>
      <c r="CG639" s="129">
        <f t="shared" ref="CG639" si="12013">Y639/Y653</f>
        <v>3.7620094918393333E-2</v>
      </c>
      <c r="CH639" s="130">
        <f t="shared" ref="CH639" si="12014">Z639/Z653</f>
        <v>5.9387999897914913E-2</v>
      </c>
      <c r="CI639" s="128">
        <f t="shared" ref="CI639" si="12015">AA639/AA653</f>
        <v>5.5377073368077866E-2</v>
      </c>
      <c r="CJ639" s="134">
        <f t="shared" ref="CJ639" si="12016">AB639/AB653</f>
        <v>5.2221852836879433E-2</v>
      </c>
      <c r="CK639" s="135">
        <f t="shared" ref="CK639" si="12017">AC639/AC653</f>
        <v>4.9419231813152019E-2</v>
      </c>
    </row>
    <row r="640" spans="1:89" ht="14.25" thickTop="1" thickBot="1" x14ac:dyDescent="0.25">
      <c r="A640" s="136" t="s">
        <v>27</v>
      </c>
      <c r="B640" s="192">
        <v>1504</v>
      </c>
      <c r="C640" s="176">
        <v>2016</v>
      </c>
      <c r="D640" s="177">
        <v>545</v>
      </c>
      <c r="E640" s="178">
        <v>498</v>
      </c>
      <c r="F640" s="175">
        <v>1033</v>
      </c>
      <c r="G640" s="179">
        <v>1316</v>
      </c>
      <c r="H640" s="177">
        <v>2239</v>
      </c>
      <c r="I640" s="178">
        <v>2276</v>
      </c>
      <c r="J640" s="175">
        <v>288</v>
      </c>
      <c r="K640" s="176">
        <v>208</v>
      </c>
      <c r="L640" s="177">
        <v>887</v>
      </c>
      <c r="M640" s="175">
        <v>894</v>
      </c>
      <c r="N640" s="180">
        <v>1929</v>
      </c>
      <c r="O640" s="193">
        <v>1754</v>
      </c>
      <c r="P640" s="175">
        <v>1244</v>
      </c>
      <c r="Q640" s="176">
        <v>813</v>
      </c>
      <c r="R640" s="177">
        <v>1483</v>
      </c>
      <c r="S640" s="178">
        <v>1161</v>
      </c>
      <c r="T640" s="175">
        <v>261</v>
      </c>
      <c r="U640" s="179">
        <v>190</v>
      </c>
      <c r="V640" s="177">
        <v>1145</v>
      </c>
      <c r="W640" s="194">
        <v>1418</v>
      </c>
      <c r="X640" s="175">
        <v>844</v>
      </c>
      <c r="Y640" s="179">
        <v>352</v>
      </c>
      <c r="Z640" s="177">
        <v>2282</v>
      </c>
      <c r="AA640" s="175">
        <v>2757</v>
      </c>
      <c r="AB640" s="156">
        <f t="shared" si="11743"/>
        <v>15684</v>
      </c>
      <c r="AC640" s="157">
        <f t="shared" si="11744"/>
        <v>15653</v>
      </c>
      <c r="AE640" s="229" t="s">
        <v>13</v>
      </c>
      <c r="AF640" s="20">
        <f t="shared" ref="AF640:BG640" si="12018">SUM(AF637:AF639)</f>
        <v>3659</v>
      </c>
      <c r="AG640" s="21">
        <f t="shared" si="12018"/>
        <v>5328</v>
      </c>
      <c r="AH640" s="20">
        <f t="shared" si="12018"/>
        <v>1347</v>
      </c>
      <c r="AI640" s="21">
        <f t="shared" si="12018"/>
        <v>2087</v>
      </c>
      <c r="AJ640" s="20">
        <f t="shared" si="12018"/>
        <v>2445</v>
      </c>
      <c r="AK640" s="21">
        <f t="shared" si="12018"/>
        <v>6630</v>
      </c>
      <c r="AL640" s="20">
        <f t="shared" si="12018"/>
        <v>5337</v>
      </c>
      <c r="AM640" s="21">
        <f t="shared" si="12018"/>
        <v>7935</v>
      </c>
      <c r="AN640" s="20">
        <f t="shared" si="12018"/>
        <v>1254</v>
      </c>
      <c r="AO640" s="21">
        <f t="shared" si="12018"/>
        <v>442</v>
      </c>
      <c r="AP640" s="20">
        <f t="shared" si="12018"/>
        <v>3327</v>
      </c>
      <c r="AQ640" s="21">
        <f t="shared" si="12018"/>
        <v>1805</v>
      </c>
      <c r="AR640" s="20">
        <f t="shared" si="12018"/>
        <v>7007</v>
      </c>
      <c r="AS640" s="21">
        <f t="shared" si="12018"/>
        <v>4884</v>
      </c>
      <c r="AT640" s="20">
        <f t="shared" si="12018"/>
        <v>3068</v>
      </c>
      <c r="AU640" s="21">
        <f t="shared" si="12018"/>
        <v>2493</v>
      </c>
      <c r="AV640" s="20">
        <f t="shared" si="12018"/>
        <v>4021</v>
      </c>
      <c r="AW640" s="21">
        <f t="shared" si="12018"/>
        <v>4335</v>
      </c>
      <c r="AX640" s="20">
        <f t="shared" si="12018"/>
        <v>1020</v>
      </c>
      <c r="AY640" s="21">
        <f t="shared" si="12018"/>
        <v>403</v>
      </c>
      <c r="AZ640" s="20">
        <f t="shared" si="12018"/>
        <v>3842</v>
      </c>
      <c r="BA640" s="21">
        <f t="shared" si="12018"/>
        <v>2860</v>
      </c>
      <c r="BB640" s="20">
        <f t="shared" si="12018"/>
        <v>3278</v>
      </c>
      <c r="BC640" s="21">
        <f t="shared" si="12018"/>
        <v>1253</v>
      </c>
      <c r="BD640" s="20">
        <f t="shared" si="12018"/>
        <v>6295</v>
      </c>
      <c r="BE640" s="21">
        <f t="shared" si="12018"/>
        <v>7151</v>
      </c>
      <c r="BF640" s="160">
        <f t="shared" si="12018"/>
        <v>45900</v>
      </c>
      <c r="BG640" s="161">
        <f t="shared" si="12018"/>
        <v>47606</v>
      </c>
      <c r="BI640" s="136" t="s">
        <v>27</v>
      </c>
      <c r="BJ640" s="128">
        <f>B640/B653</f>
        <v>6.0588969906941147E-2</v>
      </c>
      <c r="BK640" s="129">
        <f t="shared" ref="BK640" si="12019">C640/C653</f>
        <v>6.8264932954083701E-2</v>
      </c>
      <c r="BL640" s="130">
        <f t="shared" ref="BL640" si="12020">D640/D653</f>
        <v>5.5731669904898251E-2</v>
      </c>
      <c r="BM640" s="131">
        <f t="shared" ref="BM640" si="12021">E640/E653</f>
        <v>4.4551798174986577E-2</v>
      </c>
      <c r="BN640" s="128">
        <f t="shared" ref="BN640" si="12022">F640/F653</f>
        <v>4.3678646934460885E-2</v>
      </c>
      <c r="BO640" s="129">
        <f t="shared" ref="BO640" si="12023">G640/G653</f>
        <v>4.7543352601156066E-2</v>
      </c>
      <c r="BP640" s="130">
        <f t="shared" ref="BP640" si="12024">H640/H653</f>
        <v>5.9967324637758793E-2</v>
      </c>
      <c r="BQ640" s="131">
        <f t="shared" ref="BQ640" si="12025">I640/I653</f>
        <v>5.3481213431397889E-2</v>
      </c>
      <c r="BR640" s="128">
        <f t="shared" ref="BR640" si="12026">J640/J653</f>
        <v>5.4586808188021231E-2</v>
      </c>
      <c r="BS640" s="129">
        <f t="shared" ref="BS640" si="12027">K640/K653</f>
        <v>4.3854100780096987E-2</v>
      </c>
      <c r="BT640" s="130">
        <f t="shared" ref="BT640" si="12028">L640/L653</f>
        <v>4.9051595421113751E-2</v>
      </c>
      <c r="BU640" s="128">
        <f t="shared" ref="BU640" si="12029">M640/M653</f>
        <v>5.339863815553697E-2</v>
      </c>
      <c r="BV640" s="132">
        <f t="shared" ref="BV640" si="12030">N640/N653</f>
        <v>4.9992225159384229E-2</v>
      </c>
      <c r="BW640" s="133">
        <f t="shared" ref="BW640" si="12031">O640/O653</f>
        <v>5.0613187130284232E-2</v>
      </c>
      <c r="BX640" s="128">
        <f t="shared" ref="BX640" si="12032">P640/P653</f>
        <v>6.1933685153838493E-2</v>
      </c>
      <c r="BY640" s="129">
        <f t="shared" ref="BY640" si="12033">Q640/Q653</f>
        <v>4.9667053576883134E-2</v>
      </c>
      <c r="BZ640" s="130">
        <f t="shared" ref="BZ640" si="12034">R640/R653</f>
        <v>5.4822372555543231E-2</v>
      </c>
      <c r="CA640" s="131">
        <f t="shared" ref="CA640" si="12035">S640/S653</f>
        <v>4.7504091653027825E-2</v>
      </c>
      <c r="CB640" s="128">
        <f t="shared" ref="CB640" si="12036">T640/T653</f>
        <v>4.9516220830961868E-2</v>
      </c>
      <c r="CC640" s="129">
        <f t="shared" ref="CC640" si="12037">U640/U653</f>
        <v>3.8586515028432168E-2</v>
      </c>
      <c r="CD640" s="130">
        <f t="shared" ref="CD640" si="12038">V640/V653</f>
        <v>5.1646368967072621E-2</v>
      </c>
      <c r="CE640" s="131">
        <f t="shared" ref="CE640" si="12039">W640/W653</f>
        <v>5.9335509247635788E-2</v>
      </c>
      <c r="CF640" s="128">
        <f t="shared" ref="CF640" si="12040">X640/X653</f>
        <v>4.8303096205574311E-2</v>
      </c>
      <c r="CG640" s="129">
        <f t="shared" ref="CG640" si="12041">Y640/Y653</f>
        <v>4.0745456650075243E-2</v>
      </c>
      <c r="CH640" s="130">
        <f t="shared" ref="CH640" si="12042">Z640/Z653</f>
        <v>5.8239542658806112E-2</v>
      </c>
      <c r="CI640" s="128">
        <f t="shared" ref="CI640" si="12043">AA640/AA653</f>
        <v>6.5610052116798739E-2</v>
      </c>
      <c r="CJ640" s="134">
        <f t="shared" ref="CJ640" si="12044">AB640/AB653</f>
        <v>5.431349734042553E-2</v>
      </c>
      <c r="CK640" s="135">
        <f t="shared" ref="CK640" si="12045">AC640/AC653</f>
        <v>5.4468330909116215E-2</v>
      </c>
    </row>
    <row r="641" spans="1:89" ht="13.5" thickTop="1" x14ac:dyDescent="0.2">
      <c r="A641" s="145" t="s">
        <v>28</v>
      </c>
      <c r="B641" s="189">
        <v>1556</v>
      </c>
      <c r="C641" s="183">
        <v>2272</v>
      </c>
      <c r="D641" s="184">
        <v>619</v>
      </c>
      <c r="E641" s="185">
        <v>729</v>
      </c>
      <c r="F641" s="182">
        <v>1053</v>
      </c>
      <c r="G641" s="186">
        <v>1766</v>
      </c>
      <c r="H641" s="184">
        <v>2290</v>
      </c>
      <c r="I641" s="185">
        <v>2798</v>
      </c>
      <c r="J641" s="182">
        <v>355</v>
      </c>
      <c r="K641" s="183">
        <v>231</v>
      </c>
      <c r="L641" s="184">
        <v>1426</v>
      </c>
      <c r="M641" s="182">
        <v>933</v>
      </c>
      <c r="N641" s="187">
        <v>2622</v>
      </c>
      <c r="O641" s="190">
        <v>1844</v>
      </c>
      <c r="P641" s="182">
        <v>1393</v>
      </c>
      <c r="Q641" s="183">
        <v>922</v>
      </c>
      <c r="R641" s="184">
        <v>1690</v>
      </c>
      <c r="S641" s="185">
        <v>1333</v>
      </c>
      <c r="T641" s="182">
        <v>396</v>
      </c>
      <c r="U641" s="186">
        <v>151</v>
      </c>
      <c r="V641" s="184">
        <v>1496</v>
      </c>
      <c r="W641" s="191">
        <v>1428</v>
      </c>
      <c r="X641" s="182">
        <v>1208</v>
      </c>
      <c r="Y641" s="186">
        <v>447</v>
      </c>
      <c r="Z641" s="184">
        <v>2450</v>
      </c>
      <c r="AA641" s="182">
        <v>3228</v>
      </c>
      <c r="AB641" s="156">
        <f t="shared" si="11743"/>
        <v>18554</v>
      </c>
      <c r="AC641" s="157">
        <f t="shared" si="11744"/>
        <v>18082</v>
      </c>
      <c r="BI641" s="145" t="s">
        <v>28</v>
      </c>
      <c r="BJ641" s="128">
        <f>B641/B653</f>
        <v>6.2683801313298149E-2</v>
      </c>
      <c r="BK641" s="129">
        <f t="shared" ref="BK641" si="12046">C641/C653</f>
        <v>7.693349586888798E-2</v>
      </c>
      <c r="BL641" s="130">
        <f t="shared" ref="BL641" si="12047">D641/D653</f>
        <v>6.3298905818590864E-2</v>
      </c>
      <c r="BM641" s="131">
        <f t="shared" ref="BM641" si="12048">E641/E653</f>
        <v>6.5217391304347824E-2</v>
      </c>
      <c r="BN641" s="128">
        <f t="shared" ref="BN641" si="12049">F641/F653</f>
        <v>4.4524312896405918E-2</v>
      </c>
      <c r="BO641" s="129">
        <f t="shared" ref="BO641" si="12050">G641/G653</f>
        <v>6.3800578034682087E-2</v>
      </c>
      <c r="BP641" s="130">
        <f t="shared" ref="BP641" si="12051">H641/H653</f>
        <v>6.1333261911776522E-2</v>
      </c>
      <c r="BQ641" s="131">
        <f t="shared" ref="BQ641" si="12052">I641/I653</f>
        <v>6.5747115633150832E-2</v>
      </c>
      <c r="BR641" s="128">
        <f t="shared" ref="BR641" si="12053">J641/J653</f>
        <v>6.7285822592873384E-2</v>
      </c>
      <c r="BS641" s="129">
        <f t="shared" ref="BS641" si="12054">K641/K653</f>
        <v>4.8703352308665404E-2</v>
      </c>
      <c r="BT641" s="130">
        <f t="shared" ref="BT641" si="12055">L641/L653</f>
        <v>7.885859647182436E-2</v>
      </c>
      <c r="BU641" s="128">
        <f t="shared" ref="BU641" si="12056">M641/M653</f>
        <v>5.5728108947557045E-2</v>
      </c>
      <c r="BV641" s="132">
        <f t="shared" ref="BV641" si="12057">N641/N653</f>
        <v>6.795210698180687E-2</v>
      </c>
      <c r="BW641" s="133">
        <f t="shared" ref="BW641" si="12058">O641/O653</f>
        <v>5.3210214976193909E-2</v>
      </c>
      <c r="BX641" s="128">
        <f t="shared" ref="BX641" si="12059">P641/P653</f>
        <v>6.9351787314547442E-2</v>
      </c>
      <c r="BY641" s="129">
        <f t="shared" ref="BY641" si="12060">Q641/Q653</f>
        <v>5.6325982039220478E-2</v>
      </c>
      <c r="BZ641" s="130">
        <f t="shared" ref="BZ641" si="12061">R641/R653</f>
        <v>6.2474585043066799E-2</v>
      </c>
      <c r="CA641" s="131">
        <f t="shared" ref="CA641" si="12062">S641/S653</f>
        <v>5.4541734860883796E-2</v>
      </c>
      <c r="CB641" s="128">
        <f t="shared" ref="CB641" si="12063">T641/T653</f>
        <v>7.5128059191804208E-2</v>
      </c>
      <c r="CC641" s="129">
        <f t="shared" ref="CC641" si="12064">U641/U653</f>
        <v>3.066612510154346E-2</v>
      </c>
      <c r="CD641" s="130">
        <f t="shared" ref="CD641" si="12065">V641/V653</f>
        <v>6.7478574650428502E-2</v>
      </c>
      <c r="CE641" s="131">
        <f t="shared" ref="CE641" si="12066">W641/W653</f>
        <v>5.9753954305799648E-2</v>
      </c>
      <c r="CF641" s="128">
        <f t="shared" ref="CF641" si="12067">X641/X653</f>
        <v>6.9135237223144283E-2</v>
      </c>
      <c r="CG641" s="129">
        <f t="shared" ref="CG641" si="12068">Y641/Y653</f>
        <v>5.1742099780067136E-2</v>
      </c>
      <c r="CH641" s="130">
        <f t="shared" ref="CH641" si="12069">Z641/Z653</f>
        <v>6.2527116351478965E-2</v>
      </c>
      <c r="CI641" s="128">
        <f t="shared" ref="CI641" si="12070">AA641/AA653</f>
        <v>7.6818733490397653E-2</v>
      </c>
      <c r="CJ641" s="134">
        <f t="shared" ref="CJ641" si="12071">AB641/AB653</f>
        <v>6.4252271719858159E-2</v>
      </c>
      <c r="CK641" s="135">
        <f t="shared" ref="CK641" si="12072">AC641/AC653</f>
        <v>6.2920613268934986E-2</v>
      </c>
    </row>
    <row r="642" spans="1:89" x14ac:dyDescent="0.2">
      <c r="A642" s="136" t="s">
        <v>29</v>
      </c>
      <c r="B642" s="192">
        <v>1795</v>
      </c>
      <c r="C642" s="176">
        <v>2020</v>
      </c>
      <c r="D642" s="177">
        <v>856</v>
      </c>
      <c r="E642" s="178">
        <v>711</v>
      </c>
      <c r="F642" s="175">
        <v>1314</v>
      </c>
      <c r="G642" s="179">
        <v>2536</v>
      </c>
      <c r="H642" s="177">
        <v>2703</v>
      </c>
      <c r="I642" s="178">
        <v>3462</v>
      </c>
      <c r="J642" s="175">
        <v>616</v>
      </c>
      <c r="K642" s="176">
        <v>194</v>
      </c>
      <c r="L642" s="177">
        <v>1720</v>
      </c>
      <c r="M642" s="175">
        <v>883</v>
      </c>
      <c r="N642" s="180">
        <v>3278</v>
      </c>
      <c r="O642" s="193">
        <v>2346</v>
      </c>
      <c r="P642" s="175">
        <v>1957</v>
      </c>
      <c r="Q642" s="176">
        <v>1046</v>
      </c>
      <c r="R642" s="177">
        <v>2178</v>
      </c>
      <c r="S642" s="178">
        <v>2038</v>
      </c>
      <c r="T642" s="175">
        <v>779</v>
      </c>
      <c r="U642" s="179">
        <v>194</v>
      </c>
      <c r="V642" s="177">
        <v>2325</v>
      </c>
      <c r="W642" s="194">
        <v>1589</v>
      </c>
      <c r="X642" s="175">
        <v>1702</v>
      </c>
      <c r="Y642" s="179">
        <v>490</v>
      </c>
      <c r="Z642" s="177">
        <v>3085</v>
      </c>
      <c r="AA642" s="175">
        <v>3365</v>
      </c>
      <c r="AB642" s="156">
        <f t="shared" si="11743"/>
        <v>24308</v>
      </c>
      <c r="AC642" s="157">
        <f t="shared" si="11744"/>
        <v>20874</v>
      </c>
      <c r="BI642" s="136" t="s">
        <v>29</v>
      </c>
      <c r="BJ642" s="128">
        <f>B642/B653</f>
        <v>7.2311968738669782E-2</v>
      </c>
      <c r="BK642" s="129">
        <f t="shared" ref="BK642" si="12073">C642/C653</f>
        <v>6.8400379249627524E-2</v>
      </c>
      <c r="BL642" s="130">
        <f t="shared" ref="BL642" si="12074">D642/D653</f>
        <v>8.7534512731363132E-2</v>
      </c>
      <c r="BM642" s="131">
        <f t="shared" ref="BM642" si="12075">E642/E653</f>
        <v>6.3607085346215786E-2</v>
      </c>
      <c r="BN642" s="128">
        <f t="shared" ref="BN642" si="12076">F642/F653</f>
        <v>5.5560253699788585E-2</v>
      </c>
      <c r="BO642" s="129">
        <f t="shared" ref="BO642" si="12077">G642/G653</f>
        <v>9.1618497109826585E-2</v>
      </c>
      <c r="BP642" s="130">
        <f t="shared" ref="BP642" si="12078">H642/H653</f>
        <v>7.2394675522939711E-2</v>
      </c>
      <c r="BQ642" s="131">
        <f t="shared" ref="BQ642" si="12079">I642/I653</f>
        <v>8.1349719200131593E-2</v>
      </c>
      <c r="BR642" s="128">
        <f t="shared" ref="BR642" si="12080">J642/J653</f>
        <v>0.11675511751326763</v>
      </c>
      <c r="BS642" s="129">
        <f t="shared" ref="BS642" si="12081">K642/K653</f>
        <v>4.0902382458359685E-2</v>
      </c>
      <c r="BT642" s="130">
        <f t="shared" ref="BT642" si="12082">L642/L653</f>
        <v>9.5116960681302876E-2</v>
      </c>
      <c r="BU642" s="128">
        <f t="shared" ref="BU642" si="12083">M642/M653</f>
        <v>5.2741607932146696E-2</v>
      </c>
      <c r="BV642" s="132">
        <f t="shared" ref="BV642" si="12084">N642/N653</f>
        <v>8.4953091794951544E-2</v>
      </c>
      <c r="BW642" s="133">
        <f t="shared" ref="BW642" si="12085">O642/O653</f>
        <v>6.7695859183379017E-2</v>
      </c>
      <c r="BX642" s="128">
        <f t="shared" ref="BX642" si="12086">P642/P653</f>
        <v>9.7431046500049787E-2</v>
      </c>
      <c r="BY642" s="129">
        <f t="shared" ref="BY642" si="12087">Q642/Q653</f>
        <v>6.3901276803714338E-2</v>
      </c>
      <c r="BZ642" s="130">
        <f t="shared" ref="BZ642" si="12088">R642/R653</f>
        <v>8.0514583564378392E-2</v>
      </c>
      <c r="CA642" s="131">
        <f t="shared" ref="CA642" si="12089">S642/S653</f>
        <v>8.3387888707037644E-2</v>
      </c>
      <c r="CB642" s="128">
        <f t="shared" ref="CB642" si="12090">T642/T653</f>
        <v>0.14778979320811991</v>
      </c>
      <c r="CC642" s="129">
        <f t="shared" ref="CC642" si="12091">U642/U653</f>
        <v>3.9398862713241264E-2</v>
      </c>
      <c r="CD642" s="130">
        <f t="shared" ref="CD642" si="12092">V642/V653</f>
        <v>0.10487144790257104</v>
      </c>
      <c r="CE642" s="131">
        <f t="shared" ref="CE642" si="12093">W642/W653</f>
        <v>6.649091974223785E-2</v>
      </c>
      <c r="CF642" s="128">
        <f t="shared" ref="CF642" si="12094">X642/X653</f>
        <v>9.7407428604132096E-2</v>
      </c>
      <c r="CG642" s="129">
        <f t="shared" ref="CG642" si="12095">Y642/Y653</f>
        <v>5.67195277231161E-2</v>
      </c>
      <c r="CH642" s="130">
        <f t="shared" ref="CH642" si="12096">Z642/Z653</f>
        <v>7.8733124058903092E-2</v>
      </c>
      <c r="CI642" s="128">
        <f t="shared" ref="CI642" si="12097">AA642/AA653</f>
        <v>8.0079008114990122E-2</v>
      </c>
      <c r="CJ642" s="134">
        <f t="shared" ref="CJ642" si="12098">AB642/AB653</f>
        <v>8.4178302304964536E-2</v>
      </c>
      <c r="CK642" s="135">
        <f t="shared" ref="CK642" si="12099">AC642/AC653</f>
        <v>7.2636040337116972E-2</v>
      </c>
    </row>
    <row r="643" spans="1:89" x14ac:dyDescent="0.2">
      <c r="A643" s="145" t="s">
        <v>30</v>
      </c>
      <c r="B643" s="189">
        <v>1964</v>
      </c>
      <c r="C643" s="183">
        <v>2567</v>
      </c>
      <c r="D643" s="184">
        <v>796</v>
      </c>
      <c r="E643" s="185">
        <v>988</v>
      </c>
      <c r="F643" s="182">
        <v>1338</v>
      </c>
      <c r="G643" s="186">
        <v>3348</v>
      </c>
      <c r="H643" s="184">
        <v>2826</v>
      </c>
      <c r="I643" s="185">
        <v>3962</v>
      </c>
      <c r="J643" s="182">
        <v>742</v>
      </c>
      <c r="K643" s="183">
        <v>236</v>
      </c>
      <c r="L643" s="184">
        <v>1766</v>
      </c>
      <c r="M643" s="182">
        <v>991</v>
      </c>
      <c r="N643" s="187">
        <v>3828</v>
      </c>
      <c r="O643" s="190">
        <v>2566</v>
      </c>
      <c r="P643" s="182">
        <v>1808</v>
      </c>
      <c r="Q643" s="183">
        <v>1263</v>
      </c>
      <c r="R643" s="184">
        <v>2222</v>
      </c>
      <c r="S643" s="185">
        <v>2319</v>
      </c>
      <c r="T643" s="182">
        <v>610</v>
      </c>
      <c r="U643" s="186">
        <v>197</v>
      </c>
      <c r="V643" s="184">
        <v>2026</v>
      </c>
      <c r="W643" s="191">
        <v>1515</v>
      </c>
      <c r="X643" s="182">
        <v>1801</v>
      </c>
      <c r="Y643" s="186">
        <v>701</v>
      </c>
      <c r="Z643" s="184">
        <v>3232</v>
      </c>
      <c r="AA643" s="182">
        <v>4131</v>
      </c>
      <c r="AB643" s="156">
        <f t="shared" si="11743"/>
        <v>24959</v>
      </c>
      <c r="AC643" s="157">
        <f t="shared" si="11744"/>
        <v>24784</v>
      </c>
      <c r="BI643" s="145" t="s">
        <v>30</v>
      </c>
      <c r="BJ643" s="128">
        <f>B643/B653</f>
        <v>7.9120170809330051E-2</v>
      </c>
      <c r="BK643" s="129">
        <f t="shared" ref="BK643" si="12100">C643/C653</f>
        <v>8.6922660165244484E-2</v>
      </c>
      <c r="BL643" s="130">
        <f t="shared" ref="BL643" si="12101">D643/D653</f>
        <v>8.1398916044585337E-2</v>
      </c>
      <c r="BM643" s="131">
        <f t="shared" ref="BM643" si="12102">E643/E653</f>
        <v>8.8387904813025581E-2</v>
      </c>
      <c r="BN643" s="128">
        <f t="shared" ref="BN643" si="12103">F643/F653</f>
        <v>5.6575052854122621E-2</v>
      </c>
      <c r="BO643" s="129">
        <f t="shared" ref="BO643" si="12104">G643/G653</f>
        <v>0.12095375722543353</v>
      </c>
      <c r="BP643" s="130">
        <f t="shared" ref="BP643" si="12105">H643/H653</f>
        <v>7.5688994830864831E-2</v>
      </c>
      <c r="BQ643" s="131">
        <f t="shared" ref="BQ643" si="12106">I643/I653</f>
        <v>9.3098667669243601E-2</v>
      </c>
      <c r="BR643" s="128">
        <f t="shared" ref="BR643" si="12107">J643/J653</f>
        <v>0.1406368460955269</v>
      </c>
      <c r="BS643" s="129">
        <f t="shared" ref="BS643" si="12108">K643/K653</f>
        <v>4.9757537423571578E-2</v>
      </c>
      <c r="BT643" s="130">
        <f t="shared" ref="BT643" si="12109">L643/L653</f>
        <v>9.7660786373942376E-2</v>
      </c>
      <c r="BU643" s="128">
        <f t="shared" ref="BU643" si="12110">M643/M653</f>
        <v>5.919245012543304E-2</v>
      </c>
      <c r="BV643" s="132">
        <f t="shared" ref="BV643" si="12111">N643/N653</f>
        <v>9.9206966257191734E-2</v>
      </c>
      <c r="BW643" s="133">
        <f t="shared" ref="BW643" si="12112">O643/O653</f>
        <v>7.4044149473380463E-2</v>
      </c>
      <c r="BX643" s="128">
        <f t="shared" ref="BX643" si="12113">P643/P653</f>
        <v>9.0012944339340831E-2</v>
      </c>
      <c r="BY643" s="129">
        <f t="shared" ref="BY643" si="12114">Q643/Q653</f>
        <v>7.7158042641578592E-2</v>
      </c>
      <c r="BZ643" s="130">
        <f t="shared" ref="BZ643" si="12115">R643/R653</f>
        <v>8.2141140808103211E-2</v>
      </c>
      <c r="CA643" s="131">
        <f t="shared" ref="CA643" si="12116">S643/S653</f>
        <v>9.4885433715220943E-2</v>
      </c>
      <c r="CB643" s="128">
        <f t="shared" ref="CB643" si="12117">T643/T653</f>
        <v>0.11572756592676911</v>
      </c>
      <c r="CC643" s="129">
        <f t="shared" ref="CC643" si="12118">U643/U653</f>
        <v>4.0008123476848088E-2</v>
      </c>
      <c r="CD643" s="130">
        <f t="shared" ref="CD643" si="12119">V643/V653</f>
        <v>9.1384754172304919E-2</v>
      </c>
      <c r="CE643" s="131">
        <f t="shared" ref="CE643" si="12120">W643/W653</f>
        <v>6.3394426311825264E-2</v>
      </c>
      <c r="CF643" s="128">
        <f t="shared" ref="CF643" si="12121">X643/X653</f>
        <v>0.10307331311165799</v>
      </c>
      <c r="CG643" s="129">
        <f t="shared" ref="CG643" si="12122">Y643/Y653</f>
        <v>8.1143650885519156E-2</v>
      </c>
      <c r="CH643" s="130">
        <f t="shared" ref="CH643" si="12123">Z643/Z653</f>
        <v>8.2484751039991838E-2</v>
      </c>
      <c r="CI643" s="128">
        <f t="shared" ref="CI643" si="12124">AA643/AA653</f>
        <v>9.8307988862711498E-2</v>
      </c>
      <c r="CJ643" s="134">
        <f t="shared" ref="CJ643" si="12125">AB643/AB653</f>
        <v>8.6432707225177305E-2</v>
      </c>
      <c r="CK643" s="135">
        <f t="shared" ref="CK643" si="12126">AC643/AC653</f>
        <v>8.6241813917558058E-2</v>
      </c>
    </row>
    <row r="644" spans="1:89" x14ac:dyDescent="0.2">
      <c r="A644" s="136" t="s">
        <v>31</v>
      </c>
      <c r="B644" s="192">
        <v>1695</v>
      </c>
      <c r="C644" s="176">
        <v>2761</v>
      </c>
      <c r="D644" s="177">
        <v>551</v>
      </c>
      <c r="E644" s="178">
        <v>1099</v>
      </c>
      <c r="F644" s="175">
        <v>1107</v>
      </c>
      <c r="G644" s="179">
        <v>3282</v>
      </c>
      <c r="H644" s="177">
        <v>2511</v>
      </c>
      <c r="I644" s="178">
        <v>3973</v>
      </c>
      <c r="J644" s="175">
        <v>512</v>
      </c>
      <c r="K644" s="176">
        <v>206</v>
      </c>
      <c r="L644" s="177">
        <v>1561</v>
      </c>
      <c r="M644" s="175">
        <v>814</v>
      </c>
      <c r="N644" s="180">
        <v>3179</v>
      </c>
      <c r="O644" s="193">
        <v>2318</v>
      </c>
      <c r="P644" s="175">
        <v>1260</v>
      </c>
      <c r="Q644" s="176">
        <v>1230</v>
      </c>
      <c r="R644" s="177">
        <v>1799</v>
      </c>
      <c r="S644" s="178">
        <v>2016</v>
      </c>
      <c r="T644" s="175">
        <v>410</v>
      </c>
      <c r="U644" s="179">
        <v>206</v>
      </c>
      <c r="V644" s="177">
        <v>1816</v>
      </c>
      <c r="W644" s="194">
        <v>1345</v>
      </c>
      <c r="X644" s="175">
        <v>1477</v>
      </c>
      <c r="Y644" s="179">
        <v>552</v>
      </c>
      <c r="Z644" s="177">
        <v>3063</v>
      </c>
      <c r="AA644" s="175">
        <v>3020</v>
      </c>
      <c r="AB644" s="156">
        <f t="shared" si="11743"/>
        <v>20941</v>
      </c>
      <c r="AC644" s="157">
        <f t="shared" si="11744"/>
        <v>22822</v>
      </c>
      <c r="BI644" s="136" t="s">
        <v>31</v>
      </c>
      <c r="BJ644" s="128">
        <f>B644/B653</f>
        <v>6.8283446803367842E-2</v>
      </c>
      <c r="BK644" s="129">
        <f t="shared" ref="BK644" si="12127">C644/C653</f>
        <v>9.3491805499119604E-2</v>
      </c>
      <c r="BL644" s="130">
        <f t="shared" ref="BL644" si="12128">D644/D653</f>
        <v>5.6345229573576031E-2</v>
      </c>
      <c r="BM644" s="131">
        <f t="shared" ref="BM644" si="12129">E644/E653</f>
        <v>9.8318124888173195E-2</v>
      </c>
      <c r="BN644" s="128">
        <f t="shared" ref="BN644" si="12130">F644/F653</f>
        <v>4.6807610993657503E-2</v>
      </c>
      <c r="BO644" s="129">
        <f t="shared" ref="BO644" si="12131">G644/G653</f>
        <v>0.11856936416184971</v>
      </c>
      <c r="BP644" s="130">
        <f t="shared" ref="BP644" si="12132">H644/H653</f>
        <v>6.7252323432520023E-2</v>
      </c>
      <c r="BQ644" s="131">
        <f t="shared" ref="BQ644" si="12133">I644/I653</f>
        <v>9.3357144535564068E-2</v>
      </c>
      <c r="BR644" s="128">
        <f t="shared" ref="BR644" si="12134">J644/J653</f>
        <v>9.7043214556482182E-2</v>
      </c>
      <c r="BS644" s="129">
        <f t="shared" ref="BS644" si="12135">K644/K653</f>
        <v>4.3432426734134513E-2</v>
      </c>
      <c r="BT644" s="130">
        <f t="shared" ref="BT644" si="12136">L644/L653</f>
        <v>8.6324171874135935E-2</v>
      </c>
      <c r="BU644" s="128">
        <f t="shared" ref="BU644" si="12137">M644/M653</f>
        <v>4.862023653088042E-2</v>
      </c>
      <c r="BV644" s="132">
        <f t="shared" ref="BV644" si="12138">N644/N653</f>
        <v>8.2387394391748303E-2</v>
      </c>
      <c r="BW644" s="133">
        <f t="shared" ref="BW644" si="12139">O644/O653</f>
        <v>6.688789496465157E-2</v>
      </c>
      <c r="BX644" s="128">
        <f t="shared" ref="BX644" si="12140">P644/P653</f>
        <v>6.2730259882505232E-2</v>
      </c>
      <c r="BY644" s="129">
        <f t="shared" ref="BY644" si="12141">Q644/Q653</f>
        <v>7.5142036776834259E-2</v>
      </c>
      <c r="BZ644" s="130">
        <f t="shared" ref="BZ644" si="12142">R644/R653</f>
        <v>6.6504010942294189E-2</v>
      </c>
      <c r="CA644" s="131">
        <f t="shared" ref="CA644" si="12143">S644/S653</f>
        <v>8.2487725040916532E-2</v>
      </c>
      <c r="CB644" s="128">
        <f t="shared" ref="CB644" si="12144">T644/T653</f>
        <v>7.7784101688484153E-2</v>
      </c>
      <c r="CC644" s="129">
        <f t="shared" ref="CC644" si="12145">U644/U653</f>
        <v>4.183590576766856E-2</v>
      </c>
      <c r="CD644" s="130">
        <f t="shared" ref="CD644" si="12146">V644/V653</f>
        <v>8.1912494361750118E-2</v>
      </c>
      <c r="CE644" s="131">
        <f t="shared" ref="CE644" si="12147">W644/W653</f>
        <v>5.6280860323039583E-2</v>
      </c>
      <c r="CF644" s="128">
        <f t="shared" ref="CF644" si="12148">X644/X653</f>
        <v>8.4530418359755055E-2</v>
      </c>
      <c r="CG644" s="129">
        <f t="shared" ref="CG644" si="12149">Y644/Y653</f>
        <v>6.3896284292163444E-2</v>
      </c>
      <c r="CH644" s="130">
        <f t="shared" ref="CH644" si="12150">Z644/Z653</f>
        <v>7.8171656075338797E-2</v>
      </c>
      <c r="CI644" s="128">
        <f t="shared" ref="CI644" si="12151">AA644/AA653</f>
        <v>7.186882749101639E-2</v>
      </c>
      <c r="CJ644" s="134">
        <f t="shared" ref="CJ644" si="12152">AB644/AB653</f>
        <v>7.2518423093971635E-2</v>
      </c>
      <c r="CK644" s="135">
        <f t="shared" ref="CK644" si="12153">AC644/AC653</f>
        <v>7.941456896491729E-2</v>
      </c>
    </row>
    <row r="645" spans="1:89" x14ac:dyDescent="0.2">
      <c r="A645" s="145" t="s">
        <v>32</v>
      </c>
      <c r="B645" s="189">
        <v>1628</v>
      </c>
      <c r="C645" s="183">
        <v>2429</v>
      </c>
      <c r="D645" s="184">
        <v>459</v>
      </c>
      <c r="E645" s="185">
        <v>885</v>
      </c>
      <c r="F645" s="182">
        <v>873</v>
      </c>
      <c r="G645" s="186">
        <v>2537</v>
      </c>
      <c r="H645" s="184">
        <v>2247</v>
      </c>
      <c r="I645" s="185">
        <v>3491</v>
      </c>
      <c r="J645" s="182">
        <v>442</v>
      </c>
      <c r="K645" s="183">
        <v>157</v>
      </c>
      <c r="L645" s="184">
        <v>1396</v>
      </c>
      <c r="M645" s="182">
        <v>633</v>
      </c>
      <c r="N645" s="187">
        <v>2574</v>
      </c>
      <c r="O645" s="190">
        <v>1900</v>
      </c>
      <c r="P645" s="182">
        <v>880</v>
      </c>
      <c r="Q645" s="183">
        <v>1209</v>
      </c>
      <c r="R645" s="184">
        <v>1483</v>
      </c>
      <c r="S645" s="185">
        <v>1801</v>
      </c>
      <c r="T645" s="182">
        <v>305</v>
      </c>
      <c r="U645" s="186">
        <v>217</v>
      </c>
      <c r="V645" s="184">
        <v>1938</v>
      </c>
      <c r="W645" s="191">
        <v>1134</v>
      </c>
      <c r="X645" s="182">
        <v>1079</v>
      </c>
      <c r="Y645" s="186">
        <v>602</v>
      </c>
      <c r="Z645" s="184">
        <v>2658</v>
      </c>
      <c r="AA645" s="182">
        <v>2738</v>
      </c>
      <c r="AB645" s="156">
        <f t="shared" si="11743"/>
        <v>17962</v>
      </c>
      <c r="AC645" s="157">
        <f t="shared" si="11744"/>
        <v>19733</v>
      </c>
      <c r="BI645" s="145" t="s">
        <v>32</v>
      </c>
      <c r="BJ645" s="128">
        <f>B645/B653</f>
        <v>6.5584337106715546E-2</v>
      </c>
      <c r="BK645" s="129">
        <f t="shared" ref="BK645" si="12154">C645/C653</f>
        <v>8.2249762968982801E-2</v>
      </c>
      <c r="BL645" s="130">
        <f t="shared" ref="BL645" si="12155">D645/D653</f>
        <v>4.6937314653850086E-2</v>
      </c>
      <c r="BM645" s="131">
        <f t="shared" ref="BM645" si="12156">E645/E653</f>
        <v>7.9173376274825555E-2</v>
      </c>
      <c r="BN645" s="128">
        <f t="shared" ref="BN645" si="12157">F645/F653</f>
        <v>3.6913319238900635E-2</v>
      </c>
      <c r="BO645" s="129">
        <f t="shared" ref="BO645" si="12158">G645/G653</f>
        <v>9.1654624277456645E-2</v>
      </c>
      <c r="BP645" s="130">
        <f t="shared" ref="BP645" si="12159">H645/H653</f>
        <v>6.0181589308192944E-2</v>
      </c>
      <c r="BQ645" s="131">
        <f t="shared" ref="BQ645" si="12160">I645/I653</f>
        <v>8.2031158211340091E-2</v>
      </c>
      <c r="BR645" s="128">
        <f t="shared" ref="BR645" si="12161">J645/J653</f>
        <v>8.3775587566338142E-2</v>
      </c>
      <c r="BS645" s="129">
        <f t="shared" ref="BS645" si="12162">K645/K653</f>
        <v>3.3101412608053972E-2</v>
      </c>
      <c r="BT645" s="130">
        <f t="shared" ref="BT645" si="12163">L645/L653</f>
        <v>7.7199579715755126E-2</v>
      </c>
      <c r="BU645" s="128">
        <f t="shared" ref="BU645" si="12164">M645/M653</f>
        <v>3.7809102855094971E-2</v>
      </c>
      <c r="BV645" s="132">
        <f t="shared" ref="BV645" si="12165">N645/N653</f>
        <v>6.6708132483284097E-2</v>
      </c>
      <c r="BW645" s="133">
        <f t="shared" ref="BW645" si="12166">O645/O653</f>
        <v>5.4826143413648824E-2</v>
      </c>
      <c r="BX645" s="128">
        <f t="shared" ref="BX645" si="12167">P645/P653</f>
        <v>4.3811610076670317E-2</v>
      </c>
      <c r="BY645" s="129">
        <f t="shared" ref="BY645" si="12168">Q645/Q653</f>
        <v>7.3859123953815137E-2</v>
      </c>
      <c r="BZ645" s="130">
        <f t="shared" ref="BZ645" si="12169">R645/R653</f>
        <v>5.4822372555543231E-2</v>
      </c>
      <c r="CA645" s="131">
        <f t="shared" ref="CA645" si="12170">S645/S653</f>
        <v>7.3690671031096569E-2</v>
      </c>
      <c r="CB645" s="128">
        <f t="shared" ref="CB645" si="12171">T645/T653</f>
        <v>5.7863782963384555E-2</v>
      </c>
      <c r="CC645" s="129">
        <f t="shared" ref="CC645" si="12172">U645/U653</f>
        <v>4.4069861900893584E-2</v>
      </c>
      <c r="CD645" s="130">
        <f t="shared" ref="CD645" si="12173">V645/V653</f>
        <v>8.7415426251691478E-2</v>
      </c>
      <c r="CE645" s="131">
        <f t="shared" ref="CE645" si="12174">W645/W653</f>
        <v>4.7451669595782071E-2</v>
      </c>
      <c r="CF645" s="128">
        <f t="shared" ref="CF645" si="12175">X645/X653</f>
        <v>6.1752418016368112E-2</v>
      </c>
      <c r="CG645" s="129">
        <f t="shared" ref="CG645" si="12176">Y645/Y653</f>
        <v>6.9683991202685494E-2</v>
      </c>
      <c r="CH645" s="130">
        <f t="shared" ref="CH645" si="12177">Z645/Z653</f>
        <v>6.7835540923359625E-2</v>
      </c>
      <c r="CI645" s="128">
        <f t="shared" ref="CI645" si="12178">AA645/AA653</f>
        <v>6.5157897241855264E-2</v>
      </c>
      <c r="CJ645" s="134">
        <f t="shared" ref="CJ645" si="12179">AB645/AB653</f>
        <v>6.2202183067375884E-2</v>
      </c>
      <c r="CK645" s="135">
        <f t="shared" ref="CK645" si="12180">AC645/AC653</f>
        <v>6.8665659862619965E-2</v>
      </c>
    </row>
    <row r="646" spans="1:89" x14ac:dyDescent="0.2">
      <c r="A646" s="136" t="s">
        <v>33</v>
      </c>
      <c r="B646" s="192">
        <v>1458</v>
      </c>
      <c r="C646" s="176">
        <v>1371</v>
      </c>
      <c r="D646" s="177">
        <v>333</v>
      </c>
      <c r="E646" s="178">
        <v>589</v>
      </c>
      <c r="F646" s="175">
        <v>863</v>
      </c>
      <c r="G646" s="179">
        <v>1745</v>
      </c>
      <c r="H646" s="177">
        <v>1606</v>
      </c>
      <c r="I646" s="178">
        <v>2479</v>
      </c>
      <c r="J646" s="175">
        <v>310</v>
      </c>
      <c r="K646" s="176">
        <v>133</v>
      </c>
      <c r="L646" s="177">
        <v>1171</v>
      </c>
      <c r="M646" s="175">
        <v>566</v>
      </c>
      <c r="N646" s="180">
        <v>2004</v>
      </c>
      <c r="O646" s="193">
        <v>1766</v>
      </c>
      <c r="P646" s="175">
        <v>671</v>
      </c>
      <c r="Q646" s="176">
        <v>1146</v>
      </c>
      <c r="R646" s="177">
        <v>1060</v>
      </c>
      <c r="S646" s="178">
        <v>1536</v>
      </c>
      <c r="T646" s="175">
        <v>203</v>
      </c>
      <c r="U646" s="179">
        <v>259</v>
      </c>
      <c r="V646" s="177">
        <v>1565</v>
      </c>
      <c r="W646" s="194">
        <v>907</v>
      </c>
      <c r="X646" s="175">
        <v>678</v>
      </c>
      <c r="Y646" s="179">
        <v>455</v>
      </c>
      <c r="Z646" s="177">
        <v>2189</v>
      </c>
      <c r="AA646" s="175">
        <v>2291</v>
      </c>
      <c r="AB646" s="156">
        <f t="shared" si="11743"/>
        <v>14111</v>
      </c>
      <c r="AC646" s="157">
        <f t="shared" si="11744"/>
        <v>15243</v>
      </c>
      <c r="BI646" s="136" t="s">
        <v>33</v>
      </c>
      <c r="BJ646" s="128">
        <f>B646/B653</f>
        <v>5.8735849816702254E-2</v>
      </c>
      <c r="BK646" s="129">
        <f t="shared" ref="BK646" si="12181">C646/C653</f>
        <v>4.6424217797643233E-2</v>
      </c>
      <c r="BL646" s="130">
        <f t="shared" ref="BL646" si="12182">D646/D653</f>
        <v>3.4052561611616732E-2</v>
      </c>
      <c r="BM646" s="131">
        <f t="shared" ref="BM646" si="12183">E646/E653</f>
        <v>5.2692789407765256E-2</v>
      </c>
      <c r="BN646" s="128">
        <f t="shared" ref="BN646" si="12184">F646/F653</f>
        <v>3.6490486257928119E-2</v>
      </c>
      <c r="BO646" s="129">
        <f t="shared" ref="BO646" si="12185">G646/G653</f>
        <v>6.3041907514450865E-2</v>
      </c>
      <c r="BP646" s="130">
        <f t="shared" ref="BP646" si="12186">H646/H653</f>
        <v>4.3013632589656375E-2</v>
      </c>
      <c r="BQ646" s="131">
        <f t="shared" ref="BQ646" si="12187">I646/I653</f>
        <v>5.8251286509857371E-2</v>
      </c>
      <c r="BR646" s="128">
        <f t="shared" ref="BR646" si="12188">J646/J653</f>
        <v>5.8756633813495072E-2</v>
      </c>
      <c r="BS646" s="129">
        <f t="shared" ref="BS646" si="12189">K646/K653</f>
        <v>2.8041324056504321E-2</v>
      </c>
      <c r="BT646" s="130">
        <f t="shared" ref="BT646" si="12190">L646/L653</f>
        <v>6.4756954045235862E-2</v>
      </c>
      <c r="BU646" s="128">
        <f t="shared" ref="BU646" si="12191">M646/M653</f>
        <v>3.380719149444511E-2</v>
      </c>
      <c r="BV646" s="132">
        <f t="shared" ref="BV646" si="12192">N646/N653</f>
        <v>5.1935935313326076E-2</v>
      </c>
      <c r="BW646" s="133">
        <f t="shared" ref="BW646" si="12193">O646/O653</f>
        <v>5.0959457509738855E-2</v>
      </c>
      <c r="BX646" s="128">
        <f t="shared" ref="BX646" si="12194">P646/P653</f>
        <v>3.3406352683461114E-2</v>
      </c>
      <c r="BY646" s="129">
        <f t="shared" ref="BY646" si="12195">Q646/Q653</f>
        <v>7.001038548475777E-2</v>
      </c>
      <c r="BZ646" s="130">
        <f t="shared" ref="BZ646" si="12196">R646/R653</f>
        <v>3.9185242689734202E-2</v>
      </c>
      <c r="CA646" s="131">
        <f t="shared" ref="CA646" si="12197">S646/S653</f>
        <v>6.284779050736497E-2</v>
      </c>
      <c r="CB646" s="128">
        <f t="shared" ref="CB646" si="12198">T646/T653</f>
        <v>3.851261620185923E-2</v>
      </c>
      <c r="CC646" s="129">
        <f t="shared" ref="CC646" si="12199">U646/U653</f>
        <v>5.2599512591389112E-2</v>
      </c>
      <c r="CD646" s="130">
        <f t="shared" ref="CD646" si="12200">V646/V653</f>
        <v>7.059088858818223E-2</v>
      </c>
      <c r="CE646" s="131">
        <f t="shared" ref="CE646" si="12201">W646/W653</f>
        <v>3.795296677546238E-2</v>
      </c>
      <c r="CF646" s="128">
        <f t="shared" ref="CF646" si="12202">X646/X653</f>
        <v>3.8802724203056145E-2</v>
      </c>
      <c r="CG646" s="129">
        <f t="shared" ref="CG646" si="12203">Y646/Y653</f>
        <v>5.2668132885750667E-2</v>
      </c>
      <c r="CH646" s="130">
        <f t="shared" ref="CH646" si="12204">Z646/Z653</f>
        <v>5.5866064364647937E-2</v>
      </c>
      <c r="CI646" s="128">
        <f t="shared" ref="CI646" si="12205">AA646/AA653</f>
        <v>5.4520358868184952E-2</v>
      </c>
      <c r="CJ646" s="134">
        <f t="shared" ref="CJ646" si="12206">AB646/AB653</f>
        <v>4.8866217863475177E-2</v>
      </c>
      <c r="CK646" s="135">
        <f t="shared" ref="CK646" si="12207">AC646/AC653</f>
        <v>5.3041638538788634E-2</v>
      </c>
    </row>
    <row r="647" spans="1:89" x14ac:dyDescent="0.2">
      <c r="A647" s="145" t="s">
        <v>34</v>
      </c>
      <c r="B647" s="189">
        <v>695</v>
      </c>
      <c r="C647" s="183">
        <v>1297</v>
      </c>
      <c r="D647" s="184">
        <v>200</v>
      </c>
      <c r="E647" s="185">
        <v>691</v>
      </c>
      <c r="F647" s="182">
        <v>365</v>
      </c>
      <c r="G647" s="186">
        <v>1679</v>
      </c>
      <c r="H647" s="184">
        <v>896</v>
      </c>
      <c r="I647" s="185">
        <v>2107</v>
      </c>
      <c r="J647" s="182">
        <v>274</v>
      </c>
      <c r="K647" s="183">
        <v>112</v>
      </c>
      <c r="L647" s="184">
        <v>1037</v>
      </c>
      <c r="M647" s="182">
        <v>346</v>
      </c>
      <c r="N647" s="187">
        <v>1953</v>
      </c>
      <c r="O647" s="190">
        <v>1280</v>
      </c>
      <c r="P647" s="182">
        <v>507</v>
      </c>
      <c r="Q647" s="183">
        <v>842</v>
      </c>
      <c r="R647" s="184">
        <v>765</v>
      </c>
      <c r="S647" s="185">
        <v>1319</v>
      </c>
      <c r="T647" s="182">
        <v>169</v>
      </c>
      <c r="U647" s="186">
        <v>176</v>
      </c>
      <c r="V647" s="184">
        <v>1445</v>
      </c>
      <c r="W647" s="191">
        <v>680</v>
      </c>
      <c r="X647" s="182">
        <v>379</v>
      </c>
      <c r="Y647" s="186">
        <v>365</v>
      </c>
      <c r="Z647" s="184">
        <v>1403</v>
      </c>
      <c r="AA647" s="182">
        <v>1925</v>
      </c>
      <c r="AB647" s="156">
        <f t="shared" si="11743"/>
        <v>10088</v>
      </c>
      <c r="AC647" s="157">
        <f t="shared" si="11744"/>
        <v>12819</v>
      </c>
      <c r="BI647" s="145" t="s">
        <v>34</v>
      </c>
      <c r="BJ647" s="128">
        <f>B647/B653</f>
        <v>2.7998227450348467E-2</v>
      </c>
      <c r="BK647" s="129">
        <f t="shared" ref="BK647" si="12208">C647/C653</f>
        <v>4.391846133008262E-2</v>
      </c>
      <c r="BL647" s="130">
        <f t="shared" ref="BL647" si="12209">D647/D653</f>
        <v>2.0451988955925964E-2</v>
      </c>
      <c r="BM647" s="131">
        <f t="shared" ref="BM647" si="12210">E647/E653</f>
        <v>6.1817856503846844E-2</v>
      </c>
      <c r="BN647" s="128">
        <f t="shared" ref="BN647" si="12211">F647/F653</f>
        <v>1.5433403805496829E-2</v>
      </c>
      <c r="BO647" s="129">
        <f t="shared" ref="BO647" si="12212">G647/G653</f>
        <v>6.0657514450867055E-2</v>
      </c>
      <c r="BP647" s="130">
        <f t="shared" ref="BP647" si="12213">H647/H653</f>
        <v>2.3997643088625224E-2</v>
      </c>
      <c r="BQ647" s="131">
        <f t="shared" ref="BQ647" si="12214">I647/I653</f>
        <v>4.9510068848838032E-2</v>
      </c>
      <c r="BR647" s="128">
        <f t="shared" ref="BR647" si="12215">J647/J653</f>
        <v>5.1933282789992416E-2</v>
      </c>
      <c r="BS647" s="129">
        <f t="shared" ref="BS647" si="12216">K647/K653</f>
        <v>2.3613746573898378E-2</v>
      </c>
      <c r="BT647" s="130">
        <f t="shared" ref="BT647" si="12217">L647/L653</f>
        <v>5.7346679201459937E-2</v>
      </c>
      <c r="BU647" s="128">
        <f t="shared" ref="BU647" si="12218">M647/M653</f>
        <v>2.066658702663959E-2</v>
      </c>
      <c r="BV647" s="132">
        <f t="shared" ref="BV647" si="12219">N647/N653</f>
        <v>5.0614212408645623E-2</v>
      </c>
      <c r="BW647" s="133">
        <f t="shared" ref="BW647" si="12220">O647/O653</f>
        <v>3.6935507141826578E-2</v>
      </c>
      <c r="BX647" s="128">
        <f t="shared" ref="BX647" si="12221">P647/P653</f>
        <v>2.5241461714627104E-2</v>
      </c>
      <c r="BY647" s="129">
        <f t="shared" ref="BY647" si="12222">Q647/Q653</f>
        <v>5.1438695094385728E-2</v>
      </c>
      <c r="BZ647" s="130">
        <f t="shared" ref="BZ647" si="12223">R647/R653</f>
        <v>2.8279915714761007E-2</v>
      </c>
      <c r="CA647" s="131">
        <f t="shared" ref="CA647" si="12224">S647/S653</f>
        <v>5.3968903436988541E-2</v>
      </c>
      <c r="CB647" s="128">
        <f t="shared" ref="CB647" si="12225">T647/T653</f>
        <v>3.2062227281350789E-2</v>
      </c>
      <c r="CC647" s="129">
        <f t="shared" ref="CC647" si="12226">U647/U653</f>
        <v>3.5743298131600328E-2</v>
      </c>
      <c r="CD647" s="130">
        <f t="shared" ref="CD647" si="12227">V647/V653</f>
        <v>6.5178168696436625E-2</v>
      </c>
      <c r="CE647" s="131">
        <f t="shared" ref="CE647" si="12228">W647/W653</f>
        <v>2.8454263955142691E-2</v>
      </c>
      <c r="CF647" s="128">
        <f t="shared" ref="CF647" si="12229">X647/X653</f>
        <v>2.1690608367195101E-2</v>
      </c>
      <c r="CG647" s="129">
        <f t="shared" ref="CG647" si="12230">Y647/Y653</f>
        <v>4.2250260446810975E-2</v>
      </c>
      <c r="CH647" s="130">
        <f t="shared" ref="CH647" si="12231">Z647/Z653</f>
        <v>3.580634458821428E-2</v>
      </c>
      <c r="CI647" s="128">
        <f t="shared" ref="CI647" si="12232">AA647/AA653</f>
        <v>4.5810428119273695E-2</v>
      </c>
      <c r="CJ647" s="134">
        <f t="shared" ref="CJ647" si="12233">AB647/AB653</f>
        <v>3.4934618794326244E-2</v>
      </c>
      <c r="CK647" s="135">
        <f t="shared" ref="CK647" si="12234">AC647/AC653</f>
        <v>4.4606754866412877E-2</v>
      </c>
    </row>
    <row r="648" spans="1:89" x14ac:dyDescent="0.2">
      <c r="A648" s="136" t="s">
        <v>35</v>
      </c>
      <c r="B648" s="192">
        <v>0</v>
      </c>
      <c r="C648" s="176">
        <v>623</v>
      </c>
      <c r="D648" s="177">
        <v>10</v>
      </c>
      <c r="E648" s="178">
        <v>342</v>
      </c>
      <c r="F648" s="175">
        <v>31</v>
      </c>
      <c r="G648" s="179">
        <v>980</v>
      </c>
      <c r="H648" s="177">
        <v>180</v>
      </c>
      <c r="I648" s="178">
        <v>1035</v>
      </c>
      <c r="J648" s="175">
        <v>57</v>
      </c>
      <c r="K648" s="176">
        <v>59</v>
      </c>
      <c r="L648" s="177">
        <v>700</v>
      </c>
      <c r="M648" s="175">
        <v>149</v>
      </c>
      <c r="N648" s="180">
        <v>520</v>
      </c>
      <c r="O648" s="193">
        <v>309</v>
      </c>
      <c r="P648" s="175">
        <v>86</v>
      </c>
      <c r="Q648" s="176">
        <v>275</v>
      </c>
      <c r="R648" s="177">
        <v>284</v>
      </c>
      <c r="S648" s="178">
        <v>181</v>
      </c>
      <c r="T648" s="175">
        <v>20</v>
      </c>
      <c r="U648" s="179">
        <v>12</v>
      </c>
      <c r="V648" s="177">
        <v>514</v>
      </c>
      <c r="W648" s="194">
        <v>38</v>
      </c>
      <c r="X648" s="175">
        <v>79</v>
      </c>
      <c r="Y648" s="179">
        <v>24</v>
      </c>
      <c r="Z648" s="177">
        <v>99</v>
      </c>
      <c r="AA648" s="175">
        <v>184</v>
      </c>
      <c r="AB648" s="156">
        <f t="shared" si="11743"/>
        <v>2580</v>
      </c>
      <c r="AC648" s="157">
        <f t="shared" si="11744"/>
        <v>4211</v>
      </c>
      <c r="BI648" s="136" t="s">
        <v>35</v>
      </c>
      <c r="BJ648" s="128">
        <f>B648/B653</f>
        <v>0</v>
      </c>
      <c r="BK648" s="129">
        <f t="shared" ref="BK648" si="12235">C648/C653</f>
        <v>2.1095760530949477E-2</v>
      </c>
      <c r="BL648" s="130">
        <f t="shared" ref="BL648" si="12236">D648/D653</f>
        <v>1.0225994477962982E-3</v>
      </c>
      <c r="BM648" s="131">
        <f t="shared" ref="BM648" si="12237">E648/E653</f>
        <v>3.0595813204508857E-2</v>
      </c>
      <c r="BN648" s="128">
        <f t="shared" ref="BN648" si="12238">F648/F653</f>
        <v>1.3107822410147992E-3</v>
      </c>
      <c r="BO648" s="129">
        <f t="shared" ref="BO648" si="12239">G648/G653</f>
        <v>3.5404624277456651E-2</v>
      </c>
      <c r="BP648" s="130">
        <f t="shared" ref="BP648" si="12240">H648/H653</f>
        <v>4.8209550847684605E-3</v>
      </c>
      <c r="BQ648" s="131">
        <f t="shared" ref="BQ648" si="12241">I648/I653</f>
        <v>2.432032333106187E-2</v>
      </c>
      <c r="BR648" s="128">
        <f t="shared" ref="BR648" si="12242">J648/J653</f>
        <v>1.0803639120545869E-2</v>
      </c>
      <c r="BS648" s="129">
        <f t="shared" ref="BS648" si="12243">K648/K653</f>
        <v>1.2439384355892895E-2</v>
      </c>
      <c r="BT648" s="130">
        <f t="shared" ref="BT648" si="12244">L648/L653</f>
        <v>3.8710390974948848E-2</v>
      </c>
      <c r="BU648" s="128">
        <f t="shared" ref="BU648" si="12245">M648/M653</f>
        <v>8.8997730259228296E-3</v>
      </c>
      <c r="BV648" s="132">
        <f t="shared" ref="BV648" si="12246">N648/N653</f>
        <v>1.3476390400663453E-2</v>
      </c>
      <c r="BW648" s="133">
        <f t="shared" ref="BW648" si="12247">O648/O653</f>
        <v>8.9164622709565714E-3</v>
      </c>
      <c r="BX648" s="128">
        <f t="shared" ref="BX648" si="12248">P648/P653</f>
        <v>4.2815891665836901E-3</v>
      </c>
      <c r="BY648" s="129">
        <f t="shared" ref="BY648" si="12249">Q648/Q653</f>
        <v>1.6800048872869448E-2</v>
      </c>
      <c r="BZ648" s="130">
        <f t="shared" ref="BZ648" si="12250">R648/R653</f>
        <v>1.0498687664041995E-2</v>
      </c>
      <c r="CA648" s="131">
        <f t="shared" ref="CA648" si="12251">S648/S653</f>
        <v>7.4058919803600652E-3</v>
      </c>
      <c r="CB648" s="128">
        <f t="shared" ref="CB648" si="12252">T648/T653</f>
        <v>3.7943464238284954E-3</v>
      </c>
      <c r="CC648" s="129">
        <f t="shared" ref="CC648" si="12253">U648/U653</f>
        <v>2.437043054427295E-3</v>
      </c>
      <c r="CD648" s="130">
        <f t="shared" ref="CD648" si="12254">V648/V653</f>
        <v>2.3184483536310328E-2</v>
      </c>
      <c r="CE648" s="131">
        <f t="shared" ref="CE648" si="12255">W648/W653</f>
        <v>1.5900912210226796E-3</v>
      </c>
      <c r="CF648" s="128">
        <f t="shared" ref="CF648" si="12256">X648/X653</f>
        <v>4.5212613746923825E-3</v>
      </c>
      <c r="CG648" s="129">
        <f t="shared" ref="CG648" si="12257">Y648/Y653</f>
        <v>2.7780993170505846E-3</v>
      </c>
      <c r="CH648" s="130">
        <f t="shared" ref="CH648" si="12258">Z648/Z653</f>
        <v>2.5266059260393536E-3</v>
      </c>
      <c r="CI648" s="128">
        <f t="shared" ref="CI648" si="12259">AA648/AA653</f>
        <v>4.3787629994526548E-3</v>
      </c>
      <c r="CJ648" s="134">
        <f t="shared" ref="CJ648" si="12260">AB648/AB653</f>
        <v>8.9345079787234039E-3</v>
      </c>
      <c r="CK648" s="135">
        <f t="shared" ref="CK648" si="12261">AC648/AC653</f>
        <v>1.4653174564510853E-2</v>
      </c>
    </row>
    <row r="649" spans="1:89" x14ac:dyDescent="0.2">
      <c r="A649" s="145" t="s">
        <v>36</v>
      </c>
      <c r="B649" s="189">
        <v>0</v>
      </c>
      <c r="C649" s="183">
        <v>0</v>
      </c>
      <c r="D649" s="184">
        <v>0</v>
      </c>
      <c r="E649" s="185">
        <v>0</v>
      </c>
      <c r="F649" s="182">
        <v>0</v>
      </c>
      <c r="G649" s="186">
        <v>0</v>
      </c>
      <c r="H649" s="184">
        <v>0</v>
      </c>
      <c r="I649" s="185">
        <v>0</v>
      </c>
      <c r="J649" s="182">
        <v>0</v>
      </c>
      <c r="K649" s="186">
        <v>0</v>
      </c>
      <c r="L649" s="184">
        <v>0</v>
      </c>
      <c r="M649" s="182">
        <v>0</v>
      </c>
      <c r="N649" s="187">
        <v>0</v>
      </c>
      <c r="O649" s="190">
        <v>0</v>
      </c>
      <c r="P649" s="182">
        <v>0</v>
      </c>
      <c r="Q649" s="186">
        <v>0</v>
      </c>
      <c r="R649" s="184">
        <v>0</v>
      </c>
      <c r="S649" s="185">
        <v>0</v>
      </c>
      <c r="T649" s="182">
        <v>0</v>
      </c>
      <c r="U649" s="186">
        <v>0</v>
      </c>
      <c r="V649" s="184">
        <v>0</v>
      </c>
      <c r="W649" s="185">
        <v>0</v>
      </c>
      <c r="X649" s="182">
        <v>0</v>
      </c>
      <c r="Y649" s="186">
        <v>0</v>
      </c>
      <c r="Z649" s="184">
        <v>0</v>
      </c>
      <c r="AA649" s="182">
        <v>0</v>
      </c>
      <c r="AB649" s="156">
        <f t="shared" si="11743"/>
        <v>0</v>
      </c>
      <c r="AC649" s="157">
        <f t="shared" si="11744"/>
        <v>0</v>
      </c>
      <c r="BI649" s="145" t="s">
        <v>36</v>
      </c>
      <c r="BJ649" s="128">
        <f>B649/B653</f>
        <v>0</v>
      </c>
      <c r="BK649" s="129">
        <f t="shared" ref="BK649" si="12262">C649/C653</f>
        <v>0</v>
      </c>
      <c r="BL649" s="130">
        <f t="shared" ref="BL649" si="12263">D649/D653</f>
        <v>0</v>
      </c>
      <c r="BM649" s="131">
        <f t="shared" ref="BM649" si="12264">E649/E653</f>
        <v>0</v>
      </c>
      <c r="BN649" s="128">
        <f t="shared" ref="BN649" si="12265">F649/F653</f>
        <v>0</v>
      </c>
      <c r="BO649" s="129">
        <f t="shared" ref="BO649" si="12266">G649/G653</f>
        <v>0</v>
      </c>
      <c r="BP649" s="130">
        <f t="shared" ref="BP649" si="12267">H649/H653</f>
        <v>0</v>
      </c>
      <c r="BQ649" s="131">
        <f t="shared" ref="BQ649" si="12268">I649/I653</f>
        <v>0</v>
      </c>
      <c r="BR649" s="128">
        <f t="shared" ref="BR649" si="12269">J649/J653</f>
        <v>0</v>
      </c>
      <c r="BS649" s="129">
        <f t="shared" ref="BS649" si="12270">K649/K653</f>
        <v>0</v>
      </c>
      <c r="BT649" s="130">
        <f t="shared" ref="BT649" si="12271">L649/L653</f>
        <v>0</v>
      </c>
      <c r="BU649" s="128">
        <f t="shared" ref="BU649" si="12272">M649/M653</f>
        <v>0</v>
      </c>
      <c r="BV649" s="132">
        <f t="shared" ref="BV649" si="12273">N649/N653</f>
        <v>0</v>
      </c>
      <c r="BW649" s="133">
        <f t="shared" ref="BW649" si="12274">O649/O653</f>
        <v>0</v>
      </c>
      <c r="BX649" s="128">
        <f t="shared" ref="BX649" si="12275">P649/P653</f>
        <v>0</v>
      </c>
      <c r="BY649" s="129">
        <f t="shared" ref="BY649" si="12276">Q649/Q653</f>
        <v>0</v>
      </c>
      <c r="BZ649" s="130">
        <f t="shared" ref="BZ649" si="12277">R649/R653</f>
        <v>0</v>
      </c>
      <c r="CA649" s="131">
        <f t="shared" ref="CA649" si="12278">S649/S653</f>
        <v>0</v>
      </c>
      <c r="CB649" s="128">
        <f t="shared" ref="CB649" si="12279">T649/T653</f>
        <v>0</v>
      </c>
      <c r="CC649" s="129">
        <f t="shared" ref="CC649" si="12280">U649/U653</f>
        <v>0</v>
      </c>
      <c r="CD649" s="130">
        <f t="shared" ref="CD649" si="12281">V649/V653</f>
        <v>0</v>
      </c>
      <c r="CE649" s="131">
        <f t="shared" ref="CE649" si="12282">W649/W653</f>
        <v>0</v>
      </c>
      <c r="CF649" s="128">
        <f t="shared" ref="CF649" si="12283">X649/X653</f>
        <v>0</v>
      </c>
      <c r="CG649" s="129">
        <f t="shared" ref="CG649" si="12284">Y649/Y653</f>
        <v>0</v>
      </c>
      <c r="CH649" s="130">
        <f t="shared" ref="CH649" si="12285">Z649/Z653</f>
        <v>0</v>
      </c>
      <c r="CI649" s="128">
        <f t="shared" ref="CI649" si="12286">AA649/AA653</f>
        <v>0</v>
      </c>
      <c r="CJ649" s="134">
        <f t="shared" ref="CJ649" si="12287">AB649/AB653</f>
        <v>0</v>
      </c>
      <c r="CK649" s="135">
        <f t="shared" ref="CK649" si="12288">AC649/AC653</f>
        <v>0</v>
      </c>
    </row>
    <row r="650" spans="1:89" x14ac:dyDescent="0.2">
      <c r="A650" s="136" t="s">
        <v>37</v>
      </c>
      <c r="B650" s="58">
        <v>0</v>
      </c>
      <c r="C650" s="59">
        <v>0</v>
      </c>
      <c r="D650" s="138">
        <v>0</v>
      </c>
      <c r="E650" s="139">
        <v>0</v>
      </c>
      <c r="F650" s="137">
        <v>0</v>
      </c>
      <c r="G650" s="140">
        <v>0</v>
      </c>
      <c r="H650" s="138">
        <v>0</v>
      </c>
      <c r="I650" s="139">
        <v>0</v>
      </c>
      <c r="J650" s="137">
        <v>0</v>
      </c>
      <c r="K650" s="140">
        <v>0</v>
      </c>
      <c r="L650" s="138"/>
      <c r="M650" s="137">
        <v>0</v>
      </c>
      <c r="N650" s="141">
        <v>0</v>
      </c>
      <c r="O650" s="142">
        <v>0</v>
      </c>
      <c r="P650" s="137">
        <v>0</v>
      </c>
      <c r="Q650" s="140">
        <v>0</v>
      </c>
      <c r="R650" s="138"/>
      <c r="S650" s="139">
        <v>0</v>
      </c>
      <c r="T650" s="137">
        <v>0</v>
      </c>
      <c r="U650" s="140">
        <v>0</v>
      </c>
      <c r="V650" s="138">
        <v>0</v>
      </c>
      <c r="W650" s="139">
        <v>0</v>
      </c>
      <c r="X650" s="137">
        <v>0</v>
      </c>
      <c r="Y650" s="140">
        <v>0</v>
      </c>
      <c r="Z650" s="143">
        <v>0</v>
      </c>
      <c r="AA650" s="144">
        <v>0</v>
      </c>
      <c r="AB650" s="158">
        <v>0</v>
      </c>
      <c r="AC650" s="159">
        <f t="shared" ref="AC650:AC652" si="12289">SUM(C650,E650,G650,I650,K650,M650,O650,Q650,S650,U650,W650,Y650,AA650)</f>
        <v>0</v>
      </c>
      <c r="BI650" s="136" t="s">
        <v>37</v>
      </c>
      <c r="BJ650" s="128">
        <f>B650/B653</f>
        <v>0</v>
      </c>
      <c r="BK650" s="129">
        <f t="shared" ref="BK650" si="12290">C650/C653</f>
        <v>0</v>
      </c>
      <c r="BL650" s="130">
        <f t="shared" ref="BL650" si="12291">D650/D653</f>
        <v>0</v>
      </c>
      <c r="BM650" s="131">
        <f t="shared" ref="BM650" si="12292">E650/E653</f>
        <v>0</v>
      </c>
      <c r="BN650" s="128">
        <f t="shared" ref="BN650" si="12293">F650/F653</f>
        <v>0</v>
      </c>
      <c r="BO650" s="129">
        <f t="shared" ref="BO650" si="12294">G650/G653</f>
        <v>0</v>
      </c>
      <c r="BP650" s="130">
        <f t="shared" ref="BP650" si="12295">H650/H653</f>
        <v>0</v>
      </c>
      <c r="BQ650" s="131">
        <f t="shared" ref="BQ650" si="12296">I650/I653</f>
        <v>0</v>
      </c>
      <c r="BR650" s="128">
        <f t="shared" ref="BR650" si="12297">J650/J653</f>
        <v>0</v>
      </c>
      <c r="BS650" s="129">
        <f t="shared" ref="BS650" si="12298">K650/K653</f>
        <v>0</v>
      </c>
      <c r="BT650" s="130">
        <f t="shared" ref="BT650" si="12299">L650/L653</f>
        <v>0</v>
      </c>
      <c r="BU650" s="128">
        <f t="shared" ref="BU650" si="12300">M650/M653</f>
        <v>0</v>
      </c>
      <c r="BV650" s="132">
        <f t="shared" ref="BV650" si="12301">N650/N653</f>
        <v>0</v>
      </c>
      <c r="BW650" s="133">
        <f t="shared" ref="BW650" si="12302">O650/O653</f>
        <v>0</v>
      </c>
      <c r="BX650" s="128">
        <f t="shared" ref="BX650" si="12303">P650/P653</f>
        <v>0</v>
      </c>
      <c r="BY650" s="129">
        <f t="shared" ref="BY650" si="12304">Q650/Q653</f>
        <v>0</v>
      </c>
      <c r="BZ650" s="130">
        <f t="shared" ref="BZ650" si="12305">R650/R653</f>
        <v>0</v>
      </c>
      <c r="CA650" s="131">
        <f t="shared" ref="CA650" si="12306">S650/S653</f>
        <v>0</v>
      </c>
      <c r="CB650" s="128">
        <f t="shared" ref="CB650" si="12307">T650/T653</f>
        <v>0</v>
      </c>
      <c r="CC650" s="129">
        <f t="shared" ref="CC650" si="12308">U650/U653</f>
        <v>0</v>
      </c>
      <c r="CD650" s="130">
        <f t="shared" ref="CD650" si="12309">V650/V653</f>
        <v>0</v>
      </c>
      <c r="CE650" s="131">
        <f t="shared" ref="CE650" si="12310">W650/W653</f>
        <v>0</v>
      </c>
      <c r="CF650" s="128">
        <f t="shared" ref="CF650" si="12311">X650/X653</f>
        <v>0</v>
      </c>
      <c r="CG650" s="129">
        <f t="shared" ref="CG650" si="12312">Y650/Y653</f>
        <v>0</v>
      </c>
      <c r="CH650" s="130">
        <f t="shared" ref="CH650" si="12313">Z650/Z653</f>
        <v>0</v>
      </c>
      <c r="CI650" s="128">
        <f t="shared" ref="CI650" si="12314">AA650/AA653</f>
        <v>0</v>
      </c>
      <c r="CJ650" s="134">
        <f t="shared" ref="CJ650" si="12315">AB650/AB653</f>
        <v>0</v>
      </c>
      <c r="CK650" s="135">
        <f t="shared" ref="CK650" si="12316">AC650/AC653</f>
        <v>0</v>
      </c>
    </row>
    <row r="651" spans="1:89" x14ac:dyDescent="0.2">
      <c r="A651" s="145" t="s">
        <v>38</v>
      </c>
      <c r="B651" s="56"/>
      <c r="C651" s="57"/>
      <c r="D651" s="151"/>
      <c r="E651" s="148"/>
      <c r="F651" s="149"/>
      <c r="G651" s="150"/>
      <c r="H651" s="151"/>
      <c r="I651" s="148"/>
      <c r="J651" s="149"/>
      <c r="K651" s="150"/>
      <c r="L651" s="151"/>
      <c r="M651" s="149"/>
      <c r="N651" s="153"/>
      <c r="O651" s="152"/>
      <c r="P651" s="149"/>
      <c r="Q651" s="150"/>
      <c r="R651" s="151"/>
      <c r="S651" s="148"/>
      <c r="T651" s="149"/>
      <c r="U651" s="150"/>
      <c r="V651" s="151"/>
      <c r="W651" s="148"/>
      <c r="X651" s="149"/>
      <c r="Y651" s="150"/>
      <c r="Z651" s="147"/>
      <c r="AA651" s="146"/>
      <c r="AB651" s="158">
        <f t="shared" ref="AB651:AB652" si="12317">SUM(B651,D651,F651,H651,J651,L651,N651,P651,R651,T651,V651,X651,Z651)</f>
        <v>0</v>
      </c>
      <c r="AC651" s="159">
        <f t="shared" si="12289"/>
        <v>0</v>
      </c>
      <c r="BI651" s="145" t="s">
        <v>38</v>
      </c>
      <c r="BJ651" s="128">
        <f>B651/B653</f>
        <v>0</v>
      </c>
      <c r="BK651" s="129">
        <f t="shared" ref="BK651" si="12318">C651/C653</f>
        <v>0</v>
      </c>
      <c r="BL651" s="130">
        <f t="shared" ref="BL651" si="12319">D651/D653</f>
        <v>0</v>
      </c>
      <c r="BM651" s="131">
        <f t="shared" ref="BM651" si="12320">E651/E653</f>
        <v>0</v>
      </c>
      <c r="BN651" s="128">
        <f t="shared" ref="BN651" si="12321">F651/F653</f>
        <v>0</v>
      </c>
      <c r="BO651" s="129">
        <f t="shared" ref="BO651" si="12322">G651/G653</f>
        <v>0</v>
      </c>
      <c r="BP651" s="130">
        <f t="shared" ref="BP651" si="12323">H651/H653</f>
        <v>0</v>
      </c>
      <c r="BQ651" s="131">
        <f t="shared" ref="BQ651" si="12324">I651/I653</f>
        <v>0</v>
      </c>
      <c r="BR651" s="128">
        <f t="shared" ref="BR651" si="12325">J651/J653</f>
        <v>0</v>
      </c>
      <c r="BS651" s="129">
        <f t="shared" ref="BS651" si="12326">K651/K653</f>
        <v>0</v>
      </c>
      <c r="BT651" s="130">
        <f t="shared" ref="BT651" si="12327">L651/L653</f>
        <v>0</v>
      </c>
      <c r="BU651" s="128">
        <f t="shared" ref="BU651" si="12328">M651/M653</f>
        <v>0</v>
      </c>
      <c r="BV651" s="132">
        <f t="shared" ref="BV651" si="12329">N651/N653</f>
        <v>0</v>
      </c>
      <c r="BW651" s="133">
        <f t="shared" ref="BW651" si="12330">O651/O653</f>
        <v>0</v>
      </c>
      <c r="BX651" s="128">
        <f t="shared" ref="BX651" si="12331">P651/P653</f>
        <v>0</v>
      </c>
      <c r="BY651" s="129">
        <f t="shared" ref="BY651" si="12332">Q651/Q653</f>
        <v>0</v>
      </c>
      <c r="BZ651" s="130">
        <f t="shared" ref="BZ651" si="12333">R651/R653</f>
        <v>0</v>
      </c>
      <c r="CA651" s="131">
        <f t="shared" ref="CA651" si="12334">S651/S653</f>
        <v>0</v>
      </c>
      <c r="CB651" s="128">
        <f t="shared" ref="CB651" si="12335">T651/T653</f>
        <v>0</v>
      </c>
      <c r="CC651" s="129">
        <f t="shared" ref="CC651" si="12336">U651/U653</f>
        <v>0</v>
      </c>
      <c r="CD651" s="130">
        <f t="shared" ref="CD651" si="12337">V651/V653</f>
        <v>0</v>
      </c>
      <c r="CE651" s="131">
        <f t="shared" ref="CE651" si="12338">W651/W653</f>
        <v>0</v>
      </c>
      <c r="CF651" s="128">
        <f t="shared" ref="CF651" si="12339">X651/X653</f>
        <v>0</v>
      </c>
      <c r="CG651" s="129">
        <f t="shared" ref="CG651" si="12340">Y651/Y653</f>
        <v>0</v>
      </c>
      <c r="CH651" s="130">
        <f t="shared" ref="CH651" si="12341">Z651/Z653</f>
        <v>0</v>
      </c>
      <c r="CI651" s="128">
        <f t="shared" ref="CI651" si="12342">AA651/AA653</f>
        <v>0</v>
      </c>
      <c r="CJ651" s="134">
        <f t="shared" ref="CJ651" si="12343">AB651/AB653</f>
        <v>0</v>
      </c>
      <c r="CK651" s="135">
        <f t="shared" ref="CK651" si="12344">AC651/AC653</f>
        <v>0</v>
      </c>
    </row>
    <row r="652" spans="1:89" ht="13.5" thickBot="1" x14ac:dyDescent="0.25">
      <c r="A652" s="136" t="s">
        <v>39</v>
      </c>
      <c r="B652" s="58"/>
      <c r="C652" s="59"/>
      <c r="D652" s="138"/>
      <c r="E652" s="139"/>
      <c r="F652" s="137"/>
      <c r="G652" s="140"/>
      <c r="H652" s="138"/>
      <c r="I652" s="139"/>
      <c r="J652" s="137"/>
      <c r="K652" s="140"/>
      <c r="L652" s="138"/>
      <c r="M652" s="137"/>
      <c r="N652" s="141"/>
      <c r="O652" s="142"/>
      <c r="P652" s="137"/>
      <c r="Q652" s="140"/>
      <c r="R652" s="138"/>
      <c r="S652" s="139"/>
      <c r="T652" s="137"/>
      <c r="U652" s="140"/>
      <c r="V652" s="138"/>
      <c r="W652" s="139"/>
      <c r="X652" s="137"/>
      <c r="Y652" s="140"/>
      <c r="Z652" s="143"/>
      <c r="AA652" s="144"/>
      <c r="AB652" s="158">
        <f t="shared" si="12317"/>
        <v>0</v>
      </c>
      <c r="AC652" s="159">
        <f t="shared" si="12289"/>
        <v>0</v>
      </c>
      <c r="BI652" s="136" t="s">
        <v>39</v>
      </c>
      <c r="BJ652" s="128">
        <f>B652/B653</f>
        <v>0</v>
      </c>
      <c r="BK652" s="129">
        <f t="shared" ref="BK652" si="12345">C652/C653</f>
        <v>0</v>
      </c>
      <c r="BL652" s="130">
        <f t="shared" ref="BL652" si="12346">D652/D653</f>
        <v>0</v>
      </c>
      <c r="BM652" s="131">
        <f t="shared" ref="BM652" si="12347">E652/E653</f>
        <v>0</v>
      </c>
      <c r="BN652" s="128">
        <f t="shared" ref="BN652" si="12348">F652/F653</f>
        <v>0</v>
      </c>
      <c r="BO652" s="129">
        <f t="shared" ref="BO652" si="12349">G652/G653</f>
        <v>0</v>
      </c>
      <c r="BP652" s="130">
        <f t="shared" ref="BP652" si="12350">H652/H653</f>
        <v>0</v>
      </c>
      <c r="BQ652" s="131">
        <f t="shared" ref="BQ652" si="12351">I652/I653</f>
        <v>0</v>
      </c>
      <c r="BR652" s="128">
        <f t="shared" ref="BR652" si="12352">J652/J653</f>
        <v>0</v>
      </c>
      <c r="BS652" s="129">
        <f t="shared" ref="BS652" si="12353">K652/K653</f>
        <v>0</v>
      </c>
      <c r="BT652" s="130">
        <f t="shared" ref="BT652" si="12354">L652/L653</f>
        <v>0</v>
      </c>
      <c r="BU652" s="128">
        <f t="shared" ref="BU652" si="12355">M652/M653</f>
        <v>0</v>
      </c>
      <c r="BV652" s="132">
        <f t="shared" ref="BV652" si="12356">N652/N653</f>
        <v>0</v>
      </c>
      <c r="BW652" s="133">
        <f t="shared" ref="BW652" si="12357">O652/O653</f>
        <v>0</v>
      </c>
      <c r="BX652" s="128">
        <f t="shared" ref="BX652" si="12358">P652/P653</f>
        <v>0</v>
      </c>
      <c r="BY652" s="129">
        <f t="shared" ref="BY652" si="12359">Q652/Q653</f>
        <v>0</v>
      </c>
      <c r="BZ652" s="130">
        <f t="shared" ref="BZ652" si="12360">R652/R653</f>
        <v>0</v>
      </c>
      <c r="CA652" s="131">
        <f t="shared" ref="CA652" si="12361">S652/S653</f>
        <v>0</v>
      </c>
      <c r="CB652" s="128">
        <f t="shared" ref="CB652" si="12362">T652/T653</f>
        <v>0</v>
      </c>
      <c r="CC652" s="129">
        <f t="shared" ref="CC652" si="12363">U652/U653</f>
        <v>0</v>
      </c>
      <c r="CD652" s="130">
        <f t="shared" ref="CD652" si="12364">V652/V653</f>
        <v>0</v>
      </c>
      <c r="CE652" s="131">
        <f t="shared" ref="CE652" si="12365">W652/W653</f>
        <v>0</v>
      </c>
      <c r="CF652" s="128">
        <f t="shared" ref="CF652" si="12366">X652/X653</f>
        <v>0</v>
      </c>
      <c r="CG652" s="129">
        <f t="shared" ref="CG652" si="12367">Y652/Y653</f>
        <v>0</v>
      </c>
      <c r="CH652" s="130">
        <f t="shared" ref="CH652" si="12368">Z652/Z653</f>
        <v>0</v>
      </c>
      <c r="CI652" s="128">
        <f t="shared" ref="CI652" si="12369">AA652/AA653</f>
        <v>0</v>
      </c>
      <c r="CJ652" s="134">
        <f t="shared" ref="CJ652" si="12370">AB652/AB653</f>
        <v>0</v>
      </c>
      <c r="CK652" s="135">
        <f t="shared" ref="CK652" si="12371">AC652/AC653</f>
        <v>0</v>
      </c>
    </row>
    <row r="653" spans="1:89" ht="14.25" thickTop="1" thickBot="1" x14ac:dyDescent="0.25">
      <c r="A653" s="229" t="s">
        <v>13</v>
      </c>
      <c r="B653" s="20">
        <f>SUM(B630:B652)</f>
        <v>24823</v>
      </c>
      <c r="C653" s="21">
        <f t="shared" ref="C653:AA653" si="12372">SUM(C630:C652)</f>
        <v>29532</v>
      </c>
      <c r="D653" s="20">
        <f t="shared" si="12372"/>
        <v>9779</v>
      </c>
      <c r="E653" s="21">
        <f t="shared" si="12372"/>
        <v>11178</v>
      </c>
      <c r="F653" s="20">
        <f t="shared" si="12372"/>
        <v>23650</v>
      </c>
      <c r="G653" s="21">
        <f t="shared" si="12372"/>
        <v>27680</v>
      </c>
      <c r="H653" s="20">
        <f t="shared" si="12372"/>
        <v>37337</v>
      </c>
      <c r="I653" s="21">
        <f t="shared" si="12372"/>
        <v>42557</v>
      </c>
      <c r="J653" s="20">
        <f t="shared" si="12372"/>
        <v>5276</v>
      </c>
      <c r="K653" s="21">
        <f t="shared" si="12372"/>
        <v>4743</v>
      </c>
      <c r="L653" s="20">
        <f t="shared" si="12372"/>
        <v>18083</v>
      </c>
      <c r="M653" s="21">
        <f t="shared" si="12372"/>
        <v>16742</v>
      </c>
      <c r="N653" s="20">
        <f t="shared" si="12372"/>
        <v>38586</v>
      </c>
      <c r="O653" s="21">
        <f t="shared" si="12372"/>
        <v>34655</v>
      </c>
      <c r="P653" s="20">
        <f t="shared" si="12372"/>
        <v>20086</v>
      </c>
      <c r="Q653" s="21">
        <f t="shared" si="12372"/>
        <v>16369</v>
      </c>
      <c r="R653" s="20">
        <f t="shared" si="12372"/>
        <v>27051</v>
      </c>
      <c r="S653" s="21">
        <f t="shared" si="12372"/>
        <v>24440</v>
      </c>
      <c r="T653" s="20">
        <f t="shared" si="12372"/>
        <v>5271</v>
      </c>
      <c r="U653" s="21">
        <f t="shared" si="12372"/>
        <v>4924</v>
      </c>
      <c r="V653" s="20">
        <f t="shared" si="12372"/>
        <v>22170</v>
      </c>
      <c r="W653" s="21">
        <f t="shared" si="12372"/>
        <v>23898</v>
      </c>
      <c r="X653" s="20">
        <f t="shared" si="12372"/>
        <v>17473</v>
      </c>
      <c r="Y653" s="21">
        <f t="shared" si="12372"/>
        <v>8639</v>
      </c>
      <c r="Z653" s="20">
        <f t="shared" si="12372"/>
        <v>39183</v>
      </c>
      <c r="AA653" s="21">
        <f t="shared" si="12372"/>
        <v>42021</v>
      </c>
      <c r="AB653" s="160">
        <f t="shared" ref="AB653:AC653" si="12373">SUM(AB629:AB652)</f>
        <v>288768</v>
      </c>
      <c r="AC653" s="161">
        <f t="shared" si="12373"/>
        <v>287378</v>
      </c>
      <c r="BI653" s="229" t="s">
        <v>13</v>
      </c>
      <c r="BJ653" s="154">
        <f>SUM(BJ629:BJ652)</f>
        <v>1</v>
      </c>
      <c r="BK653" s="155">
        <f t="shared" ref="BK653:CK653" si="12374">SUM(BK629:BK652)</f>
        <v>1</v>
      </c>
      <c r="BL653" s="154">
        <f t="shared" si="12374"/>
        <v>1</v>
      </c>
      <c r="BM653" s="155">
        <f t="shared" si="12374"/>
        <v>0.99999999999999989</v>
      </c>
      <c r="BN653" s="154">
        <f t="shared" si="12374"/>
        <v>0.99999999999999989</v>
      </c>
      <c r="BO653" s="155">
        <f t="shared" si="12374"/>
        <v>0.99999999999999989</v>
      </c>
      <c r="BP653" s="154">
        <f t="shared" si="12374"/>
        <v>0.99999999999999989</v>
      </c>
      <c r="BQ653" s="155">
        <f t="shared" si="12374"/>
        <v>0.99999999999999989</v>
      </c>
      <c r="BR653" s="154">
        <f t="shared" si="12374"/>
        <v>1</v>
      </c>
      <c r="BS653" s="155">
        <f t="shared" si="12374"/>
        <v>1</v>
      </c>
      <c r="BT653" s="154">
        <f t="shared" si="12374"/>
        <v>1</v>
      </c>
      <c r="BU653" s="155">
        <f t="shared" si="12374"/>
        <v>1</v>
      </c>
      <c r="BV653" s="154">
        <f t="shared" si="12374"/>
        <v>1</v>
      </c>
      <c r="BW653" s="155">
        <f t="shared" si="12374"/>
        <v>0.99999999999999989</v>
      </c>
      <c r="BX653" s="154">
        <f t="shared" si="12374"/>
        <v>0.99999999999999989</v>
      </c>
      <c r="BY653" s="155">
        <f t="shared" si="12374"/>
        <v>1</v>
      </c>
      <c r="BZ653" s="154">
        <f t="shared" si="12374"/>
        <v>1</v>
      </c>
      <c r="CA653" s="155">
        <f t="shared" si="12374"/>
        <v>1</v>
      </c>
      <c r="CB653" s="154">
        <f t="shared" si="12374"/>
        <v>0.99999999999999989</v>
      </c>
      <c r="CC653" s="155">
        <f t="shared" si="12374"/>
        <v>1</v>
      </c>
      <c r="CD653" s="154">
        <f t="shared" si="12374"/>
        <v>1.0000000000000002</v>
      </c>
      <c r="CE653" s="155">
        <f t="shared" si="12374"/>
        <v>1</v>
      </c>
      <c r="CF653" s="154">
        <f t="shared" si="12374"/>
        <v>1</v>
      </c>
      <c r="CG653" s="155">
        <f t="shared" si="12374"/>
        <v>0.99999999999999989</v>
      </c>
      <c r="CH653" s="154">
        <f t="shared" si="12374"/>
        <v>1</v>
      </c>
      <c r="CI653" s="155">
        <f t="shared" si="12374"/>
        <v>1.0000000000000002</v>
      </c>
      <c r="CJ653" s="154">
        <f t="shared" si="12374"/>
        <v>1</v>
      </c>
      <c r="CK653" s="155">
        <f t="shared" si="12374"/>
        <v>0.99999999999999989</v>
      </c>
    </row>
    <row r="654" spans="1:89" ht="13.5" thickTop="1" x14ac:dyDescent="0.2">
      <c r="A654" s="173"/>
    </row>
    <row r="656" spans="1:89" x14ac:dyDescent="0.2">
      <c r="A656" s="304">
        <f>+A625+1</f>
        <v>44703</v>
      </c>
      <c r="B656" s="304"/>
      <c r="C656" s="304"/>
      <c r="D656" s="304"/>
      <c r="BI656" s="309">
        <f>+BI594+2</f>
        <v>44703</v>
      </c>
      <c r="BJ656" s="309"/>
      <c r="BK656" s="309"/>
      <c r="BL656" s="309"/>
    </row>
    <row r="657" spans="1:89" ht="13.5" thickBot="1" x14ac:dyDescent="0.25">
      <c r="AE657" s="232" t="s">
        <v>84</v>
      </c>
    </row>
    <row r="658" spans="1:89" ht="14.25" thickTop="1" thickBot="1" x14ac:dyDescent="0.25">
      <c r="A658" s="300" t="s">
        <v>0</v>
      </c>
      <c r="B658" s="302" t="s">
        <v>1</v>
      </c>
      <c r="C658" s="303"/>
      <c r="D658" s="302" t="s">
        <v>2</v>
      </c>
      <c r="E658" s="303"/>
      <c r="F658" s="302" t="s">
        <v>3</v>
      </c>
      <c r="G658" s="303"/>
      <c r="H658" s="302" t="s">
        <v>4</v>
      </c>
      <c r="I658" s="303"/>
      <c r="J658" s="302" t="s">
        <v>5</v>
      </c>
      <c r="K658" s="303"/>
      <c r="L658" s="302" t="s">
        <v>6</v>
      </c>
      <c r="M658" s="303"/>
      <c r="N658" s="302" t="s">
        <v>7</v>
      </c>
      <c r="O658" s="303"/>
      <c r="P658" s="302" t="s">
        <v>8</v>
      </c>
      <c r="Q658" s="303"/>
      <c r="R658" s="302" t="s">
        <v>9</v>
      </c>
      <c r="S658" s="303"/>
      <c r="T658" s="302" t="s">
        <v>10</v>
      </c>
      <c r="U658" s="303"/>
      <c r="V658" s="302" t="s">
        <v>11</v>
      </c>
      <c r="W658" s="303"/>
      <c r="X658" s="302" t="s">
        <v>12</v>
      </c>
      <c r="Y658" s="303"/>
      <c r="Z658" s="305" t="s">
        <v>40</v>
      </c>
      <c r="AA658" s="306"/>
      <c r="AB658" s="307" t="s">
        <v>41</v>
      </c>
      <c r="AC658" s="308"/>
      <c r="AE658" s="300" t="s">
        <v>0</v>
      </c>
      <c r="AF658" s="302" t="s">
        <v>1</v>
      </c>
      <c r="AG658" s="303"/>
      <c r="AH658" s="302" t="s">
        <v>2</v>
      </c>
      <c r="AI658" s="303"/>
      <c r="AJ658" s="302" t="s">
        <v>3</v>
      </c>
      <c r="AK658" s="303"/>
      <c r="AL658" s="302" t="s">
        <v>4</v>
      </c>
      <c r="AM658" s="303"/>
      <c r="AN658" s="302" t="s">
        <v>5</v>
      </c>
      <c r="AO658" s="303"/>
      <c r="AP658" s="302" t="s">
        <v>6</v>
      </c>
      <c r="AQ658" s="303"/>
      <c r="AR658" s="302" t="s">
        <v>7</v>
      </c>
      <c r="AS658" s="303"/>
      <c r="AT658" s="302" t="s">
        <v>8</v>
      </c>
      <c r="AU658" s="303"/>
      <c r="AV658" s="302" t="s">
        <v>9</v>
      </c>
      <c r="AW658" s="303"/>
      <c r="AX658" s="302" t="s">
        <v>10</v>
      </c>
      <c r="AY658" s="303"/>
      <c r="AZ658" s="302" t="s">
        <v>11</v>
      </c>
      <c r="BA658" s="303"/>
      <c r="BB658" s="302" t="s">
        <v>12</v>
      </c>
      <c r="BC658" s="303"/>
      <c r="BD658" s="305" t="s">
        <v>40</v>
      </c>
      <c r="BE658" s="306"/>
      <c r="BF658" s="307" t="s">
        <v>41</v>
      </c>
      <c r="BG658" s="308"/>
      <c r="BI658" s="300" t="s">
        <v>0</v>
      </c>
      <c r="BJ658" s="302" t="s">
        <v>1</v>
      </c>
      <c r="BK658" s="303"/>
      <c r="BL658" s="302" t="s">
        <v>2</v>
      </c>
      <c r="BM658" s="303"/>
      <c r="BN658" s="302" t="s">
        <v>3</v>
      </c>
      <c r="BO658" s="303"/>
      <c r="BP658" s="302" t="s">
        <v>4</v>
      </c>
      <c r="BQ658" s="303"/>
      <c r="BR658" s="302" t="s">
        <v>5</v>
      </c>
      <c r="BS658" s="303"/>
      <c r="BT658" s="302" t="s">
        <v>6</v>
      </c>
      <c r="BU658" s="303"/>
      <c r="BV658" s="302" t="s">
        <v>7</v>
      </c>
      <c r="BW658" s="303"/>
      <c r="BX658" s="302" t="s">
        <v>8</v>
      </c>
      <c r="BY658" s="303"/>
      <c r="BZ658" s="302" t="s">
        <v>9</v>
      </c>
      <c r="CA658" s="303"/>
      <c r="CB658" s="302" t="s">
        <v>10</v>
      </c>
      <c r="CC658" s="303"/>
      <c r="CD658" s="302" t="s">
        <v>11</v>
      </c>
      <c r="CE658" s="303"/>
      <c r="CF658" s="302" t="s">
        <v>12</v>
      </c>
      <c r="CG658" s="303"/>
      <c r="CH658" s="305" t="s">
        <v>40</v>
      </c>
      <c r="CI658" s="306"/>
      <c r="CJ658" s="302" t="s">
        <v>41</v>
      </c>
      <c r="CK658" s="303"/>
    </row>
    <row r="659" spans="1:89" ht="15" thickTop="1" thickBot="1" x14ac:dyDescent="0.3">
      <c r="A659" s="301"/>
      <c r="B659" s="115" t="s">
        <v>14</v>
      </c>
      <c r="C659" s="116" t="s">
        <v>15</v>
      </c>
      <c r="D659" s="117" t="s">
        <v>14</v>
      </c>
      <c r="E659" s="118" t="s">
        <v>15</v>
      </c>
      <c r="F659" s="115" t="s">
        <v>14</v>
      </c>
      <c r="G659" s="116" t="s">
        <v>15</v>
      </c>
      <c r="H659" s="117" t="s">
        <v>14</v>
      </c>
      <c r="I659" s="118" t="s">
        <v>15</v>
      </c>
      <c r="J659" s="115" t="s">
        <v>14</v>
      </c>
      <c r="K659" s="116" t="s">
        <v>15</v>
      </c>
      <c r="L659" s="117" t="s">
        <v>14</v>
      </c>
      <c r="M659" s="115" t="s">
        <v>15</v>
      </c>
      <c r="N659" s="119" t="s">
        <v>14</v>
      </c>
      <c r="O659" s="120" t="s">
        <v>15</v>
      </c>
      <c r="P659" s="115" t="s">
        <v>14</v>
      </c>
      <c r="Q659" s="116" t="s">
        <v>15</v>
      </c>
      <c r="R659" s="117" t="s">
        <v>14</v>
      </c>
      <c r="S659" s="118" t="s">
        <v>15</v>
      </c>
      <c r="T659" s="115" t="s">
        <v>14</v>
      </c>
      <c r="U659" s="116" t="s">
        <v>15</v>
      </c>
      <c r="V659" s="117" t="s">
        <v>14</v>
      </c>
      <c r="W659" s="118" t="s">
        <v>15</v>
      </c>
      <c r="X659" s="115" t="s">
        <v>14</v>
      </c>
      <c r="Y659" s="116" t="s">
        <v>15</v>
      </c>
      <c r="Z659" s="28" t="s">
        <v>14</v>
      </c>
      <c r="AA659" s="121" t="s">
        <v>15</v>
      </c>
      <c r="AB659" s="162" t="s">
        <v>14</v>
      </c>
      <c r="AC659" s="163" t="s">
        <v>15</v>
      </c>
      <c r="AE659" s="301"/>
      <c r="AF659" s="115" t="s">
        <v>14</v>
      </c>
      <c r="AG659" s="116" t="s">
        <v>15</v>
      </c>
      <c r="AH659" s="117" t="s">
        <v>14</v>
      </c>
      <c r="AI659" s="118" t="s">
        <v>15</v>
      </c>
      <c r="AJ659" s="115" t="s">
        <v>14</v>
      </c>
      <c r="AK659" s="116" t="s">
        <v>15</v>
      </c>
      <c r="AL659" s="117" t="s">
        <v>14</v>
      </c>
      <c r="AM659" s="118" t="s">
        <v>15</v>
      </c>
      <c r="AN659" s="115" t="s">
        <v>14</v>
      </c>
      <c r="AO659" s="116" t="s">
        <v>15</v>
      </c>
      <c r="AP659" s="117" t="s">
        <v>14</v>
      </c>
      <c r="AQ659" s="115" t="s">
        <v>15</v>
      </c>
      <c r="AR659" s="119" t="s">
        <v>14</v>
      </c>
      <c r="AS659" s="120" t="s">
        <v>15</v>
      </c>
      <c r="AT659" s="115" t="s">
        <v>14</v>
      </c>
      <c r="AU659" s="116" t="s">
        <v>15</v>
      </c>
      <c r="AV659" s="117" t="s">
        <v>14</v>
      </c>
      <c r="AW659" s="118" t="s">
        <v>15</v>
      </c>
      <c r="AX659" s="115" t="s">
        <v>14</v>
      </c>
      <c r="AY659" s="116" t="s">
        <v>15</v>
      </c>
      <c r="AZ659" s="117" t="s">
        <v>14</v>
      </c>
      <c r="BA659" s="118" t="s">
        <v>15</v>
      </c>
      <c r="BB659" s="115" t="s">
        <v>14</v>
      </c>
      <c r="BC659" s="116" t="s">
        <v>15</v>
      </c>
      <c r="BD659" s="28" t="s">
        <v>14</v>
      </c>
      <c r="BE659" s="121" t="s">
        <v>15</v>
      </c>
      <c r="BF659" s="162" t="s">
        <v>14</v>
      </c>
      <c r="BG659" s="163" t="s">
        <v>15</v>
      </c>
      <c r="BI659" s="301"/>
      <c r="BJ659" s="115" t="s">
        <v>14</v>
      </c>
      <c r="BK659" s="116" t="s">
        <v>15</v>
      </c>
      <c r="BL659" s="117" t="s">
        <v>14</v>
      </c>
      <c r="BM659" s="118" t="s">
        <v>15</v>
      </c>
      <c r="BN659" s="115" t="s">
        <v>14</v>
      </c>
      <c r="BO659" s="116" t="s">
        <v>15</v>
      </c>
      <c r="BP659" s="117" t="s">
        <v>14</v>
      </c>
      <c r="BQ659" s="118" t="s">
        <v>15</v>
      </c>
      <c r="BR659" s="115" t="s">
        <v>14</v>
      </c>
      <c r="BS659" s="116" t="s">
        <v>15</v>
      </c>
      <c r="BT659" s="117" t="s">
        <v>14</v>
      </c>
      <c r="BU659" s="115" t="s">
        <v>15</v>
      </c>
      <c r="BV659" s="119" t="s">
        <v>14</v>
      </c>
      <c r="BW659" s="120" t="s">
        <v>15</v>
      </c>
      <c r="BX659" s="115" t="s">
        <v>14</v>
      </c>
      <c r="BY659" s="116" t="s">
        <v>15</v>
      </c>
      <c r="BZ659" s="117" t="s">
        <v>14</v>
      </c>
      <c r="CA659" s="118" t="s">
        <v>15</v>
      </c>
      <c r="CB659" s="115" t="s">
        <v>14</v>
      </c>
      <c r="CC659" s="116" t="s">
        <v>15</v>
      </c>
      <c r="CD659" s="117" t="s">
        <v>14</v>
      </c>
      <c r="CE659" s="118" t="s">
        <v>15</v>
      </c>
      <c r="CF659" s="115" t="s">
        <v>14</v>
      </c>
      <c r="CG659" s="116" t="s">
        <v>15</v>
      </c>
      <c r="CH659" s="28" t="s">
        <v>14</v>
      </c>
      <c r="CI659" s="121" t="s">
        <v>15</v>
      </c>
      <c r="CJ659" s="119" t="s">
        <v>14</v>
      </c>
      <c r="CK659" s="120" t="s">
        <v>15</v>
      </c>
    </row>
    <row r="660" spans="1:89" ht="13.5" thickTop="1" x14ac:dyDescent="0.2">
      <c r="A660" s="124" t="s">
        <v>16</v>
      </c>
      <c r="B660" s="125"/>
      <c r="C660" s="172"/>
      <c r="D660" s="126"/>
      <c r="E660" s="166"/>
      <c r="F660" s="125"/>
      <c r="G660" s="127"/>
      <c r="H660" s="126"/>
      <c r="I660" s="166"/>
      <c r="J660" s="125"/>
      <c r="K660" s="127"/>
      <c r="L660" s="126"/>
      <c r="M660" s="125"/>
      <c r="N660" s="165"/>
      <c r="O660" s="167"/>
      <c r="P660" s="125"/>
      <c r="Q660" s="127"/>
      <c r="R660" s="126"/>
      <c r="S660" s="166"/>
      <c r="T660" s="125"/>
      <c r="U660" s="127"/>
      <c r="V660" s="126"/>
      <c r="W660" s="166"/>
      <c r="X660" s="125"/>
      <c r="Y660" s="127"/>
      <c r="Z660" s="170"/>
      <c r="AA660" s="171"/>
      <c r="AB660" s="156">
        <f>B660+D660+F660+H660+J660+L660+N660+P660+R660+T660+V660+X660+Z660</f>
        <v>0</v>
      </c>
      <c r="AC660" s="157">
        <f>C660+E660+G660+I660+K660+M660+O660+Q660+S660+U660+W660+Y660+AA660</f>
        <v>0</v>
      </c>
      <c r="AE660" s="235" t="str">
        <f>$AE$9</f>
        <v>07:00 - 07:59</v>
      </c>
      <c r="AF660" s="125">
        <f>SUMIF($A$9:$A$32,$AE660,B$660:B$683)</f>
        <v>855</v>
      </c>
      <c r="AG660" s="172">
        <f t="shared" ref="AG660:AV662" si="12375">SUMIF($A$9:$A$32,$AE660,C$660:C$683)</f>
        <v>915</v>
      </c>
      <c r="AH660" s="126">
        <f t="shared" si="12375"/>
        <v>366</v>
      </c>
      <c r="AI660" s="166">
        <f t="shared" si="12375"/>
        <v>401</v>
      </c>
      <c r="AJ660" s="125">
        <f t="shared" si="12375"/>
        <v>1087</v>
      </c>
      <c r="AK660" s="127">
        <f t="shared" si="12375"/>
        <v>925</v>
      </c>
      <c r="AL660" s="126">
        <f t="shared" si="12375"/>
        <v>1444</v>
      </c>
      <c r="AM660" s="166">
        <f t="shared" si="12375"/>
        <v>1653</v>
      </c>
      <c r="AN660" s="125">
        <f t="shared" si="12375"/>
        <v>140</v>
      </c>
      <c r="AO660" s="127">
        <f t="shared" si="12375"/>
        <v>179</v>
      </c>
      <c r="AP660" s="126">
        <f t="shared" si="12375"/>
        <v>459</v>
      </c>
      <c r="AQ660" s="125">
        <f t="shared" si="12375"/>
        <v>697</v>
      </c>
      <c r="AR660" s="165">
        <f t="shared" si="12375"/>
        <v>1355</v>
      </c>
      <c r="AS660" s="167">
        <f t="shared" si="12375"/>
        <v>1329</v>
      </c>
      <c r="AT660" s="125">
        <f t="shared" si="12375"/>
        <v>744</v>
      </c>
      <c r="AU660" s="127">
        <f t="shared" si="12375"/>
        <v>549</v>
      </c>
      <c r="AV660" s="126">
        <f t="shared" si="12375"/>
        <v>1183</v>
      </c>
      <c r="AW660" s="166">
        <f t="shared" ref="AW660:BE662" si="12376">SUMIF($A$9:$A$32,$AE660,S$660:S$683)</f>
        <v>855</v>
      </c>
      <c r="AX660" s="125">
        <f t="shared" si="12376"/>
        <v>225</v>
      </c>
      <c r="AY660" s="127">
        <f t="shared" si="12376"/>
        <v>216</v>
      </c>
      <c r="AZ660" s="126">
        <f t="shared" si="12376"/>
        <v>601</v>
      </c>
      <c r="BA660" s="166">
        <f t="shared" si="12376"/>
        <v>939</v>
      </c>
      <c r="BB660" s="125">
        <f t="shared" si="12376"/>
        <v>722</v>
      </c>
      <c r="BC660" s="127">
        <f t="shared" si="12376"/>
        <v>349</v>
      </c>
      <c r="BD660" s="170">
        <f t="shared" si="12376"/>
        <v>1613</v>
      </c>
      <c r="BE660" s="171">
        <f t="shared" si="12376"/>
        <v>1653</v>
      </c>
      <c r="BF660" s="156">
        <f>AF660+AH660+AJ660+AL660+AN660+AP660+AR660+AT660+AV660+AX660+AZ660+BB660+BD660</f>
        <v>10794</v>
      </c>
      <c r="BG660" s="157">
        <f>AG660+AI660+AK660+AM660+AO660+AQ660+AS660+AU660+AW660+AY660+BA660+BC660+BE660</f>
        <v>10660</v>
      </c>
      <c r="BI660" s="124" t="s">
        <v>16</v>
      </c>
      <c r="BJ660" s="128">
        <f>B660/B684</f>
        <v>0</v>
      </c>
      <c r="BK660" s="129">
        <f t="shared" ref="BK660" si="12377">C660/C684</f>
        <v>0</v>
      </c>
      <c r="BL660" s="130">
        <f t="shared" ref="BL660" si="12378">D660/D684</f>
        <v>0</v>
      </c>
      <c r="BM660" s="131">
        <f t="shared" ref="BM660" si="12379">E660/E684</f>
        <v>0</v>
      </c>
      <c r="BN660" s="128">
        <f t="shared" ref="BN660" si="12380">F660/F684</f>
        <v>0</v>
      </c>
      <c r="BO660" s="129">
        <f t="shared" ref="BO660" si="12381">G660/G684</f>
        <v>0</v>
      </c>
      <c r="BP660" s="130">
        <f t="shared" ref="BP660" si="12382">H660/H684</f>
        <v>0</v>
      </c>
      <c r="BQ660" s="131">
        <f t="shared" ref="BQ660" si="12383">I660/I684</f>
        <v>0</v>
      </c>
      <c r="BR660" s="128">
        <f t="shared" ref="BR660" si="12384">J660/J684</f>
        <v>0</v>
      </c>
      <c r="BS660" s="129">
        <f t="shared" ref="BS660" si="12385">K660/K684</f>
        <v>0</v>
      </c>
      <c r="BT660" s="130">
        <f t="shared" ref="BT660" si="12386">L660/L684</f>
        <v>0</v>
      </c>
      <c r="BU660" s="128">
        <f t="shared" ref="BU660" si="12387">M660/M684</f>
        <v>0</v>
      </c>
      <c r="BV660" s="132">
        <f t="shared" ref="BV660" si="12388">N660/N684</f>
        <v>0</v>
      </c>
      <c r="BW660" s="133">
        <f t="shared" ref="BW660" si="12389">O660/O684</f>
        <v>0</v>
      </c>
      <c r="BX660" s="128">
        <f t="shared" ref="BX660" si="12390">P660/P684</f>
        <v>0</v>
      </c>
      <c r="BY660" s="129">
        <f t="shared" ref="BY660" si="12391">Q660/Q684</f>
        <v>0</v>
      </c>
      <c r="BZ660" s="130">
        <f t="shared" ref="BZ660" si="12392">R660/R684</f>
        <v>0</v>
      </c>
      <c r="CA660" s="131">
        <f t="shared" ref="CA660" si="12393">S660/S684</f>
        <v>0</v>
      </c>
      <c r="CB660" s="128">
        <f t="shared" ref="CB660" si="12394">T660/T684</f>
        <v>0</v>
      </c>
      <c r="CC660" s="129">
        <f t="shared" ref="CC660" si="12395">U660/U684</f>
        <v>0</v>
      </c>
      <c r="CD660" s="130">
        <f t="shared" ref="CD660" si="12396">V660/V684</f>
        <v>0</v>
      </c>
      <c r="CE660" s="131">
        <f t="shared" ref="CE660" si="12397">W660/W684</f>
        <v>0</v>
      </c>
      <c r="CF660" s="128">
        <f t="shared" ref="CF660" si="12398">X660/X684</f>
        <v>0</v>
      </c>
      <c r="CG660" s="129">
        <f t="shared" ref="CG660" si="12399">Y660/Y684</f>
        <v>0</v>
      </c>
      <c r="CH660" s="130">
        <f t="shared" ref="CH660" si="12400">Z660/Z684</f>
        <v>0</v>
      </c>
      <c r="CI660" s="128">
        <f t="shared" ref="CI660" si="12401">AA660/AA684</f>
        <v>0</v>
      </c>
      <c r="CJ660" s="134">
        <f t="shared" ref="CJ660" si="12402">AB660/AB684</f>
        <v>0</v>
      </c>
      <c r="CK660" s="135">
        <f t="shared" ref="CK660" si="12403">AC660/AC684</f>
        <v>0</v>
      </c>
    </row>
    <row r="661" spans="1:89" x14ac:dyDescent="0.2">
      <c r="A661" s="136" t="s">
        <v>17</v>
      </c>
      <c r="B661" s="175">
        <v>117</v>
      </c>
      <c r="C661" s="176">
        <v>0</v>
      </c>
      <c r="D661" s="177">
        <v>103</v>
      </c>
      <c r="E661" s="178">
        <v>2</v>
      </c>
      <c r="F661" s="175">
        <v>321</v>
      </c>
      <c r="G661" s="179">
        <v>8</v>
      </c>
      <c r="H661" s="177">
        <v>245</v>
      </c>
      <c r="I661" s="178">
        <v>24</v>
      </c>
      <c r="J661" s="175">
        <v>11</v>
      </c>
      <c r="K661" s="179">
        <v>12</v>
      </c>
      <c r="L661" s="177">
        <v>38</v>
      </c>
      <c r="M661" s="175">
        <v>32</v>
      </c>
      <c r="N661" s="180">
        <v>135</v>
      </c>
      <c r="O661" s="181">
        <v>89</v>
      </c>
      <c r="P661" s="175">
        <v>41</v>
      </c>
      <c r="Q661" s="179">
        <v>1</v>
      </c>
      <c r="R661" s="177">
        <v>16</v>
      </c>
      <c r="S661" s="178">
        <v>0</v>
      </c>
      <c r="T661" s="175">
        <v>0</v>
      </c>
      <c r="U661" s="179">
        <v>0</v>
      </c>
      <c r="V661" s="177">
        <v>6</v>
      </c>
      <c r="W661" s="178">
        <v>0</v>
      </c>
      <c r="X661" s="175">
        <v>2</v>
      </c>
      <c r="Y661" s="179">
        <v>0</v>
      </c>
      <c r="Z661" s="177">
        <v>0</v>
      </c>
      <c r="AA661" s="175">
        <v>0</v>
      </c>
      <c r="AB661" s="156">
        <f t="shared" ref="AB661:AB680" si="12404">B661+D661+F661+H661+J661+L661+N661+P661+R661+T661+V661+X661+Z661</f>
        <v>1035</v>
      </c>
      <c r="AC661" s="157">
        <f t="shared" ref="AC661:AC680" si="12405">C661+E661+G661+I661+K661+M661+O661+Q661+S661+U661+W661+Y661+AA661</f>
        <v>168</v>
      </c>
      <c r="AE661" s="237" t="str">
        <f>$AE$10</f>
        <v>08:00 - 08:59</v>
      </c>
      <c r="AF661" s="125">
        <f>SUMIF($A$9:$A$32,$AE661,B$660:B$683)</f>
        <v>1091</v>
      </c>
      <c r="AG661" s="176">
        <f t="shared" si="12375"/>
        <v>897</v>
      </c>
      <c r="AH661" s="177">
        <f t="shared" si="12375"/>
        <v>409</v>
      </c>
      <c r="AI661" s="178">
        <f t="shared" si="12375"/>
        <v>403</v>
      </c>
      <c r="AJ661" s="238">
        <f t="shared" si="12375"/>
        <v>1330</v>
      </c>
      <c r="AK661" s="179">
        <f t="shared" si="12375"/>
        <v>756</v>
      </c>
      <c r="AL661" s="177">
        <f t="shared" si="12375"/>
        <v>1677</v>
      </c>
      <c r="AM661" s="178">
        <f t="shared" si="12375"/>
        <v>1591</v>
      </c>
      <c r="AN661" s="238">
        <f t="shared" si="12375"/>
        <v>131</v>
      </c>
      <c r="AO661" s="179">
        <f t="shared" si="12375"/>
        <v>234</v>
      </c>
      <c r="AP661" s="177">
        <f t="shared" si="12375"/>
        <v>417</v>
      </c>
      <c r="AQ661" s="238">
        <f t="shared" si="12375"/>
        <v>760</v>
      </c>
      <c r="AR661" s="180">
        <f t="shared" si="12375"/>
        <v>1307</v>
      </c>
      <c r="AS661" s="181">
        <f t="shared" si="12375"/>
        <v>1368</v>
      </c>
      <c r="AT661" s="238">
        <f t="shared" si="12375"/>
        <v>826</v>
      </c>
      <c r="AU661" s="179">
        <f t="shared" si="12375"/>
        <v>576</v>
      </c>
      <c r="AV661" s="177">
        <f t="shared" si="12375"/>
        <v>1283</v>
      </c>
      <c r="AW661" s="178">
        <f t="shared" si="12376"/>
        <v>963</v>
      </c>
      <c r="AX661" s="238">
        <f t="shared" si="12376"/>
        <v>131</v>
      </c>
      <c r="AY661" s="179">
        <f t="shared" si="12376"/>
        <v>153</v>
      </c>
      <c r="AZ661" s="177">
        <f t="shared" si="12376"/>
        <v>602</v>
      </c>
      <c r="BA661" s="178">
        <f t="shared" si="12376"/>
        <v>1062</v>
      </c>
      <c r="BB661" s="238">
        <f t="shared" si="12376"/>
        <v>602</v>
      </c>
      <c r="BC661" s="179">
        <f t="shared" si="12376"/>
        <v>350</v>
      </c>
      <c r="BD661" s="177">
        <f t="shared" si="12376"/>
        <v>1763</v>
      </c>
      <c r="BE661" s="238">
        <f t="shared" si="12376"/>
        <v>1738</v>
      </c>
      <c r="BF661" s="158">
        <f>SUM(AF661,AH661,AJ661,AL661,AN661,AP661,AR661,AT661,AV661,AX661,AZ661,BB661,BD661)</f>
        <v>11569</v>
      </c>
      <c r="BG661" s="159">
        <f>SUM(AG661,AI661,AK661,AM661,AO661,AQ661,AS661,AU661,AW661,AY661,BA661,BC661,BE661)</f>
        <v>10851</v>
      </c>
      <c r="BI661" s="136" t="s">
        <v>17</v>
      </c>
      <c r="BJ661" s="128">
        <f>B661/B684</f>
        <v>5.2118134438059599E-3</v>
      </c>
      <c r="BK661" s="129">
        <f t="shared" ref="BK661" si="12406">C661/C684</f>
        <v>0</v>
      </c>
      <c r="BL661" s="130">
        <f t="shared" ref="BL661" si="12407">D661/D684</f>
        <v>1.4275814275814275E-2</v>
      </c>
      <c r="BM661" s="131">
        <f t="shared" ref="BM661" si="12408">E661/E684</f>
        <v>2.4319066147859923E-4</v>
      </c>
      <c r="BN661" s="128">
        <f t="shared" ref="BN661" si="12409">F661/F684</f>
        <v>1.7102669295114285E-2</v>
      </c>
      <c r="BO661" s="129">
        <f t="shared" ref="BO661" si="12410">G661/G684</f>
        <v>4.7990401919616079E-4</v>
      </c>
      <c r="BP661" s="130">
        <f t="shared" ref="BP661" si="12411">H661/H684</f>
        <v>7.4770348216193121E-3</v>
      </c>
      <c r="BQ661" s="131">
        <f t="shared" ref="BQ661" si="12412">I661/I684</f>
        <v>7.3651261277849378E-4</v>
      </c>
      <c r="BR661" s="128">
        <f t="shared" ref="BR661" si="12413">J661/J684</f>
        <v>3.1654676258992807E-3</v>
      </c>
      <c r="BS661" s="129">
        <f t="shared" ref="BS661" si="12414">K661/K684</f>
        <v>3.5067212156633548E-3</v>
      </c>
      <c r="BT661" s="130">
        <f t="shared" ref="BT661" si="12415">L661/L684</f>
        <v>3.1152647975077881E-3</v>
      </c>
      <c r="BU661" s="128">
        <f t="shared" ref="BU661" si="12416">M661/M684</f>
        <v>2.4883359253499221E-3</v>
      </c>
      <c r="BV661" s="132">
        <f t="shared" ref="BV661" si="12417">N661/N684</f>
        <v>4.955947136563877E-3</v>
      </c>
      <c r="BW661" s="133">
        <f t="shared" ref="BW661" si="12418">O661/O684</f>
        <v>3.3137240300841462E-3</v>
      </c>
      <c r="BX661" s="128">
        <f t="shared" ref="BX661" si="12419">P661/P684</f>
        <v>2.9223093371347113E-3</v>
      </c>
      <c r="BY661" s="129">
        <f t="shared" ref="BY661" si="12420">Q661/Q684</f>
        <v>7.3643125414242576E-5</v>
      </c>
      <c r="BZ661" s="130">
        <f t="shared" ref="BZ661" si="12421">R661/R684</f>
        <v>7.8182262399218176E-4</v>
      </c>
      <c r="CA661" s="131">
        <f t="shared" ref="CA661" si="12422">S661/S684</f>
        <v>0</v>
      </c>
      <c r="CB661" s="128">
        <f t="shared" ref="CB661" si="12423">T661/T684</f>
        <v>0</v>
      </c>
      <c r="CC661" s="129">
        <f t="shared" ref="CC661" si="12424">U661/U684</f>
        <v>0</v>
      </c>
      <c r="CD661" s="130">
        <f t="shared" ref="CD661" si="12425">V661/V684</f>
        <v>3.6952639034304365E-4</v>
      </c>
      <c r="CE661" s="131">
        <f t="shared" ref="CE661" si="12426">W661/W684</f>
        <v>0</v>
      </c>
      <c r="CF661" s="128">
        <f t="shared" ref="CF661" si="12427">X661/X684</f>
        <v>1.8968133535660092E-4</v>
      </c>
      <c r="CG661" s="129">
        <f t="shared" ref="CG661" si="12428">Y661/Y684</f>
        <v>0</v>
      </c>
      <c r="CH661" s="130">
        <f t="shared" ref="CH661" si="12429">Z661/Z684</f>
        <v>0</v>
      </c>
      <c r="CI661" s="128">
        <f t="shared" ref="CI661" si="12430">AA661/AA684</f>
        <v>0</v>
      </c>
      <c r="CJ661" s="134">
        <f t="shared" ref="CJ661" si="12431">AB661/AB684</f>
        <v>4.6242722914497875E-3</v>
      </c>
      <c r="CK661" s="135">
        <f t="shared" ref="CK661" si="12432">AC661/AC684</f>
        <v>7.5427647824720509E-4</v>
      </c>
    </row>
    <row r="662" spans="1:89" ht="13.5" thickBot="1" x14ac:dyDescent="0.25">
      <c r="A662" s="145" t="s">
        <v>18</v>
      </c>
      <c r="B662" s="182">
        <v>491</v>
      </c>
      <c r="C662" s="183">
        <v>0</v>
      </c>
      <c r="D662" s="184">
        <v>271</v>
      </c>
      <c r="E662" s="185">
        <v>84</v>
      </c>
      <c r="F662" s="182">
        <v>1033</v>
      </c>
      <c r="G662" s="186">
        <v>288</v>
      </c>
      <c r="H662" s="184">
        <v>1016</v>
      </c>
      <c r="I662" s="185">
        <v>490</v>
      </c>
      <c r="J662" s="182">
        <v>46</v>
      </c>
      <c r="K662" s="186">
        <v>92</v>
      </c>
      <c r="L662" s="184">
        <v>281</v>
      </c>
      <c r="M662" s="182">
        <v>347</v>
      </c>
      <c r="N662" s="187">
        <v>849</v>
      </c>
      <c r="O662" s="188">
        <v>729</v>
      </c>
      <c r="P662" s="182">
        <v>340</v>
      </c>
      <c r="Q662" s="186">
        <v>434</v>
      </c>
      <c r="R662" s="184">
        <v>524</v>
      </c>
      <c r="S662" s="185">
        <v>578</v>
      </c>
      <c r="T662" s="182">
        <v>95</v>
      </c>
      <c r="U662" s="186">
        <v>247</v>
      </c>
      <c r="V662" s="184">
        <v>258</v>
      </c>
      <c r="W662" s="185">
        <v>583</v>
      </c>
      <c r="X662" s="182">
        <v>437</v>
      </c>
      <c r="Y662" s="186">
        <v>231</v>
      </c>
      <c r="Z662" s="184">
        <v>908</v>
      </c>
      <c r="AA662" s="182">
        <v>708</v>
      </c>
      <c r="AB662" s="156">
        <f t="shared" si="12404"/>
        <v>6549</v>
      </c>
      <c r="AC662" s="157">
        <f t="shared" si="12405"/>
        <v>4811</v>
      </c>
      <c r="AE662" s="235">
        <f>$AE$11</f>
        <v>0</v>
      </c>
      <c r="AF662" s="125">
        <f>SUMIF($A$9:$A$32,$AE662,B$660:B$683)</f>
        <v>0</v>
      </c>
      <c r="AG662" s="183">
        <f t="shared" si="12375"/>
        <v>0</v>
      </c>
      <c r="AH662" s="184">
        <f t="shared" si="12375"/>
        <v>0</v>
      </c>
      <c r="AI662" s="185">
        <f t="shared" si="12375"/>
        <v>0</v>
      </c>
      <c r="AJ662" s="182">
        <f t="shared" si="12375"/>
        <v>0</v>
      </c>
      <c r="AK662" s="186">
        <f t="shared" si="12375"/>
        <v>0</v>
      </c>
      <c r="AL662" s="184">
        <f t="shared" si="12375"/>
        <v>0</v>
      </c>
      <c r="AM662" s="185">
        <f t="shared" si="12375"/>
        <v>0</v>
      </c>
      <c r="AN662" s="182">
        <f t="shared" si="12375"/>
        <v>0</v>
      </c>
      <c r="AO662" s="186">
        <f t="shared" si="12375"/>
        <v>0</v>
      </c>
      <c r="AP662" s="184">
        <f t="shared" si="12375"/>
        <v>0</v>
      </c>
      <c r="AQ662" s="182">
        <f t="shared" si="12375"/>
        <v>0</v>
      </c>
      <c r="AR662" s="187">
        <f t="shared" si="12375"/>
        <v>0</v>
      </c>
      <c r="AS662" s="188">
        <f t="shared" si="12375"/>
        <v>0</v>
      </c>
      <c r="AT662" s="182">
        <f t="shared" si="12375"/>
        <v>0</v>
      </c>
      <c r="AU662" s="186">
        <f t="shared" si="12375"/>
        <v>0</v>
      </c>
      <c r="AV662" s="184">
        <f t="shared" si="12375"/>
        <v>0</v>
      </c>
      <c r="AW662" s="185">
        <f t="shared" si="12376"/>
        <v>0</v>
      </c>
      <c r="AX662" s="182">
        <f t="shared" si="12376"/>
        <v>0</v>
      </c>
      <c r="AY662" s="186">
        <f t="shared" si="12376"/>
        <v>0</v>
      </c>
      <c r="AZ662" s="184">
        <f t="shared" si="12376"/>
        <v>0</v>
      </c>
      <c r="BA662" s="185">
        <f t="shared" si="12376"/>
        <v>0</v>
      </c>
      <c r="BB662" s="182">
        <f t="shared" si="12376"/>
        <v>0</v>
      </c>
      <c r="BC662" s="186">
        <f t="shared" si="12376"/>
        <v>0</v>
      </c>
      <c r="BD662" s="184">
        <f t="shared" si="12376"/>
        <v>0</v>
      </c>
      <c r="BE662" s="182">
        <f t="shared" si="12376"/>
        <v>0</v>
      </c>
      <c r="BF662" s="158">
        <f>SUM(AF662,AH662,AJ662,AL662,AN662,AP662,AR662,AT662,AV662,AX662,AZ662,BB662,BD662)</f>
        <v>0</v>
      </c>
      <c r="BG662" s="159">
        <f>SUM(AG662,AI662,AK662,AM662,AO662,AQ662,AS662,AU662,AW662,AY662,BA662,BC662,BE662)</f>
        <v>0</v>
      </c>
      <c r="BI662" s="145" t="s">
        <v>18</v>
      </c>
      <c r="BJ662" s="128">
        <f>B662/B684</f>
        <v>2.1871798298365185E-2</v>
      </c>
      <c r="BK662" s="129">
        <f t="shared" ref="BK662" si="12433">C662/C684</f>
        <v>0</v>
      </c>
      <c r="BL662" s="130">
        <f t="shared" ref="BL662" si="12434">D662/D684</f>
        <v>3.7560637560637558E-2</v>
      </c>
      <c r="BM662" s="131">
        <f t="shared" ref="BM662" si="12435">E662/E684</f>
        <v>1.0214007782101167E-2</v>
      </c>
      <c r="BN662" s="128">
        <f t="shared" ref="BN662" si="12436">F662/F684</f>
        <v>5.5037561937236933E-2</v>
      </c>
      <c r="BO662" s="129">
        <f t="shared" ref="BO662" si="12437">G662/G684</f>
        <v>1.7276544691061789E-2</v>
      </c>
      <c r="BP662" s="130">
        <f t="shared" ref="BP662" si="12438">H662/H684</f>
        <v>3.1006805627613147E-2</v>
      </c>
      <c r="BQ662" s="131">
        <f t="shared" ref="BQ662" si="12439">I662/I684</f>
        <v>1.5037132510894249E-2</v>
      </c>
      <c r="BR662" s="128">
        <f t="shared" ref="BR662" si="12440">J662/J684</f>
        <v>1.3237410071942447E-2</v>
      </c>
      <c r="BS662" s="129">
        <f t="shared" ref="BS662" si="12441">K662/K684</f>
        <v>2.6884862653419054E-2</v>
      </c>
      <c r="BT662" s="130">
        <f t="shared" ref="BT662" si="12442">L662/L684</f>
        <v>2.3036563371044434E-2</v>
      </c>
      <c r="BU662" s="128">
        <f t="shared" ref="BU662" si="12443">M662/M684</f>
        <v>2.6982892690513221E-2</v>
      </c>
      <c r="BV662" s="132">
        <f t="shared" ref="BV662" si="12444">N662/N684</f>
        <v>3.116740088105727E-2</v>
      </c>
      <c r="BW662" s="133">
        <f t="shared" ref="BW662" si="12445">O662/O684</f>
        <v>2.7142750763273514E-2</v>
      </c>
      <c r="BX662" s="128">
        <f t="shared" ref="BX662" si="12446">P662/P684</f>
        <v>2.4233784746970778E-2</v>
      </c>
      <c r="BY662" s="129">
        <f t="shared" ref="BY662" si="12447">Q662/Q684</f>
        <v>3.1961116429781278E-2</v>
      </c>
      <c r="BZ662" s="130">
        <f t="shared" ref="BZ662" si="12448">R662/R684</f>
        <v>2.5604690935743954E-2</v>
      </c>
      <c r="CA662" s="131">
        <f t="shared" ref="CA662" si="12449">S662/S684</f>
        <v>2.7476706598212587E-2</v>
      </c>
      <c r="CB662" s="128">
        <f t="shared" ref="CB662" si="12450">T662/T684</f>
        <v>3.7683458944863149E-2</v>
      </c>
      <c r="CC662" s="129">
        <f t="shared" ref="CC662" si="12451">U662/U684</f>
        <v>8.9234104046242768E-2</v>
      </c>
      <c r="CD662" s="130">
        <f t="shared" ref="CD662" si="12452">V662/V684</f>
        <v>1.5889634784750879E-2</v>
      </c>
      <c r="CE662" s="131">
        <f t="shared" ref="CE662" si="12453">W662/W684</f>
        <v>3.1144826112506008E-2</v>
      </c>
      <c r="CF662" s="128">
        <f t="shared" ref="CF662" si="12454">X662/X684</f>
        <v>4.1445371775417301E-2</v>
      </c>
      <c r="CG662" s="129">
        <f t="shared" ref="CG662" si="12455">Y662/Y684</f>
        <v>3.6567991135032452E-2</v>
      </c>
      <c r="CH662" s="130">
        <f t="shared" ref="CH662" si="12456">Z662/Z684</f>
        <v>2.5286139964911303E-2</v>
      </c>
      <c r="CI662" s="128">
        <f t="shared" ref="CI662" si="12457">AA662/AA684</f>
        <v>1.9077387367967234E-2</v>
      </c>
      <c r="CJ662" s="134">
        <f t="shared" ref="CJ662" si="12458">AB662/AB684</f>
        <v>2.9260250470246048E-2</v>
      </c>
      <c r="CK662" s="135">
        <f t="shared" ref="CK662" si="12459">AC662/AC684</f>
        <v>2.1600143671710141E-2</v>
      </c>
    </row>
    <row r="663" spans="1:89" ht="14.25" thickTop="1" thickBot="1" x14ac:dyDescent="0.25">
      <c r="A663" s="136" t="s">
        <v>19</v>
      </c>
      <c r="B663" s="175">
        <v>651</v>
      </c>
      <c r="C663" s="176">
        <v>767</v>
      </c>
      <c r="D663" s="177">
        <v>367</v>
      </c>
      <c r="E663" s="178">
        <v>318</v>
      </c>
      <c r="F663" s="175">
        <v>1164</v>
      </c>
      <c r="G663" s="179">
        <v>777</v>
      </c>
      <c r="H663" s="177">
        <v>1237</v>
      </c>
      <c r="I663" s="178">
        <v>1240</v>
      </c>
      <c r="J663" s="175">
        <v>80</v>
      </c>
      <c r="K663" s="179">
        <v>167</v>
      </c>
      <c r="L663" s="177">
        <v>491</v>
      </c>
      <c r="M663" s="175">
        <v>503</v>
      </c>
      <c r="N663" s="180">
        <v>1334</v>
      </c>
      <c r="O663" s="181">
        <v>1174</v>
      </c>
      <c r="P663" s="175">
        <v>681</v>
      </c>
      <c r="Q663" s="179">
        <v>627</v>
      </c>
      <c r="R663" s="177">
        <v>981</v>
      </c>
      <c r="S663" s="178">
        <v>756</v>
      </c>
      <c r="T663" s="175">
        <v>229</v>
      </c>
      <c r="U663" s="179">
        <v>259</v>
      </c>
      <c r="V663" s="177">
        <v>521</v>
      </c>
      <c r="W663" s="178">
        <v>754</v>
      </c>
      <c r="X663" s="175">
        <v>654</v>
      </c>
      <c r="Y663" s="179">
        <v>309</v>
      </c>
      <c r="Z663" s="177">
        <v>1341</v>
      </c>
      <c r="AA663" s="175">
        <v>1265</v>
      </c>
      <c r="AB663" s="156">
        <f t="shared" si="12404"/>
        <v>9731</v>
      </c>
      <c r="AC663" s="157">
        <f t="shared" si="12405"/>
        <v>8916</v>
      </c>
      <c r="AE663" s="229" t="s">
        <v>13</v>
      </c>
      <c r="AF663" s="20">
        <f t="shared" ref="AF663:BG663" si="12460">SUM(AF660:AF662)</f>
        <v>1946</v>
      </c>
      <c r="AG663" s="21">
        <f t="shared" si="12460"/>
        <v>1812</v>
      </c>
      <c r="AH663" s="20">
        <f t="shared" si="12460"/>
        <v>775</v>
      </c>
      <c r="AI663" s="21">
        <f t="shared" si="12460"/>
        <v>804</v>
      </c>
      <c r="AJ663" s="20">
        <f t="shared" si="12460"/>
        <v>2417</v>
      </c>
      <c r="AK663" s="21">
        <f t="shared" si="12460"/>
        <v>1681</v>
      </c>
      <c r="AL663" s="20">
        <f t="shared" si="12460"/>
        <v>3121</v>
      </c>
      <c r="AM663" s="21">
        <f t="shared" si="12460"/>
        <v>3244</v>
      </c>
      <c r="AN663" s="20">
        <f t="shared" si="12460"/>
        <v>271</v>
      </c>
      <c r="AO663" s="21">
        <f t="shared" si="12460"/>
        <v>413</v>
      </c>
      <c r="AP663" s="20">
        <f t="shared" si="12460"/>
        <v>876</v>
      </c>
      <c r="AQ663" s="21">
        <f t="shared" si="12460"/>
        <v>1457</v>
      </c>
      <c r="AR663" s="20">
        <f t="shared" si="12460"/>
        <v>2662</v>
      </c>
      <c r="AS663" s="21">
        <f t="shared" si="12460"/>
        <v>2697</v>
      </c>
      <c r="AT663" s="20">
        <f t="shared" si="12460"/>
        <v>1570</v>
      </c>
      <c r="AU663" s="21">
        <f t="shared" si="12460"/>
        <v>1125</v>
      </c>
      <c r="AV663" s="20">
        <f t="shared" si="12460"/>
        <v>2466</v>
      </c>
      <c r="AW663" s="21">
        <f t="shared" si="12460"/>
        <v>1818</v>
      </c>
      <c r="AX663" s="20">
        <f t="shared" si="12460"/>
        <v>356</v>
      </c>
      <c r="AY663" s="21">
        <f t="shared" si="12460"/>
        <v>369</v>
      </c>
      <c r="AZ663" s="20">
        <f t="shared" si="12460"/>
        <v>1203</v>
      </c>
      <c r="BA663" s="21">
        <f t="shared" si="12460"/>
        <v>2001</v>
      </c>
      <c r="BB663" s="20">
        <f t="shared" si="12460"/>
        <v>1324</v>
      </c>
      <c r="BC663" s="21">
        <f t="shared" si="12460"/>
        <v>699</v>
      </c>
      <c r="BD663" s="20">
        <f t="shared" si="12460"/>
        <v>3376</v>
      </c>
      <c r="BE663" s="21">
        <f t="shared" si="12460"/>
        <v>3391</v>
      </c>
      <c r="BF663" s="160">
        <f t="shared" si="12460"/>
        <v>22363</v>
      </c>
      <c r="BG663" s="161">
        <f t="shared" si="12460"/>
        <v>21511</v>
      </c>
      <c r="BI663" s="136" t="s">
        <v>19</v>
      </c>
      <c r="BJ663" s="128">
        <f>B663/B684</f>
        <v>2.8999064546304958E-2</v>
      </c>
      <c r="BK663" s="129">
        <f t="shared" ref="BK663" si="12461">C663/C684</f>
        <v>3.3969617786438727E-2</v>
      </c>
      <c r="BL663" s="130">
        <f t="shared" ref="BL663" si="12462">D663/D684</f>
        <v>5.0866250866250864E-2</v>
      </c>
      <c r="BM663" s="131">
        <f t="shared" ref="BM663" si="12463">E663/E684</f>
        <v>3.8667315175097278E-2</v>
      </c>
      <c r="BN663" s="128">
        <f t="shared" ref="BN663" si="12464">F663/F684</f>
        <v>6.2017155948638714E-2</v>
      </c>
      <c r="BO663" s="129">
        <f t="shared" ref="BO663" si="12465">G663/G684</f>
        <v>4.6610677864427116E-2</v>
      </c>
      <c r="BP663" s="130">
        <f t="shared" ref="BP663" si="12466">H663/H684</f>
        <v>3.7751396221808529E-2</v>
      </c>
      <c r="BQ663" s="131">
        <f t="shared" ref="BQ663" si="12467">I663/I684</f>
        <v>3.8053151660222183E-2</v>
      </c>
      <c r="BR663" s="128">
        <f t="shared" ref="BR663" si="12468">J663/J684</f>
        <v>2.302158273381295E-2</v>
      </c>
      <c r="BS663" s="129">
        <f t="shared" ref="BS663" si="12469">K663/K684</f>
        <v>4.8801870251315022E-2</v>
      </c>
      <c r="BT663" s="130">
        <f t="shared" ref="BT663" si="12470">L663/L684</f>
        <v>4.0252500409903261E-2</v>
      </c>
      <c r="BU663" s="128">
        <f t="shared" ref="BU663" si="12471">M663/M684</f>
        <v>3.9113530326594093E-2</v>
      </c>
      <c r="BV663" s="132">
        <f t="shared" ref="BV663" si="12472">N663/N684</f>
        <v>4.8972099853157119E-2</v>
      </c>
      <c r="BW663" s="133">
        <f t="shared" ref="BW663" si="12473">O663/O684</f>
        <v>4.3711370913694245E-2</v>
      </c>
      <c r="BX663" s="128">
        <f t="shared" ref="BX663" si="12474">P663/P684</f>
        <v>4.8538845331432642E-2</v>
      </c>
      <c r="BY663" s="129">
        <f t="shared" ref="BY663" si="12475">Q663/Q684</f>
        <v>4.6174239634730101E-2</v>
      </c>
      <c r="BZ663" s="130">
        <f t="shared" ref="BZ663" si="12476">R663/R684</f>
        <v>4.7935499633520645E-2</v>
      </c>
      <c r="CA663" s="131">
        <f t="shared" ref="CA663" si="12477">S663/S684</f>
        <v>3.5938391329150027E-2</v>
      </c>
      <c r="CB663" s="128">
        <f t="shared" ref="CB663" si="12478">T663/T684</f>
        <v>9.0836969456564859E-2</v>
      </c>
      <c r="CC663" s="129">
        <f t="shared" ref="CC663" si="12479">U663/U684</f>
        <v>9.3569364161849716E-2</v>
      </c>
      <c r="CD663" s="130">
        <f t="shared" ref="CD663" si="12480">V663/V684</f>
        <v>3.2087208228120959E-2</v>
      </c>
      <c r="CE663" s="131">
        <f t="shared" ref="CE663" si="12481">W663/W684</f>
        <v>4.0279929483412573E-2</v>
      </c>
      <c r="CF663" s="128">
        <f t="shared" ref="CF663" si="12482">X663/X684</f>
        <v>6.2025796661608498E-2</v>
      </c>
      <c r="CG663" s="129">
        <f t="shared" ref="CG663" si="12483">Y663/Y684</f>
        <v>4.8915624505303151E-2</v>
      </c>
      <c r="CH663" s="130">
        <f t="shared" ref="CH663" si="12484">Z663/Z684</f>
        <v>3.7344398340248962E-2</v>
      </c>
      <c r="CI663" s="128">
        <f t="shared" ref="CI663" si="12485">AA663/AA684</f>
        <v>3.4086009915930159E-2</v>
      </c>
      <c r="CJ663" s="134">
        <f t="shared" ref="CJ663" si="12486">AB663/AB684</f>
        <v>4.347709533149554E-2</v>
      </c>
      <c r="CK663" s="135">
        <f t="shared" ref="CK663" si="12487">AC663/AC684</f>
        <v>4.0030530238405242E-2</v>
      </c>
    </row>
    <row r="664" spans="1:89" ht="13.5" thickTop="1" x14ac:dyDescent="0.2">
      <c r="A664" s="145" t="s">
        <v>20</v>
      </c>
      <c r="B664" s="182">
        <v>855</v>
      </c>
      <c r="C664" s="183">
        <v>915</v>
      </c>
      <c r="D664" s="184">
        <v>366</v>
      </c>
      <c r="E664" s="185">
        <v>401</v>
      </c>
      <c r="F664" s="182">
        <v>1087</v>
      </c>
      <c r="G664" s="186">
        <v>925</v>
      </c>
      <c r="H664" s="184">
        <v>1444</v>
      </c>
      <c r="I664" s="185">
        <v>1653</v>
      </c>
      <c r="J664" s="182">
        <v>140</v>
      </c>
      <c r="K664" s="186">
        <v>179</v>
      </c>
      <c r="L664" s="184">
        <v>459</v>
      </c>
      <c r="M664" s="182">
        <v>697</v>
      </c>
      <c r="N664" s="187">
        <v>1355</v>
      </c>
      <c r="O664" s="188">
        <v>1329</v>
      </c>
      <c r="P664" s="182">
        <v>744</v>
      </c>
      <c r="Q664" s="186">
        <v>549</v>
      </c>
      <c r="R664" s="184">
        <v>1183</v>
      </c>
      <c r="S664" s="185">
        <v>855</v>
      </c>
      <c r="T664" s="182">
        <v>225</v>
      </c>
      <c r="U664" s="186">
        <v>216</v>
      </c>
      <c r="V664" s="184">
        <v>601</v>
      </c>
      <c r="W664" s="185">
        <v>939</v>
      </c>
      <c r="X664" s="182">
        <v>722</v>
      </c>
      <c r="Y664" s="186">
        <v>349</v>
      </c>
      <c r="Z664" s="184">
        <v>1613</v>
      </c>
      <c r="AA664" s="182">
        <v>1653</v>
      </c>
      <c r="AB664" s="156">
        <f t="shared" si="12404"/>
        <v>10794</v>
      </c>
      <c r="AC664" s="157">
        <f t="shared" si="12405"/>
        <v>10660</v>
      </c>
      <c r="BI664" s="145" t="s">
        <v>20</v>
      </c>
      <c r="BJ664" s="128">
        <f>B664/B684</f>
        <v>3.8086329012428172E-2</v>
      </c>
      <c r="BK664" s="129">
        <f t="shared" ref="BK664" si="12488">C664/C684</f>
        <v>4.0524381062048809E-2</v>
      </c>
      <c r="BL664" s="130">
        <f t="shared" ref="BL664" si="12489">D664/D684</f>
        <v>5.072765072765073E-2</v>
      </c>
      <c r="BM664" s="131">
        <f t="shared" ref="BM664" si="12490">E664/E684</f>
        <v>4.8759727626459144E-2</v>
      </c>
      <c r="BN664" s="128">
        <f t="shared" ref="BN664" si="12491">F664/F684</f>
        <v>5.7914646491555227E-2</v>
      </c>
      <c r="BO664" s="129">
        <f t="shared" ref="BO664" si="12492">G664/G684</f>
        <v>5.5488902219556088E-2</v>
      </c>
      <c r="BP664" s="130">
        <f t="shared" ref="BP664" si="12493">H664/H684</f>
        <v>4.4068727683339949E-2</v>
      </c>
      <c r="BQ664" s="131">
        <f t="shared" ref="BQ664" si="12494">I664/I684</f>
        <v>5.0727306205118762E-2</v>
      </c>
      <c r="BR664" s="128">
        <f t="shared" ref="BR664" si="12495">J664/J684</f>
        <v>4.0287769784172658E-2</v>
      </c>
      <c r="BS664" s="129">
        <f t="shared" ref="BS664" si="12496">K664/K684</f>
        <v>5.2308591466978374E-2</v>
      </c>
      <c r="BT664" s="130">
        <f t="shared" ref="BT664" si="12497">L664/L684</f>
        <v>3.7629119527791438E-2</v>
      </c>
      <c r="BU664" s="128">
        <f t="shared" ref="BU664" si="12498">M664/M684</f>
        <v>5.4199066874027993E-2</v>
      </c>
      <c r="BV664" s="132">
        <f t="shared" ref="BV664" si="12499">N664/N684</f>
        <v>4.9743024963289278E-2</v>
      </c>
      <c r="BW664" s="133">
        <f t="shared" ref="BW664" si="12500">O664/O684</f>
        <v>4.9482463325638541E-2</v>
      </c>
      <c r="BX664" s="128">
        <f t="shared" ref="BX664" si="12501">P664/P684</f>
        <v>5.3029223093371346E-2</v>
      </c>
      <c r="BY664" s="129">
        <f t="shared" ref="BY664" si="12502">Q664/Q684</f>
        <v>4.043007585241918E-2</v>
      </c>
      <c r="BZ664" s="130">
        <f t="shared" ref="BZ664" si="12503">R664/R684</f>
        <v>5.7806010261421938E-2</v>
      </c>
      <c r="CA664" s="131">
        <f t="shared" ref="CA664" si="12504">S664/S684</f>
        <v>4.064460924130063E-2</v>
      </c>
      <c r="CB664" s="128">
        <f t="shared" ref="CB664" si="12505">T664/T684</f>
        <v>8.9250297500991671E-2</v>
      </c>
      <c r="CC664" s="129">
        <f t="shared" ref="CC664" si="12506">U664/U684</f>
        <v>7.8034682080924858E-2</v>
      </c>
      <c r="CD664" s="130">
        <f t="shared" ref="CD664" si="12507">V664/V684</f>
        <v>3.701422676602821E-2</v>
      </c>
      <c r="CE664" s="131">
        <f t="shared" ref="CE664" si="12508">W664/W684</f>
        <v>5.0162936054276401E-2</v>
      </c>
      <c r="CF664" s="128">
        <f t="shared" ref="CF664" si="12509">X664/X684</f>
        <v>6.8474962063732922E-2</v>
      </c>
      <c r="CG664" s="129">
        <f t="shared" ref="CG664" si="12510">Y664/Y684</f>
        <v>5.5247744182365048E-2</v>
      </c>
      <c r="CH664" s="130">
        <f t="shared" ref="CH664" si="12511">Z664/Z684</f>
        <v>4.4919101061015342E-2</v>
      </c>
      <c r="CI664" s="128">
        <f t="shared" ref="CI664" si="12512">AA664/AA684</f>
        <v>4.4540849320974345E-2</v>
      </c>
      <c r="CJ664" s="134">
        <f t="shared" ref="CJ664" si="12513">AB664/AB684</f>
        <v>4.8226468709090829E-2</v>
      </c>
      <c r="CK664" s="135">
        <f t="shared" ref="CK664" si="12514">AC664/AC684</f>
        <v>4.7860638441161944E-2</v>
      </c>
    </row>
    <row r="665" spans="1:89" ht="13.5" thickBot="1" x14ac:dyDescent="0.25">
      <c r="A665" s="136" t="s">
        <v>21</v>
      </c>
      <c r="B665" s="175">
        <v>1091</v>
      </c>
      <c r="C665" s="176">
        <v>897</v>
      </c>
      <c r="D665" s="177">
        <v>409</v>
      </c>
      <c r="E665" s="178">
        <v>403</v>
      </c>
      <c r="F665" s="175">
        <v>1330</v>
      </c>
      <c r="G665" s="179">
        <v>756</v>
      </c>
      <c r="H665" s="177">
        <v>1677</v>
      </c>
      <c r="I665" s="178">
        <v>1591</v>
      </c>
      <c r="J665" s="175">
        <v>131</v>
      </c>
      <c r="K665" s="179">
        <v>234</v>
      </c>
      <c r="L665" s="177">
        <v>417</v>
      </c>
      <c r="M665" s="175">
        <v>760</v>
      </c>
      <c r="N665" s="180">
        <v>1307</v>
      </c>
      <c r="O665" s="181">
        <v>1368</v>
      </c>
      <c r="P665" s="175">
        <v>826</v>
      </c>
      <c r="Q665" s="179">
        <v>576</v>
      </c>
      <c r="R665" s="177">
        <v>1283</v>
      </c>
      <c r="S665" s="178">
        <v>963</v>
      </c>
      <c r="T665" s="175">
        <v>131</v>
      </c>
      <c r="U665" s="179">
        <v>153</v>
      </c>
      <c r="V665" s="177">
        <v>602</v>
      </c>
      <c r="W665" s="178">
        <v>1062</v>
      </c>
      <c r="X665" s="175">
        <v>602</v>
      </c>
      <c r="Y665" s="179">
        <v>350</v>
      </c>
      <c r="Z665" s="177">
        <v>1763</v>
      </c>
      <c r="AA665" s="175">
        <v>1738</v>
      </c>
      <c r="AB665" s="156">
        <f t="shared" si="12404"/>
        <v>11569</v>
      </c>
      <c r="AC665" s="157">
        <f t="shared" si="12405"/>
        <v>10851</v>
      </c>
      <c r="AE665" s="232" t="s">
        <v>85</v>
      </c>
      <c r="BI665" s="136" t="s">
        <v>21</v>
      </c>
      <c r="BJ665" s="128">
        <f>B665/B684</f>
        <v>4.859904672813934E-2</v>
      </c>
      <c r="BK665" s="129">
        <f t="shared" ref="BK665" si="12515">C665/C684</f>
        <v>3.9727180123123255E-2</v>
      </c>
      <c r="BL665" s="130">
        <f t="shared" ref="BL665" si="12516">D665/D684</f>
        <v>5.6687456687456686E-2</v>
      </c>
      <c r="BM665" s="131">
        <f t="shared" ref="BM665" si="12517">E665/E684</f>
        <v>4.9002918287937743E-2</v>
      </c>
      <c r="BN665" s="128">
        <f t="shared" ref="BN665" si="12518">F665/F684</f>
        <v>7.0861526985987536E-2</v>
      </c>
      <c r="BO665" s="129">
        <f t="shared" ref="BO665" si="12519">G665/G684</f>
        <v>4.535092981403719E-2</v>
      </c>
      <c r="BP665" s="130">
        <f t="shared" ref="BP665" si="12520">H665/H684</f>
        <v>5.1179540391247294E-2</v>
      </c>
      <c r="BQ665" s="131">
        <f t="shared" ref="BQ665" si="12521">I665/I684</f>
        <v>4.8824648622107655E-2</v>
      </c>
      <c r="BR665" s="128">
        <f t="shared" ref="BR665" si="12522">J665/J684</f>
        <v>3.7697841726618705E-2</v>
      </c>
      <c r="BS665" s="129">
        <f t="shared" ref="BS665" si="12523">K665/K684</f>
        <v>6.8381063705435424E-2</v>
      </c>
      <c r="BT665" s="130">
        <f t="shared" ref="BT665" si="12524">L665/L684</f>
        <v>3.4185932120019677E-2</v>
      </c>
      <c r="BU665" s="128">
        <f t="shared" ref="BU665" si="12525">M665/M684</f>
        <v>5.909797822706065E-2</v>
      </c>
      <c r="BV665" s="132">
        <f t="shared" ref="BV665" si="12526">N665/N684</f>
        <v>4.7980910425844348E-2</v>
      </c>
      <c r="BW665" s="133">
        <f t="shared" ref="BW665" si="12527">O665/O684</f>
        <v>5.093454464219227E-2</v>
      </c>
      <c r="BX665" s="128">
        <f t="shared" ref="BX665" si="12528">P665/P684</f>
        <v>5.8873841767640767E-2</v>
      </c>
      <c r="BY665" s="129">
        <f t="shared" ref="BY665" si="12529">Q665/Q684</f>
        <v>4.2418440238603729E-2</v>
      </c>
      <c r="BZ665" s="130">
        <f t="shared" ref="BZ665" si="12530">R665/R684</f>
        <v>6.2692401661373076E-2</v>
      </c>
      <c r="CA665" s="131">
        <f t="shared" ref="CA665" si="12531">S665/S684</f>
        <v>4.5778665145464914E-2</v>
      </c>
      <c r="CB665" s="128">
        <f t="shared" ref="CB665" si="12532">T665/T684</f>
        <v>5.1963506545021819E-2</v>
      </c>
      <c r="CC665" s="129">
        <f t="shared" ref="CC665" si="12533">U665/U684</f>
        <v>5.5274566473988436E-2</v>
      </c>
      <c r="CD665" s="130">
        <f t="shared" ref="CD665" si="12534">V665/V684</f>
        <v>3.7075814497752047E-2</v>
      </c>
      <c r="CE665" s="131">
        <f t="shared" ref="CE665" si="12535">W665/W684</f>
        <v>5.6733799882472354E-2</v>
      </c>
      <c r="CF665" s="128">
        <f t="shared" ref="CF665" si="12536">X665/X684</f>
        <v>5.7094081942336873E-2</v>
      </c>
      <c r="CG665" s="129">
        <f t="shared" ref="CG665" si="12537">Y665/Y684</f>
        <v>5.5406047174291595E-2</v>
      </c>
      <c r="CH665" s="130">
        <f t="shared" ref="CH665" si="12538">Z665/Z684</f>
        <v>4.9096326826143864E-2</v>
      </c>
      <c r="CI665" s="128">
        <f t="shared" ref="CI665" si="12539">AA665/AA684</f>
        <v>4.6831213623625779E-2</v>
      </c>
      <c r="CJ665" s="134">
        <f t="shared" ref="CJ665" si="12540">AB665/AB684</f>
        <v>5.1689088057760957E-2</v>
      </c>
      <c r="CK665" s="135">
        <f t="shared" ref="CK665" si="12541">AC665/AC684</f>
        <v>4.8718178961073944E-2</v>
      </c>
    </row>
    <row r="666" spans="1:89" ht="14.25" thickTop="1" thickBot="1" x14ac:dyDescent="0.25">
      <c r="A666" s="145" t="s">
        <v>22</v>
      </c>
      <c r="B666" s="182">
        <v>1273</v>
      </c>
      <c r="C666" s="183">
        <v>1055</v>
      </c>
      <c r="D666" s="184">
        <v>529</v>
      </c>
      <c r="E666" s="185">
        <v>353</v>
      </c>
      <c r="F666" s="182">
        <v>1478</v>
      </c>
      <c r="G666" s="186">
        <v>629</v>
      </c>
      <c r="H666" s="184">
        <v>2028</v>
      </c>
      <c r="I666" s="185">
        <v>1740</v>
      </c>
      <c r="J666" s="182">
        <v>193</v>
      </c>
      <c r="K666" s="186">
        <v>427</v>
      </c>
      <c r="L666" s="184">
        <v>431</v>
      </c>
      <c r="M666" s="182">
        <v>1249</v>
      </c>
      <c r="N666" s="187">
        <v>1454</v>
      </c>
      <c r="O666" s="188">
        <v>2003</v>
      </c>
      <c r="P666" s="182">
        <v>944</v>
      </c>
      <c r="Q666" s="186">
        <v>594</v>
      </c>
      <c r="R666" s="184">
        <v>1548</v>
      </c>
      <c r="S666" s="185">
        <v>1103</v>
      </c>
      <c r="T666" s="182">
        <v>142</v>
      </c>
      <c r="U666" s="186">
        <v>125</v>
      </c>
      <c r="V666" s="184">
        <v>538</v>
      </c>
      <c r="W666" s="185">
        <v>1535</v>
      </c>
      <c r="X666" s="182">
        <v>692</v>
      </c>
      <c r="Y666" s="186">
        <v>345</v>
      </c>
      <c r="Z666" s="184">
        <v>2022</v>
      </c>
      <c r="AA666" s="182">
        <v>2049</v>
      </c>
      <c r="AB666" s="156">
        <f t="shared" si="12404"/>
        <v>13272</v>
      </c>
      <c r="AC666" s="157">
        <f t="shared" si="12405"/>
        <v>13207</v>
      </c>
      <c r="AE666" s="300" t="s">
        <v>0</v>
      </c>
      <c r="AF666" s="302" t="s">
        <v>1</v>
      </c>
      <c r="AG666" s="303"/>
      <c r="AH666" s="302" t="s">
        <v>2</v>
      </c>
      <c r="AI666" s="303"/>
      <c r="AJ666" s="302" t="s">
        <v>3</v>
      </c>
      <c r="AK666" s="303"/>
      <c r="AL666" s="302" t="s">
        <v>4</v>
      </c>
      <c r="AM666" s="303"/>
      <c r="AN666" s="302" t="s">
        <v>5</v>
      </c>
      <c r="AO666" s="303"/>
      <c r="AP666" s="302" t="s">
        <v>6</v>
      </c>
      <c r="AQ666" s="303"/>
      <c r="AR666" s="302" t="s">
        <v>7</v>
      </c>
      <c r="AS666" s="303"/>
      <c r="AT666" s="302" t="s">
        <v>8</v>
      </c>
      <c r="AU666" s="303"/>
      <c r="AV666" s="302" t="s">
        <v>9</v>
      </c>
      <c r="AW666" s="303"/>
      <c r="AX666" s="302" t="s">
        <v>10</v>
      </c>
      <c r="AY666" s="303"/>
      <c r="AZ666" s="302" t="s">
        <v>11</v>
      </c>
      <c r="BA666" s="303"/>
      <c r="BB666" s="302" t="s">
        <v>12</v>
      </c>
      <c r="BC666" s="303"/>
      <c r="BD666" s="305" t="s">
        <v>40</v>
      </c>
      <c r="BE666" s="306"/>
      <c r="BF666" s="307" t="s">
        <v>41</v>
      </c>
      <c r="BG666" s="308"/>
      <c r="BI666" s="145" t="s">
        <v>22</v>
      </c>
      <c r="BJ666" s="128">
        <f>B666/B684</f>
        <v>5.670631208517083E-2</v>
      </c>
      <c r="BK666" s="129">
        <f t="shared" ref="BK666" si="12542">C666/C684</f>
        <v>4.6724832809247531E-2</v>
      </c>
      <c r="BL666" s="130">
        <f t="shared" ref="BL666" si="12543">D666/D684</f>
        <v>7.3319473319473319E-2</v>
      </c>
      <c r="BM666" s="131">
        <f t="shared" ref="BM666" si="12544">E666/E684</f>
        <v>4.2923151750972763E-2</v>
      </c>
      <c r="BN666" s="128">
        <f t="shared" ref="BN666" si="12545">F666/F684</f>
        <v>7.8746869838563591E-2</v>
      </c>
      <c r="BO666" s="129">
        <f t="shared" ref="BO666" si="12546">G666/G684</f>
        <v>3.7732453509298138E-2</v>
      </c>
      <c r="BP666" s="130">
        <f t="shared" ref="BP666" si="12547">H666/H684</f>
        <v>6.1891537217322309E-2</v>
      </c>
      <c r="BQ666" s="131">
        <f t="shared" ref="BQ666" si="12548">I666/I684</f>
        <v>5.3397164426440803E-2</v>
      </c>
      <c r="BR666" s="128">
        <f t="shared" ref="BR666" si="12549">J666/J684</f>
        <v>5.5539568345323739E-2</v>
      </c>
      <c r="BS666" s="129">
        <f t="shared" ref="BS666" si="12550">K666/K684</f>
        <v>0.12478082992402104</v>
      </c>
      <c r="BT666" s="130">
        <f t="shared" ref="BT666" si="12551">L666/L684</f>
        <v>3.5333661255943595E-2</v>
      </c>
      <c r="BU666" s="128">
        <f t="shared" ref="BU666" si="12552">M666/M684</f>
        <v>9.7122861586314155E-2</v>
      </c>
      <c r="BV666" s="132">
        <f t="shared" ref="BV666" si="12553">N666/N684</f>
        <v>5.3377386196769454E-2</v>
      </c>
      <c r="BW666" s="133">
        <f t="shared" ref="BW666" si="12554">O666/O684</f>
        <v>7.457740710402859E-2</v>
      </c>
      <c r="BX666" s="128">
        <f t="shared" ref="BX666" si="12555">P666/P684</f>
        <v>6.7284390591589457E-2</v>
      </c>
      <c r="BY666" s="129">
        <f t="shared" ref="BY666" si="12556">Q666/Q684</f>
        <v>4.3744016496060092E-2</v>
      </c>
      <c r="BZ666" s="130">
        <f t="shared" ref="BZ666" si="12557">R666/R684</f>
        <v>7.564133887124358E-2</v>
      </c>
      <c r="CA666" s="131">
        <f t="shared" ref="CA666" si="12558">S666/S684</f>
        <v>5.2433922799011219E-2</v>
      </c>
      <c r="CB666" s="128">
        <f t="shared" ref="CB666" si="12559">T666/T684</f>
        <v>5.6326854422848079E-2</v>
      </c>
      <c r="CC666" s="129">
        <f t="shared" ref="CC666" si="12560">U666/U684</f>
        <v>4.5158959537572256E-2</v>
      </c>
      <c r="CD666" s="130">
        <f t="shared" ref="CD666" si="12561">V666/V684</f>
        <v>3.3134199667426249E-2</v>
      </c>
      <c r="CE666" s="131">
        <f t="shared" ref="CE666" si="12562">W666/W684</f>
        <v>8.2002243709599867E-2</v>
      </c>
      <c r="CF666" s="128">
        <f t="shared" ref="CF666" si="12563">X666/X684</f>
        <v>6.5629742033383912E-2</v>
      </c>
      <c r="CG666" s="129">
        <f t="shared" ref="CG666" si="12564">Y666/Y684</f>
        <v>5.461453221465886E-2</v>
      </c>
      <c r="CH666" s="130">
        <f t="shared" ref="CH666" si="12565">Z666/Z684</f>
        <v>5.6309003313932439E-2</v>
      </c>
      <c r="CI666" s="128">
        <f t="shared" ref="CI666" si="12566">AA666/AA684</f>
        <v>5.5211252425091617E-2</v>
      </c>
      <c r="CJ666" s="134">
        <f t="shared" ref="CJ666" si="12567">AB666/AB684</f>
        <v>5.9297914832967709E-2</v>
      </c>
      <c r="CK666" s="135">
        <f t="shared" ref="CK666" si="12568">AC666/AC684</f>
        <v>5.9296008620302605E-2</v>
      </c>
    </row>
    <row r="667" spans="1:89" ht="15" thickTop="1" thickBot="1" x14ac:dyDescent="0.3">
      <c r="A667" s="136" t="s">
        <v>23</v>
      </c>
      <c r="B667" s="175">
        <v>1351</v>
      </c>
      <c r="C667" s="176">
        <v>1244</v>
      </c>
      <c r="D667" s="177">
        <v>464</v>
      </c>
      <c r="E667" s="178">
        <v>373</v>
      </c>
      <c r="F667" s="175">
        <v>1318</v>
      </c>
      <c r="G667" s="179">
        <v>591</v>
      </c>
      <c r="H667" s="177">
        <v>1891</v>
      </c>
      <c r="I667" s="178">
        <v>1756</v>
      </c>
      <c r="J667" s="175">
        <v>159</v>
      </c>
      <c r="K667" s="179">
        <v>323</v>
      </c>
      <c r="L667" s="177">
        <v>352</v>
      </c>
      <c r="M667" s="175">
        <v>1018</v>
      </c>
      <c r="N667" s="180">
        <v>1406</v>
      </c>
      <c r="O667" s="181">
        <v>1568</v>
      </c>
      <c r="P667" s="175">
        <v>904</v>
      </c>
      <c r="Q667" s="179">
        <v>424</v>
      </c>
      <c r="R667" s="177">
        <v>1411</v>
      </c>
      <c r="S667" s="178">
        <v>988</v>
      </c>
      <c r="T667" s="175">
        <v>128</v>
      </c>
      <c r="U667" s="179">
        <v>123</v>
      </c>
      <c r="V667" s="177">
        <v>564</v>
      </c>
      <c r="W667" s="178">
        <v>1270</v>
      </c>
      <c r="X667" s="175">
        <v>632</v>
      </c>
      <c r="Y667" s="179">
        <v>240</v>
      </c>
      <c r="Z667" s="177">
        <v>2005</v>
      </c>
      <c r="AA667" s="175">
        <v>2299</v>
      </c>
      <c r="AB667" s="156">
        <f t="shared" si="12404"/>
        <v>12585</v>
      </c>
      <c r="AC667" s="157">
        <f t="shared" si="12405"/>
        <v>12217</v>
      </c>
      <c r="AE667" s="301"/>
      <c r="AF667" s="115" t="s">
        <v>14</v>
      </c>
      <c r="AG667" s="116" t="s">
        <v>15</v>
      </c>
      <c r="AH667" s="117" t="s">
        <v>14</v>
      </c>
      <c r="AI667" s="118" t="s">
        <v>15</v>
      </c>
      <c r="AJ667" s="115" t="s">
        <v>14</v>
      </c>
      <c r="AK667" s="116" t="s">
        <v>15</v>
      </c>
      <c r="AL667" s="117" t="s">
        <v>14</v>
      </c>
      <c r="AM667" s="118" t="s">
        <v>15</v>
      </c>
      <c r="AN667" s="115" t="s">
        <v>14</v>
      </c>
      <c r="AO667" s="116" t="s">
        <v>15</v>
      </c>
      <c r="AP667" s="117" t="s">
        <v>14</v>
      </c>
      <c r="AQ667" s="115" t="s">
        <v>15</v>
      </c>
      <c r="AR667" s="119" t="s">
        <v>14</v>
      </c>
      <c r="AS667" s="120" t="s">
        <v>15</v>
      </c>
      <c r="AT667" s="115" t="s">
        <v>14</v>
      </c>
      <c r="AU667" s="116" t="s">
        <v>15</v>
      </c>
      <c r="AV667" s="117" t="s">
        <v>14</v>
      </c>
      <c r="AW667" s="118" t="s">
        <v>15</v>
      </c>
      <c r="AX667" s="115" t="s">
        <v>14</v>
      </c>
      <c r="AY667" s="116" t="s">
        <v>15</v>
      </c>
      <c r="AZ667" s="117" t="s">
        <v>14</v>
      </c>
      <c r="BA667" s="118" t="s">
        <v>15</v>
      </c>
      <c r="BB667" s="115" t="s">
        <v>14</v>
      </c>
      <c r="BC667" s="116" t="s">
        <v>15</v>
      </c>
      <c r="BD667" s="28" t="s">
        <v>14</v>
      </c>
      <c r="BE667" s="121" t="s">
        <v>15</v>
      </c>
      <c r="BF667" s="162" t="s">
        <v>14</v>
      </c>
      <c r="BG667" s="163" t="s">
        <v>15</v>
      </c>
      <c r="BI667" s="136" t="s">
        <v>23</v>
      </c>
      <c r="BJ667" s="128">
        <f>B667/B684</f>
        <v>6.0180854381041475E-2</v>
      </c>
      <c r="BK667" s="129">
        <f t="shared" ref="BK667" si="12569">C667/C684</f>
        <v>5.5095442667965809E-2</v>
      </c>
      <c r="BL667" s="130">
        <f t="shared" ref="BL667" si="12570">D667/D684</f>
        <v>6.4310464310464305E-2</v>
      </c>
      <c r="BM667" s="131">
        <f t="shared" ref="BM667" si="12571">E667/E684</f>
        <v>4.5355058365758753E-2</v>
      </c>
      <c r="BN667" s="128">
        <f t="shared" ref="BN667" si="12572">F667/F684</f>
        <v>7.0222174862805686E-2</v>
      </c>
      <c r="BO667" s="129">
        <f t="shared" ref="BO667" si="12573">G667/G684</f>
        <v>3.545290941811638E-2</v>
      </c>
      <c r="BP667" s="130">
        <f t="shared" ref="BP667" si="12574">H667/H684</f>
        <v>5.7710501419110688E-2</v>
      </c>
      <c r="BQ667" s="131">
        <f t="shared" ref="BQ667" si="12575">I667/I684</f>
        <v>5.3888172834959801E-2</v>
      </c>
      <c r="BR667" s="128">
        <f t="shared" ref="BR667" si="12576">J667/J684</f>
        <v>4.5755395683453236E-2</v>
      </c>
      <c r="BS667" s="129">
        <f t="shared" ref="BS667" si="12577">K667/K684</f>
        <v>9.4389246054938633E-2</v>
      </c>
      <c r="BT667" s="130">
        <f t="shared" ref="BT667" si="12578">L667/L684</f>
        <v>2.8857189703230039E-2</v>
      </c>
      <c r="BU667" s="128">
        <f t="shared" ref="BU667" si="12579">M667/M684</f>
        <v>7.9160186625194404E-2</v>
      </c>
      <c r="BV667" s="132">
        <f t="shared" ref="BV667" si="12580">N667/N684</f>
        <v>5.1615271659324523E-2</v>
      </c>
      <c r="BW667" s="133">
        <f t="shared" ref="BW667" si="12581">O667/O684</f>
        <v>5.8381115496313946E-2</v>
      </c>
      <c r="BX667" s="128">
        <f t="shared" ref="BX667" si="12582">P667/P684</f>
        <v>6.4433357091945836E-2</v>
      </c>
      <c r="BY667" s="129">
        <f t="shared" ref="BY667" si="12583">Q667/Q684</f>
        <v>3.1224685175638853E-2</v>
      </c>
      <c r="BZ667" s="130">
        <f t="shared" ref="BZ667" si="12584">R667/R684</f>
        <v>6.8946982653310535E-2</v>
      </c>
      <c r="CA667" s="131">
        <f t="shared" ref="CA667" si="12585">S667/S684</f>
        <v>4.6967104012169615E-2</v>
      </c>
      <c r="CB667" s="128">
        <f t="shared" ref="CB667" si="12586">T667/T684</f>
        <v>5.0773502578341928E-2</v>
      </c>
      <c r="CC667" s="129">
        <f t="shared" ref="CC667" si="12587">U667/U684</f>
        <v>4.44364161849711E-2</v>
      </c>
      <c r="CD667" s="130">
        <f t="shared" ref="CD667" si="12588">V667/V684</f>
        <v>3.4735480692246107E-2</v>
      </c>
      <c r="CE667" s="131">
        <f t="shared" ref="CE667" si="12589">W667/W684</f>
        <v>6.7845504567551687E-2</v>
      </c>
      <c r="CF667" s="128">
        <f t="shared" ref="CF667" si="12590">X667/X684</f>
        <v>5.9939301972685891E-2</v>
      </c>
      <c r="CG667" s="129">
        <f t="shared" ref="CG667" si="12591">Y667/Y684</f>
        <v>3.7992718062371381E-2</v>
      </c>
      <c r="CH667" s="130">
        <f t="shared" ref="CH667" si="12592">Z667/Z684</f>
        <v>5.5835584393884544E-2</v>
      </c>
      <c r="CI667" s="128">
        <f t="shared" ref="CI667" si="12593">AA667/AA684</f>
        <v>6.1947618021125243E-2</v>
      </c>
      <c r="CJ667" s="134">
        <f t="shared" ref="CJ667" si="12594">AB667/AB684</f>
        <v>5.6228470326469153E-2</v>
      </c>
      <c r="CK667" s="135">
        <f t="shared" ref="CK667" si="12595">AC667/AC684</f>
        <v>5.4851165087774434E-2</v>
      </c>
    </row>
    <row r="668" spans="1:89" ht="13.5" thickTop="1" x14ac:dyDescent="0.2">
      <c r="A668" s="145" t="s">
        <v>24</v>
      </c>
      <c r="B668" s="189">
        <v>1329</v>
      </c>
      <c r="C668" s="183">
        <v>1442</v>
      </c>
      <c r="D668" s="184">
        <v>468</v>
      </c>
      <c r="E668" s="185">
        <v>365</v>
      </c>
      <c r="F668" s="182">
        <v>1290</v>
      </c>
      <c r="G668" s="186">
        <v>643</v>
      </c>
      <c r="H668" s="184">
        <v>2095</v>
      </c>
      <c r="I668" s="185">
        <v>1721</v>
      </c>
      <c r="J668" s="182">
        <v>160</v>
      </c>
      <c r="K668" s="186">
        <v>214</v>
      </c>
      <c r="L668" s="184">
        <v>401</v>
      </c>
      <c r="M668" s="182">
        <v>1074</v>
      </c>
      <c r="N668" s="187">
        <v>1407</v>
      </c>
      <c r="O668" s="190">
        <v>1773</v>
      </c>
      <c r="P668" s="182">
        <v>966</v>
      </c>
      <c r="Q668" s="186">
        <v>536</v>
      </c>
      <c r="R668" s="184">
        <v>1390</v>
      </c>
      <c r="S668" s="185">
        <v>942</v>
      </c>
      <c r="T668" s="182">
        <v>94</v>
      </c>
      <c r="U668" s="186">
        <v>127</v>
      </c>
      <c r="V668" s="184">
        <v>629</v>
      </c>
      <c r="W668" s="191">
        <v>1436</v>
      </c>
      <c r="X668" s="182">
        <v>583</v>
      </c>
      <c r="Y668" s="186">
        <v>283</v>
      </c>
      <c r="Z668" s="184">
        <v>2139</v>
      </c>
      <c r="AA668" s="182">
        <v>2275</v>
      </c>
      <c r="AB668" s="156">
        <f t="shared" si="12404"/>
        <v>12951</v>
      </c>
      <c r="AC668" s="157">
        <f t="shared" si="12405"/>
        <v>12831</v>
      </c>
      <c r="AE668" s="235" t="str">
        <f>$AE$17</f>
        <v>17:00 - 17:59</v>
      </c>
      <c r="AF668" s="125">
        <f t="shared" ref="AF668:AU670" si="12596">SUMIF($A$9:$A$32,$AE668,B$660:B$683)</f>
        <v>1659</v>
      </c>
      <c r="AG668" s="172">
        <f t="shared" si="12596"/>
        <v>1995</v>
      </c>
      <c r="AH668" s="126">
        <f t="shared" si="12596"/>
        <v>442</v>
      </c>
      <c r="AI668" s="166">
        <f t="shared" si="12596"/>
        <v>634</v>
      </c>
      <c r="AJ668" s="125">
        <f t="shared" si="12596"/>
        <v>1019</v>
      </c>
      <c r="AK668" s="127">
        <f t="shared" si="12596"/>
        <v>1377</v>
      </c>
      <c r="AL668" s="126">
        <f t="shared" si="12596"/>
        <v>2429</v>
      </c>
      <c r="AM668" s="166">
        <f t="shared" si="12596"/>
        <v>2465</v>
      </c>
      <c r="AN668" s="125">
        <f t="shared" si="12596"/>
        <v>262</v>
      </c>
      <c r="AO668" s="127">
        <f t="shared" si="12596"/>
        <v>167</v>
      </c>
      <c r="AP668" s="126">
        <f t="shared" si="12596"/>
        <v>995</v>
      </c>
      <c r="AQ668" s="125">
        <f t="shared" si="12596"/>
        <v>722</v>
      </c>
      <c r="AR668" s="165">
        <f t="shared" si="12596"/>
        <v>2237</v>
      </c>
      <c r="AS668" s="167">
        <f t="shared" si="12596"/>
        <v>1901</v>
      </c>
      <c r="AT668" s="125">
        <f t="shared" si="12596"/>
        <v>1011</v>
      </c>
      <c r="AU668" s="127">
        <f t="shared" si="12596"/>
        <v>1122</v>
      </c>
      <c r="AV668" s="126">
        <f t="shared" ref="AP668:BE670" si="12597">SUMIF($A$9:$A$32,$AE668,R$660:R$683)</f>
        <v>1275</v>
      </c>
      <c r="AW668" s="166">
        <f t="shared" si="12597"/>
        <v>1807</v>
      </c>
      <c r="AX668" s="125">
        <f t="shared" si="12597"/>
        <v>196</v>
      </c>
      <c r="AY668" s="127">
        <f t="shared" si="12597"/>
        <v>161</v>
      </c>
      <c r="AZ668" s="126">
        <f t="shared" si="12597"/>
        <v>1296</v>
      </c>
      <c r="BA668" s="166">
        <f t="shared" si="12597"/>
        <v>1252</v>
      </c>
      <c r="BB668" s="125">
        <f t="shared" si="12597"/>
        <v>758</v>
      </c>
      <c r="BC668" s="127">
        <f t="shared" si="12597"/>
        <v>422</v>
      </c>
      <c r="BD668" s="170">
        <f t="shared" si="12597"/>
        <v>2852</v>
      </c>
      <c r="BE668" s="171">
        <f t="shared" si="12597"/>
        <v>2560</v>
      </c>
      <c r="BF668" s="156">
        <f>AF668+AH668+AJ668+AL668+AN668+AP668+AR668+AT668+AV668+AX668+AZ668+BB668+BD668</f>
        <v>16431</v>
      </c>
      <c r="BG668" s="157">
        <f>AG668+AI668+AK668+AM668+AO668+AQ668+AS668+AU668+AW668+AY668+BA668+BC668+BE668</f>
        <v>16585</v>
      </c>
      <c r="BI668" s="145" t="s">
        <v>24</v>
      </c>
      <c r="BJ668" s="128">
        <f>B668/B684</f>
        <v>5.9200855271949751E-2</v>
      </c>
      <c r="BK668" s="129">
        <f t="shared" ref="BK668" si="12598">C668/C684</f>
        <v>6.3864652996146867E-2</v>
      </c>
      <c r="BL668" s="130">
        <f t="shared" ref="BL668" si="12599">D668/D684</f>
        <v>6.4864864864864868E-2</v>
      </c>
      <c r="BM668" s="131">
        <f t="shared" ref="BM668" si="12600">E668/E684</f>
        <v>4.438229571984436E-2</v>
      </c>
      <c r="BN668" s="128">
        <f t="shared" ref="BN668" si="12601">F668/F684</f>
        <v>6.8730353242048056E-2</v>
      </c>
      <c r="BO668" s="129">
        <f t="shared" ref="BO668" si="12602">G668/G684</f>
        <v>3.8572285542891424E-2</v>
      </c>
      <c r="BP668" s="130">
        <f t="shared" ref="BP668" si="12603">H668/H684</f>
        <v>6.3936277352214119E-2</v>
      </c>
      <c r="BQ668" s="131">
        <f t="shared" ref="BQ668" si="12604">I668/I684</f>
        <v>5.2814091941324498E-2</v>
      </c>
      <c r="BR668" s="128">
        <f t="shared" ref="BR668" si="12605">J668/J684</f>
        <v>4.60431654676259E-2</v>
      </c>
      <c r="BS668" s="129">
        <f t="shared" ref="BS668" si="12606">K668/K684</f>
        <v>6.2536528345996489E-2</v>
      </c>
      <c r="BT668" s="130">
        <f t="shared" ref="BT668" si="12607">L668/L684</f>
        <v>3.2874241678963766E-2</v>
      </c>
      <c r="BU668" s="128">
        <f t="shared" ref="BU668" si="12608">M668/M684</f>
        <v>8.351477449455677E-2</v>
      </c>
      <c r="BV668" s="132">
        <f t="shared" ref="BV668" si="12609">N668/N684</f>
        <v>5.1651982378854627E-2</v>
      </c>
      <c r="BW668" s="133">
        <f t="shared" ref="BW668" si="12610">O668/O684</f>
        <v>6.6013850621788661E-2</v>
      </c>
      <c r="BX668" s="128">
        <f t="shared" ref="BX668" si="12611">P668/P684</f>
        <v>6.8852459016393447E-2</v>
      </c>
      <c r="BY668" s="129">
        <f t="shared" ref="BY668" si="12612">Q668/Q684</f>
        <v>3.9472715222034022E-2</v>
      </c>
      <c r="BZ668" s="130">
        <f t="shared" ref="BZ668" si="12613">R668/R684</f>
        <v>6.7920840459320786E-2</v>
      </c>
      <c r="CA668" s="131">
        <f t="shared" ref="CA668" si="12614">S668/S684</f>
        <v>4.4780376497432973E-2</v>
      </c>
      <c r="CB668" s="128">
        <f t="shared" ref="CB668" si="12615">T668/T684</f>
        <v>3.7286790955969852E-2</v>
      </c>
      <c r="CC668" s="129">
        <f t="shared" ref="CC668" si="12616">U668/U684</f>
        <v>4.5881502890173412E-2</v>
      </c>
      <c r="CD668" s="130">
        <f t="shared" ref="CD668" si="12617">V668/V684</f>
        <v>3.8738683254295747E-2</v>
      </c>
      <c r="CE668" s="131">
        <f t="shared" ref="CE668" si="12618">W668/W684</f>
        <v>7.6713499652759226E-2</v>
      </c>
      <c r="CF668" s="128">
        <f t="shared" ref="CF668" si="12619">X668/X684</f>
        <v>5.5292109256449166E-2</v>
      </c>
      <c r="CG668" s="129">
        <f t="shared" ref="CG668" si="12620">Y668/Y684</f>
        <v>4.4799746715212918E-2</v>
      </c>
      <c r="CH668" s="130">
        <f t="shared" ref="CH668" si="12621">Z668/Z684</f>
        <v>5.9567239410732685E-2</v>
      </c>
      <c r="CI668" s="128">
        <f t="shared" ref="CI668" si="12622">AA668/AA684</f>
        <v>6.1300926923906013E-2</v>
      </c>
      <c r="CJ668" s="134">
        <f t="shared" ref="CJ668" si="12623">AB668/AB684</f>
        <v>5.7863720238228208E-2</v>
      </c>
      <c r="CK668" s="135">
        <f t="shared" ref="CK668" si="12624">AC668/AC684</f>
        <v>5.7607866026130293E-2</v>
      </c>
    </row>
    <row r="669" spans="1:89" x14ac:dyDescent="0.2">
      <c r="A669" s="136" t="s">
        <v>25</v>
      </c>
      <c r="B669" s="192">
        <v>1464</v>
      </c>
      <c r="C669" s="176">
        <v>1330</v>
      </c>
      <c r="D669" s="177">
        <v>455</v>
      </c>
      <c r="E669" s="178">
        <v>359</v>
      </c>
      <c r="F669" s="175">
        <v>1290</v>
      </c>
      <c r="G669" s="179">
        <v>590</v>
      </c>
      <c r="H669" s="177">
        <v>2248</v>
      </c>
      <c r="I669" s="178">
        <v>1779</v>
      </c>
      <c r="J669" s="175">
        <v>154</v>
      </c>
      <c r="K669" s="176">
        <v>209</v>
      </c>
      <c r="L669" s="177">
        <v>478</v>
      </c>
      <c r="M669" s="175">
        <v>1081</v>
      </c>
      <c r="N669" s="180">
        <v>1333</v>
      </c>
      <c r="O669" s="193">
        <v>1631</v>
      </c>
      <c r="P669" s="175">
        <v>1021</v>
      </c>
      <c r="Q669" s="176">
        <v>580</v>
      </c>
      <c r="R669" s="177">
        <v>1424</v>
      </c>
      <c r="S669" s="178">
        <v>1081</v>
      </c>
      <c r="T669" s="184">
        <v>86</v>
      </c>
      <c r="U669" s="175">
        <v>130</v>
      </c>
      <c r="V669" s="177">
        <v>688</v>
      </c>
      <c r="W669" s="194">
        <v>1424</v>
      </c>
      <c r="X669" s="175">
        <v>643</v>
      </c>
      <c r="Y669" s="179">
        <v>358</v>
      </c>
      <c r="Z669" s="177">
        <v>2335</v>
      </c>
      <c r="AA669" s="175">
        <v>2706</v>
      </c>
      <c r="AB669" s="156">
        <f t="shared" si="12404"/>
        <v>13619</v>
      </c>
      <c r="AC669" s="157">
        <f t="shared" si="12405"/>
        <v>13258</v>
      </c>
      <c r="AE669" s="237" t="str">
        <f>$AE$18</f>
        <v>18:00 - 18:59</v>
      </c>
      <c r="AF669" s="125">
        <f t="shared" si="12596"/>
        <v>1628</v>
      </c>
      <c r="AG669" s="176">
        <f t="shared" si="12596"/>
        <v>1848</v>
      </c>
      <c r="AH669" s="177">
        <f t="shared" si="12596"/>
        <v>401</v>
      </c>
      <c r="AI669" s="178">
        <f t="shared" si="12596"/>
        <v>672</v>
      </c>
      <c r="AJ669" s="238">
        <f t="shared" si="12596"/>
        <v>796</v>
      </c>
      <c r="AK669" s="179">
        <f t="shared" si="12596"/>
        <v>1212</v>
      </c>
      <c r="AL669" s="177">
        <f t="shared" si="12596"/>
        <v>2080</v>
      </c>
      <c r="AM669" s="178">
        <f t="shared" si="12596"/>
        <v>2353</v>
      </c>
      <c r="AN669" s="238">
        <f t="shared" si="12596"/>
        <v>269</v>
      </c>
      <c r="AO669" s="179">
        <f t="shared" si="12596"/>
        <v>174</v>
      </c>
      <c r="AP669" s="177">
        <f t="shared" si="12597"/>
        <v>1049</v>
      </c>
      <c r="AQ669" s="238">
        <f t="shared" si="12597"/>
        <v>553</v>
      </c>
      <c r="AR669" s="180">
        <f t="shared" si="12597"/>
        <v>1861</v>
      </c>
      <c r="AS669" s="181">
        <f t="shared" si="12597"/>
        <v>1806</v>
      </c>
      <c r="AT669" s="238">
        <f t="shared" si="12597"/>
        <v>730</v>
      </c>
      <c r="AU669" s="179">
        <f t="shared" si="12597"/>
        <v>1203</v>
      </c>
      <c r="AV669" s="177">
        <f t="shared" si="12597"/>
        <v>1094</v>
      </c>
      <c r="AW669" s="178">
        <f t="shared" si="12597"/>
        <v>1708</v>
      </c>
      <c r="AX669" s="238">
        <f t="shared" si="12597"/>
        <v>148</v>
      </c>
      <c r="AY669" s="179">
        <f t="shared" si="12597"/>
        <v>148</v>
      </c>
      <c r="AZ669" s="177">
        <f t="shared" si="12597"/>
        <v>1414</v>
      </c>
      <c r="BA669" s="178">
        <f t="shared" si="12597"/>
        <v>1033</v>
      </c>
      <c r="BB669" s="238">
        <f t="shared" si="12597"/>
        <v>736</v>
      </c>
      <c r="BC669" s="179">
        <f t="shared" si="12597"/>
        <v>460</v>
      </c>
      <c r="BD669" s="177">
        <f t="shared" si="12597"/>
        <v>2501</v>
      </c>
      <c r="BE669" s="238">
        <f t="shared" si="12597"/>
        <v>2312</v>
      </c>
      <c r="BF669" s="158">
        <f>SUM(AF669,AH669,AJ669,AL669,AN669,AP669,AR669,AT669,AV669,AX669,AZ669,BB669,BD669)</f>
        <v>14707</v>
      </c>
      <c r="BG669" s="159">
        <f>SUM(AG669,AI669,AK669,AM669,AO669,AQ669,AS669,AU669,AW669,AY669,BA669,BC669,BE669)</f>
        <v>15482</v>
      </c>
      <c r="BI669" s="136" t="s">
        <v>25</v>
      </c>
      <c r="BJ669" s="128">
        <f>B669/B684</f>
        <v>6.5214486168648944E-2</v>
      </c>
      <c r="BK669" s="129">
        <f t="shared" ref="BK669" si="12625">C669/C684</f>
        <v>5.8904291598387885E-2</v>
      </c>
      <c r="BL669" s="130">
        <f t="shared" ref="BL669" si="12626">D669/D684</f>
        <v>6.3063063063063057E-2</v>
      </c>
      <c r="BM669" s="131">
        <f t="shared" ref="BM669" si="12627">E669/E684</f>
        <v>4.3652723735408558E-2</v>
      </c>
      <c r="BN669" s="128">
        <f t="shared" ref="BN669" si="12628">F669/F684</f>
        <v>6.8730353242048056E-2</v>
      </c>
      <c r="BO669" s="129">
        <f t="shared" ref="BO669" si="12629">G669/G684</f>
        <v>3.5392921415716858E-2</v>
      </c>
      <c r="BP669" s="130">
        <f t="shared" ref="BP669" si="12630">H669/H684</f>
        <v>6.8605609302041695E-2</v>
      </c>
      <c r="BQ669" s="131">
        <f t="shared" ref="BQ669" si="12631">I669/I684</f>
        <v>5.4593997422205852E-2</v>
      </c>
      <c r="BR669" s="128">
        <f t="shared" ref="BR669" si="12632">J669/J684</f>
        <v>4.4316546762589927E-2</v>
      </c>
      <c r="BS669" s="129">
        <f t="shared" ref="BS669" si="12633">K669/K684</f>
        <v>6.1075394506136763E-2</v>
      </c>
      <c r="BT669" s="130">
        <f t="shared" ref="BT669" si="12634">L669/L684</f>
        <v>3.9186751926545332E-2</v>
      </c>
      <c r="BU669" s="128">
        <f t="shared" ref="BU669" si="12635">M669/M684</f>
        <v>8.4059097978227054E-2</v>
      </c>
      <c r="BV669" s="132">
        <f t="shared" ref="BV669" si="12636">N669/N684</f>
        <v>4.8935389133627022E-2</v>
      </c>
      <c r="BW669" s="133">
        <f t="shared" ref="BW669" si="12637">O669/O684</f>
        <v>6.0726785315362276E-2</v>
      </c>
      <c r="BX669" s="128">
        <f t="shared" ref="BX669" si="12638">P669/P684</f>
        <v>7.2772630078403427E-2</v>
      </c>
      <c r="BY669" s="129">
        <f t="shared" ref="BY669" si="12639">Q669/Q684</f>
        <v>4.2713012740260695E-2</v>
      </c>
      <c r="BZ669" s="130">
        <f t="shared" ref="BZ669" si="12640">R669/R684</f>
        <v>6.958221353530418E-2</v>
      </c>
      <c r="CA669" s="131">
        <f t="shared" ref="CA669" si="12641">S669/S684</f>
        <v>5.1388096596311085E-2</v>
      </c>
      <c r="CB669" s="128">
        <f t="shared" ref="CB669" si="12642">T669/T684</f>
        <v>3.4113447044823483E-2</v>
      </c>
      <c r="CC669" s="129">
        <f t="shared" ref="CC669" si="12643">U669/U684</f>
        <v>4.6965317919075142E-2</v>
      </c>
      <c r="CD669" s="130">
        <f t="shared" ref="CD669" si="12644">V669/V684</f>
        <v>4.2372359426002343E-2</v>
      </c>
      <c r="CE669" s="131">
        <f t="shared" ref="CE669" si="12645">W669/W684</f>
        <v>7.6072439767081571E-2</v>
      </c>
      <c r="CF669" s="128">
        <f t="shared" ref="CF669" si="12646">X669/X684</f>
        <v>6.0982549317147194E-2</v>
      </c>
      <c r="CG669" s="129">
        <f t="shared" ref="CG669" si="12647">Y669/Y684</f>
        <v>5.667247110970397E-2</v>
      </c>
      <c r="CH669" s="130">
        <f t="shared" ref="CH669" si="12648">Z669/Z684</f>
        <v>6.5025481077167283E-2</v>
      </c>
      <c r="CI669" s="128">
        <f t="shared" ref="CI669" si="12649">AA669/AA684</f>
        <v>7.2914421211467989E-2</v>
      </c>
      <c r="CJ669" s="134">
        <f t="shared" ref="CJ669" si="12650">AB669/AB684</f>
        <v>6.0848274721985174E-2</v>
      </c>
      <c r="CK669" s="135">
        <f t="shared" ref="CK669" si="12651">AC669/AC684</f>
        <v>5.9524985408341939E-2</v>
      </c>
    </row>
    <row r="670" spans="1:89" ht="13.5" thickBot="1" x14ac:dyDescent="0.25">
      <c r="A670" s="145" t="s">
        <v>26</v>
      </c>
      <c r="B670" s="189">
        <v>1445</v>
      </c>
      <c r="C670" s="183">
        <v>1666</v>
      </c>
      <c r="D670" s="184">
        <v>498</v>
      </c>
      <c r="E670" s="185">
        <v>480</v>
      </c>
      <c r="F670" s="182">
        <v>1102</v>
      </c>
      <c r="G670" s="186">
        <v>825</v>
      </c>
      <c r="H670" s="184">
        <v>2223</v>
      </c>
      <c r="I670" s="185">
        <v>1803</v>
      </c>
      <c r="J670" s="182">
        <v>236</v>
      </c>
      <c r="K670" s="183">
        <v>238</v>
      </c>
      <c r="L670" s="184">
        <v>578</v>
      </c>
      <c r="M670" s="182">
        <v>953</v>
      </c>
      <c r="N670" s="187">
        <v>1503</v>
      </c>
      <c r="O670" s="190">
        <v>1570</v>
      </c>
      <c r="P670" s="182">
        <v>927</v>
      </c>
      <c r="Q670" s="183">
        <v>641</v>
      </c>
      <c r="R670" s="184">
        <v>1343</v>
      </c>
      <c r="S670" s="185">
        <v>1076</v>
      </c>
      <c r="T670" s="182">
        <v>89</v>
      </c>
      <c r="U670" s="186">
        <v>121</v>
      </c>
      <c r="V670" s="184">
        <v>723</v>
      </c>
      <c r="W670" s="191">
        <v>1189</v>
      </c>
      <c r="X670" s="182">
        <v>559</v>
      </c>
      <c r="Y670" s="186">
        <v>370</v>
      </c>
      <c r="Z670" s="184">
        <v>2318</v>
      </c>
      <c r="AA670" s="182">
        <v>2772</v>
      </c>
      <c r="AB670" s="156">
        <f t="shared" si="12404"/>
        <v>13544</v>
      </c>
      <c r="AC670" s="157">
        <f t="shared" si="12405"/>
        <v>13704</v>
      </c>
      <c r="AE670" s="235">
        <f>$AE$19</f>
        <v>0</v>
      </c>
      <c r="AF670" s="125">
        <f t="shared" si="12596"/>
        <v>0</v>
      </c>
      <c r="AG670" s="183">
        <f t="shared" si="12596"/>
        <v>0</v>
      </c>
      <c r="AH670" s="184">
        <f t="shared" si="12596"/>
        <v>0</v>
      </c>
      <c r="AI670" s="185">
        <f t="shared" si="12596"/>
        <v>0</v>
      </c>
      <c r="AJ670" s="182">
        <f t="shared" si="12596"/>
        <v>0</v>
      </c>
      <c r="AK670" s="186">
        <f t="shared" si="12596"/>
        <v>0</v>
      </c>
      <c r="AL670" s="184">
        <f t="shared" si="12596"/>
        <v>0</v>
      </c>
      <c r="AM670" s="185">
        <f t="shared" si="12596"/>
        <v>0</v>
      </c>
      <c r="AN670" s="182">
        <f t="shared" si="12596"/>
        <v>0</v>
      </c>
      <c r="AO670" s="186">
        <f t="shared" si="12596"/>
        <v>0</v>
      </c>
      <c r="AP670" s="184">
        <f t="shared" si="12597"/>
        <v>0</v>
      </c>
      <c r="AQ670" s="182">
        <f t="shared" si="12597"/>
        <v>0</v>
      </c>
      <c r="AR670" s="187">
        <f t="shared" si="12597"/>
        <v>0</v>
      </c>
      <c r="AS670" s="188">
        <f t="shared" si="12597"/>
        <v>0</v>
      </c>
      <c r="AT670" s="182">
        <f t="shared" si="12597"/>
        <v>0</v>
      </c>
      <c r="AU670" s="186">
        <f t="shared" si="12597"/>
        <v>0</v>
      </c>
      <c r="AV670" s="184">
        <f t="shared" si="12597"/>
        <v>0</v>
      </c>
      <c r="AW670" s="185">
        <f t="shared" si="12597"/>
        <v>0</v>
      </c>
      <c r="AX670" s="182">
        <f t="shared" si="12597"/>
        <v>0</v>
      </c>
      <c r="AY670" s="186">
        <f t="shared" si="12597"/>
        <v>0</v>
      </c>
      <c r="AZ670" s="184">
        <f t="shared" si="12597"/>
        <v>0</v>
      </c>
      <c r="BA670" s="185">
        <f t="shared" si="12597"/>
        <v>0</v>
      </c>
      <c r="BB670" s="182">
        <f t="shared" si="12597"/>
        <v>0</v>
      </c>
      <c r="BC670" s="186">
        <f t="shared" si="12597"/>
        <v>0</v>
      </c>
      <c r="BD670" s="184">
        <f t="shared" si="12597"/>
        <v>0</v>
      </c>
      <c r="BE670" s="182">
        <f t="shared" si="12597"/>
        <v>0</v>
      </c>
      <c r="BF670" s="158">
        <f>SUM(AF670,AH670,AJ670,AL670,AN670,AP670,AR670,AT670,AV670,AX670,AZ670,BB670,BD670)</f>
        <v>0</v>
      </c>
      <c r="BG670" s="159">
        <f>SUM(AG670,AI670,AK670,AM670,AO670,AQ670,AS670,AU670,AW670,AY670,BA670,BC670,BE670)</f>
        <v>0</v>
      </c>
      <c r="BI670" s="145" t="s">
        <v>26</v>
      </c>
      <c r="BJ670" s="128">
        <f>B670/B684</f>
        <v>6.436812330170609E-2</v>
      </c>
      <c r="BK670" s="129">
        <f t="shared" ref="BK670" si="12652">C670/C684</f>
        <v>7.3785375791664817E-2</v>
      </c>
      <c r="BL670" s="130">
        <f t="shared" ref="BL670" si="12653">D670/D684</f>
        <v>6.9022869022869027E-2</v>
      </c>
      <c r="BM670" s="131">
        <f t="shared" ref="BM670" si="12654">E670/E684</f>
        <v>5.8365758754863814E-2</v>
      </c>
      <c r="BN670" s="128">
        <f t="shared" ref="BN670" si="12655">F670/F684</f>
        <v>5.8713836645532529E-2</v>
      </c>
      <c r="BO670" s="129">
        <f t="shared" ref="BO670" si="12656">G670/G684</f>
        <v>4.949010197960408E-2</v>
      </c>
      <c r="BP670" s="130">
        <f t="shared" ref="BP670" si="12657">H670/H684</f>
        <v>6.7842646565141759E-2</v>
      </c>
      <c r="BQ670" s="131">
        <f t="shared" ref="BQ670" si="12658">I670/I684</f>
        <v>5.5330510034984348E-2</v>
      </c>
      <c r="BR670" s="128">
        <f t="shared" ref="BR670" si="12659">J670/J684</f>
        <v>6.7913669064748203E-2</v>
      </c>
      <c r="BS670" s="129">
        <f t="shared" ref="BS670" si="12660">K670/K684</f>
        <v>6.9549970777323208E-2</v>
      </c>
      <c r="BT670" s="130">
        <f t="shared" ref="BT670" si="12661">L670/L684</f>
        <v>4.738481718314478E-2</v>
      </c>
      <c r="BU670" s="128">
        <f t="shared" ref="BU670" si="12662">M670/M684</f>
        <v>7.4105754276827376E-2</v>
      </c>
      <c r="BV670" s="132">
        <f t="shared" ref="BV670" si="12663">N670/N684</f>
        <v>5.5176211453744496E-2</v>
      </c>
      <c r="BW670" s="133">
        <f t="shared" ref="BW670" si="12664">O670/O684</f>
        <v>5.8455581204855167E-2</v>
      </c>
      <c r="BX670" s="128">
        <f t="shared" ref="BX670" si="12665">P670/P684</f>
        <v>6.6072701354240912E-2</v>
      </c>
      <c r="BY670" s="129">
        <f t="shared" ref="BY670" si="12666">Q670/Q684</f>
        <v>4.7205243390529492E-2</v>
      </c>
      <c r="BZ670" s="130">
        <f t="shared" ref="BZ670" si="12667">R670/R684</f>
        <v>6.5624236501343761E-2</v>
      </c>
      <c r="CA670" s="131">
        <f t="shared" ref="CA670" si="12668">S670/S684</f>
        <v>5.1150408822970145E-2</v>
      </c>
      <c r="CB670" s="128">
        <f t="shared" ref="CB670" si="12669">T670/T684</f>
        <v>3.5303451011503374E-2</v>
      </c>
      <c r="CC670" s="129">
        <f t="shared" ref="CC670" si="12670">U670/U684</f>
        <v>4.3713872832369945E-2</v>
      </c>
      <c r="CD670" s="130">
        <f t="shared" ref="CD670" si="12671">V670/V684</f>
        <v>4.452793003633676E-2</v>
      </c>
      <c r="CE670" s="131">
        <f t="shared" ref="CE670" si="12672">W670/W684</f>
        <v>6.3518350339227522E-2</v>
      </c>
      <c r="CF670" s="128">
        <f t="shared" ref="CF670" si="12673">X670/X684</f>
        <v>5.3015933232169951E-2</v>
      </c>
      <c r="CG670" s="129">
        <f t="shared" ref="CG670" si="12674">Y670/Y684</f>
        <v>5.857210701282254E-2</v>
      </c>
      <c r="CH670" s="130">
        <f t="shared" ref="CH670" si="12675">Z670/Z684</f>
        <v>6.455206215711938E-2</v>
      </c>
      <c r="CI670" s="128">
        <f t="shared" ref="CI670" si="12676">AA670/AA684</f>
        <v>7.4692821728820871E-2</v>
      </c>
      <c r="CJ670" s="134">
        <f t="shared" ref="CJ670" si="12677">AB670/AB684</f>
        <v>6.0513182526952584E-2</v>
      </c>
      <c r="CK670" s="135">
        <f t="shared" ref="CK670" si="12678">AC670/AC684</f>
        <v>6.1527409868450587E-2</v>
      </c>
    </row>
    <row r="671" spans="1:89" ht="14.25" thickTop="1" thickBot="1" x14ac:dyDescent="0.25">
      <c r="A671" s="136" t="s">
        <v>27</v>
      </c>
      <c r="B671" s="192">
        <v>1628</v>
      </c>
      <c r="C671" s="176">
        <v>1751</v>
      </c>
      <c r="D671" s="177">
        <v>513</v>
      </c>
      <c r="E671" s="178">
        <v>473</v>
      </c>
      <c r="F671" s="175">
        <v>1109</v>
      </c>
      <c r="G671" s="179">
        <v>954</v>
      </c>
      <c r="H671" s="177">
        <v>2332</v>
      </c>
      <c r="I671" s="178">
        <v>1999</v>
      </c>
      <c r="J671" s="175">
        <v>239</v>
      </c>
      <c r="K671" s="176">
        <v>205</v>
      </c>
      <c r="L671" s="177">
        <v>632</v>
      </c>
      <c r="M671" s="175">
        <v>864</v>
      </c>
      <c r="N671" s="180">
        <v>1616</v>
      </c>
      <c r="O671" s="193">
        <v>1568</v>
      </c>
      <c r="P671" s="175">
        <v>1025</v>
      </c>
      <c r="Q671" s="176">
        <v>736</v>
      </c>
      <c r="R671" s="177">
        <v>1351</v>
      </c>
      <c r="S671" s="178">
        <v>1216</v>
      </c>
      <c r="T671" s="175">
        <v>123</v>
      </c>
      <c r="U671" s="179">
        <v>120</v>
      </c>
      <c r="V671" s="177">
        <v>961</v>
      </c>
      <c r="W671" s="194">
        <v>1173</v>
      </c>
      <c r="X671" s="175">
        <v>677</v>
      </c>
      <c r="Y671" s="179">
        <v>362</v>
      </c>
      <c r="Z671" s="177">
        <v>2222</v>
      </c>
      <c r="AA671" s="175">
        <v>2584</v>
      </c>
      <c r="AB671" s="156">
        <f t="shared" si="12404"/>
        <v>14428</v>
      </c>
      <c r="AC671" s="157">
        <f t="shared" si="12405"/>
        <v>14005</v>
      </c>
      <c r="AE671" s="229" t="s">
        <v>13</v>
      </c>
      <c r="AF671" s="20">
        <f t="shared" ref="AF671:BG671" si="12679">SUM(AF668:AF670)</f>
        <v>3287</v>
      </c>
      <c r="AG671" s="21">
        <f t="shared" si="12679"/>
        <v>3843</v>
      </c>
      <c r="AH671" s="20">
        <f t="shared" si="12679"/>
        <v>843</v>
      </c>
      <c r="AI671" s="21">
        <f t="shared" si="12679"/>
        <v>1306</v>
      </c>
      <c r="AJ671" s="20">
        <f t="shared" si="12679"/>
        <v>1815</v>
      </c>
      <c r="AK671" s="21">
        <f t="shared" si="12679"/>
        <v>2589</v>
      </c>
      <c r="AL671" s="20">
        <f t="shared" si="12679"/>
        <v>4509</v>
      </c>
      <c r="AM671" s="21">
        <f t="shared" si="12679"/>
        <v>4818</v>
      </c>
      <c r="AN671" s="20">
        <f t="shared" si="12679"/>
        <v>531</v>
      </c>
      <c r="AO671" s="21">
        <f t="shared" si="12679"/>
        <v>341</v>
      </c>
      <c r="AP671" s="20">
        <f t="shared" si="12679"/>
        <v>2044</v>
      </c>
      <c r="AQ671" s="21">
        <f t="shared" si="12679"/>
        <v>1275</v>
      </c>
      <c r="AR671" s="20">
        <f t="shared" si="12679"/>
        <v>4098</v>
      </c>
      <c r="AS671" s="21">
        <f t="shared" si="12679"/>
        <v>3707</v>
      </c>
      <c r="AT671" s="20">
        <f t="shared" si="12679"/>
        <v>1741</v>
      </c>
      <c r="AU671" s="21">
        <f t="shared" si="12679"/>
        <v>2325</v>
      </c>
      <c r="AV671" s="20">
        <f t="shared" si="12679"/>
        <v>2369</v>
      </c>
      <c r="AW671" s="21">
        <f t="shared" si="12679"/>
        <v>3515</v>
      </c>
      <c r="AX671" s="20">
        <f t="shared" si="12679"/>
        <v>344</v>
      </c>
      <c r="AY671" s="21">
        <f t="shared" si="12679"/>
        <v>309</v>
      </c>
      <c r="AZ671" s="20">
        <f t="shared" si="12679"/>
        <v>2710</v>
      </c>
      <c r="BA671" s="21">
        <f t="shared" si="12679"/>
        <v>2285</v>
      </c>
      <c r="BB671" s="20">
        <f t="shared" si="12679"/>
        <v>1494</v>
      </c>
      <c r="BC671" s="21">
        <f t="shared" si="12679"/>
        <v>882</v>
      </c>
      <c r="BD671" s="20">
        <f t="shared" si="12679"/>
        <v>5353</v>
      </c>
      <c r="BE671" s="21">
        <f t="shared" si="12679"/>
        <v>4872</v>
      </c>
      <c r="BF671" s="160">
        <f t="shared" si="12679"/>
        <v>31138</v>
      </c>
      <c r="BG671" s="161">
        <f t="shared" si="12679"/>
        <v>32067</v>
      </c>
      <c r="BI671" s="136" t="s">
        <v>27</v>
      </c>
      <c r="BJ671" s="128">
        <f>B671/B684</f>
        <v>7.2519934072787201E-2</v>
      </c>
      <c r="BK671" s="129">
        <f t="shared" ref="BK671" si="12680">C671/C684</f>
        <v>7.7549935781035473E-2</v>
      </c>
      <c r="BL671" s="130">
        <f t="shared" ref="BL671" si="12681">D671/D684</f>
        <v>7.1101871101871106E-2</v>
      </c>
      <c r="BM671" s="131">
        <f t="shared" ref="BM671" si="12682">E671/E684</f>
        <v>5.7514591439688713E-2</v>
      </c>
      <c r="BN671" s="128">
        <f t="shared" ref="BN671" si="12683">F671/F684</f>
        <v>5.9086792050721933E-2</v>
      </c>
      <c r="BO671" s="129">
        <f t="shared" ref="BO671" si="12684">G671/G684</f>
        <v>5.7228554289142169E-2</v>
      </c>
      <c r="BP671" s="130">
        <f t="shared" ref="BP671" si="12685">H671/H684</f>
        <v>7.1169164098025456E-2</v>
      </c>
      <c r="BQ671" s="131">
        <f t="shared" ref="BQ671" si="12686">I671/I684</f>
        <v>6.134536303934205E-2</v>
      </c>
      <c r="BR671" s="128">
        <f t="shared" ref="BR671" si="12687">J671/J684</f>
        <v>6.8776978417266182E-2</v>
      </c>
      <c r="BS671" s="129">
        <f t="shared" ref="BS671" si="12688">K671/K684</f>
        <v>5.9906487434248978E-2</v>
      </c>
      <c r="BT671" s="130">
        <f t="shared" ref="BT671" si="12689">L671/L684</f>
        <v>5.181177242170848E-2</v>
      </c>
      <c r="BU671" s="128">
        <f t="shared" ref="BU671" si="12690">M671/M684</f>
        <v>6.7185069984447898E-2</v>
      </c>
      <c r="BV671" s="132">
        <f t="shared" ref="BV671" si="12691">N671/N684</f>
        <v>5.9324522760646106E-2</v>
      </c>
      <c r="BW671" s="133">
        <f t="shared" ref="BW671" si="12692">O671/O684</f>
        <v>5.8381115496313946E-2</v>
      </c>
      <c r="BX671" s="128">
        <f t="shared" ref="BX671" si="12693">P671/P684</f>
        <v>7.3057733428367785E-2</v>
      </c>
      <c r="BY671" s="129">
        <f t="shared" ref="BY671" si="12694">Q671/Q684</f>
        <v>5.4201340304882537E-2</v>
      </c>
      <c r="BZ671" s="130">
        <f t="shared" ref="BZ671" si="12695">R671/R684</f>
        <v>6.601514781333985E-2</v>
      </c>
      <c r="CA671" s="131">
        <f t="shared" ref="CA671" si="12696">S671/S684</f>
        <v>5.780566647651645E-2</v>
      </c>
      <c r="CB671" s="128">
        <f t="shared" ref="CB671" si="12697">T671/T684</f>
        <v>4.8790162633875443E-2</v>
      </c>
      <c r="CC671" s="129">
        <f t="shared" ref="CC671" si="12698">U671/U684</f>
        <v>4.3352601156069363E-2</v>
      </c>
      <c r="CD671" s="130">
        <f t="shared" ref="CD671" si="12699">V671/V684</f>
        <v>5.9185810186610829E-2</v>
      </c>
      <c r="CE671" s="131">
        <f t="shared" ref="CE671" si="12700">W671/W684</f>
        <v>6.2663603824990657E-2</v>
      </c>
      <c r="CF671" s="128">
        <f t="shared" ref="CF671" si="12701">X671/X684</f>
        <v>6.4207132018209406E-2</v>
      </c>
      <c r="CG671" s="129">
        <f t="shared" ref="CG671" si="12702">Y671/Y684</f>
        <v>5.7305683077410165E-2</v>
      </c>
      <c r="CH671" s="130">
        <f t="shared" ref="CH671" si="12703">Z671/Z684</f>
        <v>6.1878637667437134E-2</v>
      </c>
      <c r="CI671" s="128">
        <f t="shared" ref="CI671" si="12704">AA671/AA684</f>
        <v>6.9627074800603581E-2</v>
      </c>
      <c r="CJ671" s="134">
        <f t="shared" ref="CJ671" si="12705">AB671/AB684</f>
        <v>6.4462802532403413E-2</v>
      </c>
      <c r="CK671" s="135">
        <f t="shared" ref="CK671" si="12706">AC671/AC684</f>
        <v>6.2878821891976827E-2</v>
      </c>
    </row>
    <row r="672" spans="1:89" ht="13.5" thickTop="1" x14ac:dyDescent="0.2">
      <c r="A672" s="145" t="s">
        <v>28</v>
      </c>
      <c r="B672" s="189">
        <v>1540</v>
      </c>
      <c r="C672" s="183">
        <v>1747</v>
      </c>
      <c r="D672" s="184">
        <v>511</v>
      </c>
      <c r="E672" s="185">
        <v>607</v>
      </c>
      <c r="F672" s="182">
        <v>1071</v>
      </c>
      <c r="G672" s="186">
        <v>1202</v>
      </c>
      <c r="H672" s="184">
        <v>2468</v>
      </c>
      <c r="I672" s="185">
        <v>2225</v>
      </c>
      <c r="J672" s="182">
        <v>243</v>
      </c>
      <c r="K672" s="183">
        <v>163</v>
      </c>
      <c r="L672" s="184">
        <v>805</v>
      </c>
      <c r="M672" s="182">
        <v>762</v>
      </c>
      <c r="N672" s="187">
        <v>1834</v>
      </c>
      <c r="O672" s="190">
        <v>1587</v>
      </c>
      <c r="P672" s="182">
        <v>1094</v>
      </c>
      <c r="Q672" s="183">
        <v>807</v>
      </c>
      <c r="R672" s="184">
        <v>1338</v>
      </c>
      <c r="S672" s="185">
        <v>1350</v>
      </c>
      <c r="T672" s="182">
        <v>163</v>
      </c>
      <c r="U672" s="186">
        <v>127</v>
      </c>
      <c r="V672" s="184">
        <v>1219</v>
      </c>
      <c r="W672" s="191">
        <v>1208</v>
      </c>
      <c r="X672" s="182">
        <v>677</v>
      </c>
      <c r="Y672" s="186">
        <v>358</v>
      </c>
      <c r="Z672" s="184">
        <v>2579</v>
      </c>
      <c r="AA672" s="182">
        <v>3041</v>
      </c>
      <c r="AB672" s="156">
        <f t="shared" si="12404"/>
        <v>15542</v>
      </c>
      <c r="AC672" s="157">
        <f t="shared" si="12405"/>
        <v>15184</v>
      </c>
      <c r="BI672" s="145" t="s">
        <v>28</v>
      </c>
      <c r="BJ672" s="128">
        <f>B672/B684</f>
        <v>6.8599937636420333E-2</v>
      </c>
      <c r="BK672" s="129">
        <f t="shared" ref="BK672" si="12707">C672/C684</f>
        <v>7.7372780016829804E-2</v>
      </c>
      <c r="BL672" s="130">
        <f t="shared" ref="BL672" si="12708">D672/D684</f>
        <v>7.0824670824670824E-2</v>
      </c>
      <c r="BM672" s="131">
        <f t="shared" ref="BM672" si="12709">E672/E684</f>
        <v>7.3808365758754865E-2</v>
      </c>
      <c r="BN672" s="128">
        <f t="shared" ref="BN672" si="12710">F672/F684</f>
        <v>5.7062176993979433E-2</v>
      </c>
      <c r="BO672" s="129">
        <f t="shared" ref="BO672" si="12711">G672/G684</f>
        <v>7.2105578884223157E-2</v>
      </c>
      <c r="BP672" s="130">
        <f t="shared" ref="BP672" si="12712">H672/H684</f>
        <v>7.5319681386761067E-2</v>
      </c>
      <c r="BQ672" s="131">
        <f t="shared" ref="BQ672" si="12713">I672/I684</f>
        <v>6.8280856809672871E-2</v>
      </c>
      <c r="BR672" s="128">
        <f t="shared" ref="BR672" si="12714">J672/J684</f>
        <v>6.9928057553956841E-2</v>
      </c>
      <c r="BS672" s="129">
        <f t="shared" ref="BS672" si="12715">K672/K684</f>
        <v>4.7632963179427237E-2</v>
      </c>
      <c r="BT672" s="130">
        <f t="shared" ref="BT672" si="12716">L672/L684</f>
        <v>6.5994425315625507E-2</v>
      </c>
      <c r="BU672" s="128">
        <f t="shared" ref="BU672" si="12717">M672/M684</f>
        <v>5.925349922239502E-2</v>
      </c>
      <c r="BV672" s="132">
        <f t="shared" ref="BV672" si="12718">N672/N684</f>
        <v>6.7327459618208518E-2</v>
      </c>
      <c r="BW672" s="133">
        <f t="shared" ref="BW672" si="12719">O672/O684</f>
        <v>5.9088539727455508E-2</v>
      </c>
      <c r="BX672" s="128">
        <f t="shared" ref="BX672" si="12720">P672/P684</f>
        <v>7.7975766215253026E-2</v>
      </c>
      <c r="BY672" s="129">
        <f t="shared" ref="BY672" si="12721">Q672/Q684</f>
        <v>5.9430002209293765E-2</v>
      </c>
      <c r="BZ672" s="130">
        <f t="shared" ref="BZ672" si="12722">R672/R684</f>
        <v>6.5379916931346205E-2</v>
      </c>
      <c r="CA672" s="131">
        <f t="shared" ref="CA672" si="12723">S672/S684</f>
        <v>6.4175698802053621E-2</v>
      </c>
      <c r="CB672" s="128">
        <f t="shared" ref="CB672" si="12724">T672/T684</f>
        <v>6.4656882189607301E-2</v>
      </c>
      <c r="CC672" s="129">
        <f t="shared" ref="CC672" si="12725">U672/U684</f>
        <v>4.5881502890173412E-2</v>
      </c>
      <c r="CD672" s="130">
        <f t="shared" ref="CD672" si="12726">V672/V684</f>
        <v>7.5075444971361704E-2</v>
      </c>
      <c r="CE672" s="131">
        <f t="shared" ref="CE672" si="12727">W672/W684</f>
        <v>6.4533361824883811E-2</v>
      </c>
      <c r="CF672" s="128">
        <f t="shared" ref="CF672" si="12728">X672/X684</f>
        <v>6.4207132018209406E-2</v>
      </c>
      <c r="CG672" s="129">
        <f t="shared" ref="CG672" si="12729">Y672/Y684</f>
        <v>5.667247110970397E-2</v>
      </c>
      <c r="CH672" s="130">
        <f t="shared" ref="CH672" si="12730">Z672/Z684</f>
        <v>7.182043498844301E-2</v>
      </c>
      <c r="CI672" s="128">
        <f t="shared" ref="CI672" si="12731">AA672/AA684</f>
        <v>8.1941151110153057E-2</v>
      </c>
      <c r="CJ672" s="134">
        <f t="shared" ref="CJ672" si="12732">AB672/AB684</f>
        <v>6.9440038602620865E-2</v>
      </c>
      <c r="CK672" s="135">
        <f t="shared" ref="CK672" si="12733">AC672/AC684</f>
        <v>6.8172226462533111E-2</v>
      </c>
    </row>
    <row r="673" spans="1:89" x14ac:dyDescent="0.2">
      <c r="A673" s="136" t="s">
        <v>29</v>
      </c>
      <c r="B673" s="192">
        <v>1813</v>
      </c>
      <c r="C673" s="176">
        <v>1583</v>
      </c>
      <c r="D673" s="177">
        <v>500</v>
      </c>
      <c r="E673" s="178">
        <v>539</v>
      </c>
      <c r="F673" s="175">
        <v>1226</v>
      </c>
      <c r="G673" s="179">
        <v>1208</v>
      </c>
      <c r="H673" s="177">
        <v>2454</v>
      </c>
      <c r="I673" s="178">
        <v>2327</v>
      </c>
      <c r="J673" s="175">
        <v>261</v>
      </c>
      <c r="K673" s="176">
        <v>185</v>
      </c>
      <c r="L673" s="177">
        <v>1000</v>
      </c>
      <c r="M673" s="175">
        <v>801</v>
      </c>
      <c r="N673" s="180">
        <v>1960</v>
      </c>
      <c r="O673" s="193">
        <v>1740</v>
      </c>
      <c r="P673" s="175">
        <v>1169</v>
      </c>
      <c r="Q673" s="176">
        <v>930</v>
      </c>
      <c r="R673" s="177">
        <v>1453</v>
      </c>
      <c r="S673" s="178">
        <v>1739</v>
      </c>
      <c r="T673" s="175">
        <v>302</v>
      </c>
      <c r="U673" s="179">
        <v>147</v>
      </c>
      <c r="V673" s="177">
        <v>1329</v>
      </c>
      <c r="W673" s="194">
        <v>1245</v>
      </c>
      <c r="X673" s="175">
        <v>703</v>
      </c>
      <c r="Y673" s="179">
        <v>456</v>
      </c>
      <c r="Z673" s="177">
        <v>2757</v>
      </c>
      <c r="AA673" s="175">
        <v>3192</v>
      </c>
      <c r="AB673" s="156">
        <f t="shared" si="12404"/>
        <v>16927</v>
      </c>
      <c r="AC673" s="157">
        <f t="shared" si="12405"/>
        <v>16092</v>
      </c>
      <c r="BI673" s="136" t="s">
        <v>29</v>
      </c>
      <c r="BJ673" s="128">
        <f>B673/B684</f>
        <v>8.0760835671967568E-2</v>
      </c>
      <c r="BK673" s="129">
        <f t="shared" ref="BK673" si="12734">C673/C684</f>
        <v>7.0109393684397003E-2</v>
      </c>
      <c r="BL673" s="130">
        <f t="shared" ref="BL673" si="12735">D673/D684</f>
        <v>6.9300069300069295E-2</v>
      </c>
      <c r="BM673" s="131">
        <f t="shared" ref="BM673" si="12736">E673/E684</f>
        <v>6.5539883268482493E-2</v>
      </c>
      <c r="BN673" s="128">
        <f t="shared" ref="BN673" si="12737">F673/F684</f>
        <v>6.5320475251744892E-2</v>
      </c>
      <c r="BO673" s="129">
        <f t="shared" ref="BO673" si="12738">G673/G684</f>
        <v>7.2465506898620274E-2</v>
      </c>
      <c r="BP673" s="130">
        <f t="shared" ref="BP673" si="12739">H673/H684</f>
        <v>7.4892422254097105E-2</v>
      </c>
      <c r="BQ673" s="131">
        <f t="shared" ref="BQ673" si="12740">I673/I684</f>
        <v>7.1411035413981458E-2</v>
      </c>
      <c r="BR673" s="128">
        <f t="shared" ref="BR673" si="12741">J673/J684</f>
        <v>7.5107913669064746E-2</v>
      </c>
      <c r="BS673" s="129">
        <f t="shared" ref="BS673" si="12742">K673/K684</f>
        <v>5.406195207481005E-2</v>
      </c>
      <c r="BT673" s="130">
        <f t="shared" ref="BT673" si="12743">L673/L684</f>
        <v>8.1980652565994419E-2</v>
      </c>
      <c r="BU673" s="128">
        <f t="shared" ref="BU673" si="12744">M673/M684</f>
        <v>6.2286158631415241E-2</v>
      </c>
      <c r="BV673" s="132">
        <f t="shared" ref="BV673" si="12745">N673/N684</f>
        <v>7.1953010279001473E-2</v>
      </c>
      <c r="BW673" s="133">
        <f t="shared" ref="BW673" si="12746">O673/O684</f>
        <v>6.478516643085859E-2</v>
      </c>
      <c r="BX673" s="128">
        <f t="shared" ref="BX673" si="12747">P673/P684</f>
        <v>8.3321454027084824E-2</v>
      </c>
      <c r="BY673" s="129">
        <f t="shared" ref="BY673" si="12748">Q673/Q684</f>
        <v>6.8488106635245599E-2</v>
      </c>
      <c r="BZ673" s="130">
        <f t="shared" ref="BZ673" si="12749">R673/R684</f>
        <v>7.0999267041290004E-2</v>
      </c>
      <c r="CA673" s="131">
        <f t="shared" ref="CA673" si="12750">S673/S684</f>
        <v>8.2667807567978702E-2</v>
      </c>
      <c r="CB673" s="128">
        <f t="shared" ref="CB673" si="12751">T673/T684</f>
        <v>0.11979373264577549</v>
      </c>
      <c r="CC673" s="129">
        <f t="shared" ref="CC673" si="12752">U673/U684</f>
        <v>5.3106936416184969E-2</v>
      </c>
      <c r="CD673" s="130">
        <f t="shared" ref="CD673" si="12753">V673/V684</f>
        <v>8.1850095460984165E-2</v>
      </c>
      <c r="CE673" s="131">
        <f t="shared" ref="CE673" si="12754">W673/W684</f>
        <v>6.6509963139056577E-2</v>
      </c>
      <c r="CF673" s="128">
        <f t="shared" ref="CF673" si="12755">X673/X684</f>
        <v>6.6672989377845215E-2</v>
      </c>
      <c r="CG673" s="129">
        <f t="shared" ref="CG673" si="12756">Y673/Y684</f>
        <v>7.2186164318505622E-2</v>
      </c>
      <c r="CH673" s="130">
        <f t="shared" ref="CH673" si="12757">Z673/Z684</f>
        <v>7.6777409563062185E-2</v>
      </c>
      <c r="CI673" s="128">
        <f t="shared" ref="CI673" si="12758">AA673/AA684</f>
        <v>8.600991593015736E-2</v>
      </c>
      <c r="CJ673" s="134">
        <f t="shared" ref="CJ673" si="12759">AB673/AB684</f>
        <v>7.5628074470889428E-2</v>
      </c>
      <c r="CK673" s="135">
        <f t="shared" ref="CK673" si="12760">AC673/AC684</f>
        <v>7.2248911237821581E-2</v>
      </c>
    </row>
    <row r="674" spans="1:89" x14ac:dyDescent="0.2">
      <c r="A674" s="145" t="s">
        <v>30</v>
      </c>
      <c r="B674" s="189">
        <v>1659</v>
      </c>
      <c r="C674" s="183">
        <v>1995</v>
      </c>
      <c r="D674" s="184">
        <v>442</v>
      </c>
      <c r="E674" s="185">
        <v>634</v>
      </c>
      <c r="F674" s="182">
        <v>1019</v>
      </c>
      <c r="G674" s="186">
        <v>1377</v>
      </c>
      <c r="H674" s="184">
        <v>2429</v>
      </c>
      <c r="I674" s="185">
        <v>2465</v>
      </c>
      <c r="J674" s="182">
        <v>262</v>
      </c>
      <c r="K674" s="183">
        <v>167</v>
      </c>
      <c r="L674" s="184">
        <v>995</v>
      </c>
      <c r="M674" s="182">
        <v>722</v>
      </c>
      <c r="N674" s="187">
        <v>2237</v>
      </c>
      <c r="O674" s="190">
        <v>1901</v>
      </c>
      <c r="P674" s="182">
        <v>1011</v>
      </c>
      <c r="Q674" s="183">
        <v>1122</v>
      </c>
      <c r="R674" s="184">
        <v>1275</v>
      </c>
      <c r="S674" s="185">
        <v>1807</v>
      </c>
      <c r="T674" s="182">
        <v>196</v>
      </c>
      <c r="U674" s="186">
        <v>161</v>
      </c>
      <c r="V674" s="184">
        <v>1296</v>
      </c>
      <c r="W674" s="191">
        <v>1252</v>
      </c>
      <c r="X674" s="182">
        <v>758</v>
      </c>
      <c r="Y674" s="186">
        <v>422</v>
      </c>
      <c r="Z674" s="184">
        <v>2852</v>
      </c>
      <c r="AA674" s="182">
        <v>2560</v>
      </c>
      <c r="AB674" s="156">
        <f t="shared" si="12404"/>
        <v>16431</v>
      </c>
      <c r="AC674" s="157">
        <f t="shared" si="12405"/>
        <v>16585</v>
      </c>
      <c r="BI674" s="145" t="s">
        <v>30</v>
      </c>
      <c r="BJ674" s="128">
        <f>B674/B684</f>
        <v>7.3900841908325535E-2</v>
      </c>
      <c r="BK674" s="129">
        <f t="shared" ref="BK674" si="12761">C674/C684</f>
        <v>8.8356437397581825E-2</v>
      </c>
      <c r="BL674" s="130">
        <f t="shared" ref="BL674" si="12762">D674/D684</f>
        <v>6.126126126126126E-2</v>
      </c>
      <c r="BM674" s="131">
        <f t="shared" ref="BM674" si="12763">E674/E684</f>
        <v>7.7091439688715957E-2</v>
      </c>
      <c r="BN674" s="128">
        <f t="shared" ref="BN674" si="12764">F674/F684</f>
        <v>5.4291651126858118E-2</v>
      </c>
      <c r="BO674" s="129">
        <f t="shared" ref="BO674" si="12765">G674/G684</f>
        <v>8.2603479304139166E-2</v>
      </c>
      <c r="BP674" s="130">
        <f t="shared" ref="BP674" si="12766">H674/H684</f>
        <v>7.4129459517197183E-2</v>
      </c>
      <c r="BQ674" s="131">
        <f t="shared" ref="BQ674" si="12767">I674/I684</f>
        <v>7.5645982937457806E-2</v>
      </c>
      <c r="BR674" s="128">
        <f t="shared" ref="BR674" si="12768">J674/J684</f>
        <v>7.5395683453237411E-2</v>
      </c>
      <c r="BS674" s="129">
        <f t="shared" ref="BS674" si="12769">K674/K684</f>
        <v>4.8801870251315022E-2</v>
      </c>
      <c r="BT674" s="130">
        <f t="shared" ref="BT674" si="12770">L674/L684</f>
        <v>8.157074930316445E-2</v>
      </c>
      <c r="BU674" s="128">
        <f t="shared" ref="BU674" si="12771">M674/M684</f>
        <v>5.6143079315707618E-2</v>
      </c>
      <c r="BV674" s="132">
        <f t="shared" ref="BV674" si="12772">N674/N684</f>
        <v>8.2121879588839944E-2</v>
      </c>
      <c r="BW674" s="133">
        <f t="shared" ref="BW674" si="12773">O674/O684</f>
        <v>7.0779655968426544E-2</v>
      </c>
      <c r="BX674" s="128">
        <f t="shared" ref="BX674" si="12774">P674/P684</f>
        <v>7.2059871703492512E-2</v>
      </c>
      <c r="BY674" s="129">
        <f t="shared" ref="BY674" si="12775">Q674/Q684</f>
        <v>8.2627586714780168E-2</v>
      </c>
      <c r="BZ674" s="130">
        <f t="shared" ref="BZ674" si="12776">R674/R684</f>
        <v>6.2301490349376987E-2</v>
      </c>
      <c r="CA674" s="131">
        <f t="shared" ref="CA674" si="12777">S674/S684</f>
        <v>8.5900361285415477E-2</v>
      </c>
      <c r="CB674" s="128">
        <f t="shared" ref="CB674" si="12778">T674/T684</f>
        <v>7.774692582308608E-2</v>
      </c>
      <c r="CC674" s="129">
        <f t="shared" ref="CC674" si="12779">U674/U684</f>
        <v>5.8164739884393066E-2</v>
      </c>
      <c r="CD674" s="130">
        <f t="shared" ref="CD674" si="12780">V674/V684</f>
        <v>7.9817700314097434E-2</v>
      </c>
      <c r="CE674" s="131">
        <f t="shared" ref="CE674" si="12781">W674/W684</f>
        <v>6.6883914739035211E-2</v>
      </c>
      <c r="CF674" s="128">
        <f t="shared" ref="CF674" si="12782">X674/X684</f>
        <v>7.1889226100151749E-2</v>
      </c>
      <c r="CG674" s="129">
        <f t="shared" ref="CG674" si="12783">Y674/Y684</f>
        <v>6.6803862593003013E-2</v>
      </c>
      <c r="CH674" s="130">
        <f t="shared" ref="CH674" si="12784">Z674/Z684</f>
        <v>7.9422985880976918E-2</v>
      </c>
      <c r="CI674" s="128">
        <f t="shared" ref="CI674" si="12785">AA674/AA684</f>
        <v>6.8980383703384357E-2</v>
      </c>
      <c r="CJ674" s="134">
        <f t="shared" ref="CJ674" si="12786">AB674/AB684</f>
        <v>7.3411998087740543E-2</v>
      </c>
      <c r="CK674" s="135">
        <f t="shared" ref="CK674" si="12787">AC674/AC684</f>
        <v>7.4462353522201763E-2</v>
      </c>
    </row>
    <row r="675" spans="1:89" x14ac:dyDescent="0.2">
      <c r="A675" s="136" t="s">
        <v>31</v>
      </c>
      <c r="B675" s="192">
        <v>1628</v>
      </c>
      <c r="C675" s="176">
        <v>1848</v>
      </c>
      <c r="D675" s="177">
        <v>401</v>
      </c>
      <c r="E675" s="178">
        <v>672</v>
      </c>
      <c r="F675" s="175">
        <v>796</v>
      </c>
      <c r="G675" s="179">
        <v>1212</v>
      </c>
      <c r="H675" s="177">
        <v>2080</v>
      </c>
      <c r="I675" s="178">
        <v>2353</v>
      </c>
      <c r="J675" s="175">
        <v>269</v>
      </c>
      <c r="K675" s="176">
        <v>174</v>
      </c>
      <c r="L675" s="177">
        <v>1049</v>
      </c>
      <c r="M675" s="175">
        <v>553</v>
      </c>
      <c r="N675" s="180">
        <v>1861</v>
      </c>
      <c r="O675" s="193">
        <v>1806</v>
      </c>
      <c r="P675" s="175">
        <v>730</v>
      </c>
      <c r="Q675" s="176">
        <v>1203</v>
      </c>
      <c r="R675" s="177">
        <v>1094</v>
      </c>
      <c r="S675" s="178">
        <v>1708</v>
      </c>
      <c r="T675" s="175">
        <v>148</v>
      </c>
      <c r="U675" s="179">
        <v>148</v>
      </c>
      <c r="V675" s="177">
        <v>1414</v>
      </c>
      <c r="W675" s="194">
        <v>1033</v>
      </c>
      <c r="X675" s="175">
        <v>736</v>
      </c>
      <c r="Y675" s="179">
        <v>460</v>
      </c>
      <c r="Z675" s="177">
        <v>2501</v>
      </c>
      <c r="AA675" s="175">
        <v>2312</v>
      </c>
      <c r="AB675" s="156">
        <f t="shared" si="12404"/>
        <v>14707</v>
      </c>
      <c r="AC675" s="157">
        <f t="shared" si="12405"/>
        <v>15482</v>
      </c>
      <c r="BI675" s="136" t="s">
        <v>31</v>
      </c>
      <c r="BJ675" s="128">
        <f>B675/B684</f>
        <v>7.2519934072787201E-2</v>
      </c>
      <c r="BK675" s="129">
        <f t="shared" ref="BK675" si="12788">C675/C684</f>
        <v>8.1845963063023164E-2</v>
      </c>
      <c r="BL675" s="130">
        <f t="shared" ref="BL675" si="12789">D675/D684</f>
        <v>5.5578655578655579E-2</v>
      </c>
      <c r="BM675" s="131">
        <f t="shared" ref="BM675" si="12790">E675/E684</f>
        <v>8.171206225680934E-2</v>
      </c>
      <c r="BN675" s="128">
        <f t="shared" ref="BN675" si="12791">F675/F684</f>
        <v>4.2410357504395549E-2</v>
      </c>
      <c r="BO675" s="129">
        <f t="shared" ref="BO675" si="12792">G675/G684</f>
        <v>7.2705458908218362E-2</v>
      </c>
      <c r="BP675" s="130">
        <f t="shared" ref="BP675" si="12793">H675/H684</f>
        <v>6.347849971007416E-2</v>
      </c>
      <c r="BQ675" s="131">
        <f t="shared" ref="BQ675" si="12794">I675/I684</f>
        <v>7.2208924077824838E-2</v>
      </c>
      <c r="BR675" s="128">
        <f t="shared" ref="BR675" si="12795">J675/J684</f>
        <v>7.7410071942446049E-2</v>
      </c>
      <c r="BS675" s="129">
        <f t="shared" ref="BS675" si="12796">K675/K684</f>
        <v>5.0847457627118647E-2</v>
      </c>
      <c r="BT675" s="130">
        <f t="shared" ref="BT675" si="12797">L675/L684</f>
        <v>8.5997704541728157E-2</v>
      </c>
      <c r="BU675" s="128">
        <f t="shared" ref="BU675" si="12798">M675/M684</f>
        <v>4.3001555209953343E-2</v>
      </c>
      <c r="BV675" s="132">
        <f t="shared" ref="BV675" si="12799">N675/N684</f>
        <v>6.831864904552129E-2</v>
      </c>
      <c r="BW675" s="133">
        <f t="shared" ref="BW675" si="12800">O675/O684</f>
        <v>6.7242534812718746E-2</v>
      </c>
      <c r="BX675" s="128">
        <f t="shared" ref="BX675" si="12801">P675/P684</f>
        <v>5.2031361368496079E-2</v>
      </c>
      <c r="BY675" s="129">
        <f t="shared" ref="BY675" si="12802">Q675/Q684</f>
        <v>8.8592679873333829E-2</v>
      </c>
      <c r="BZ675" s="130">
        <f t="shared" ref="BZ675" si="12803">R675/R684</f>
        <v>5.3457121915465429E-2</v>
      </c>
      <c r="CA675" s="131">
        <f t="shared" ref="CA675" si="12804">S675/S684</f>
        <v>8.1194143373264874E-2</v>
      </c>
      <c r="CB675" s="128">
        <f t="shared" ref="CB675" si="12805">T675/T684</f>
        <v>5.8706862356207853E-2</v>
      </c>
      <c r="CC675" s="129">
        <f t="shared" ref="CC675" si="12806">U675/U684</f>
        <v>5.346820809248555E-2</v>
      </c>
      <c r="CD675" s="130">
        <f t="shared" ref="CD675" si="12807">V675/V684</f>
        <v>8.7085052657510625E-2</v>
      </c>
      <c r="CE675" s="131">
        <f t="shared" ref="CE675" si="12808">W675/W684</f>
        <v>5.5184571825418027E-2</v>
      </c>
      <c r="CF675" s="128">
        <f t="shared" ref="CF675" si="12809">X675/X684</f>
        <v>6.9802731411229141E-2</v>
      </c>
      <c r="CG675" s="129">
        <f t="shared" ref="CG675" si="12810">Y675/Y684</f>
        <v>7.2819376286211809E-2</v>
      </c>
      <c r="CH675" s="130">
        <f t="shared" ref="CH675" si="12811">Z675/Z684</f>
        <v>6.964827759057618E-2</v>
      </c>
      <c r="CI675" s="128">
        <f t="shared" ref="CI675" si="12812">AA675/AA684</f>
        <v>6.2297909032118993E-2</v>
      </c>
      <c r="CJ675" s="134">
        <f t="shared" ref="CJ675" si="12813">AB675/AB684</f>
        <v>6.5709345497924662E-2</v>
      </c>
      <c r="CK675" s="135">
        <f t="shared" ref="CK675" si="12814">AC675/AC684</f>
        <v>6.9510169263233515E-2</v>
      </c>
    </row>
    <row r="676" spans="1:89" x14ac:dyDescent="0.2">
      <c r="A676" s="145" t="s">
        <v>32</v>
      </c>
      <c r="B676" s="189">
        <v>1799</v>
      </c>
      <c r="C676" s="183">
        <v>1290</v>
      </c>
      <c r="D676" s="184">
        <v>393</v>
      </c>
      <c r="E676" s="185">
        <v>605</v>
      </c>
      <c r="F676" s="182">
        <v>912</v>
      </c>
      <c r="G676" s="186">
        <v>1335</v>
      </c>
      <c r="H676" s="184">
        <v>1815</v>
      </c>
      <c r="I676" s="185">
        <v>2516</v>
      </c>
      <c r="J676" s="182">
        <v>322</v>
      </c>
      <c r="K676" s="183">
        <v>158</v>
      </c>
      <c r="L676" s="184">
        <v>1267</v>
      </c>
      <c r="M676" s="182">
        <v>460</v>
      </c>
      <c r="N676" s="187">
        <v>1899</v>
      </c>
      <c r="O676" s="190">
        <v>1684</v>
      </c>
      <c r="P676" s="182">
        <v>641</v>
      </c>
      <c r="Q676" s="183">
        <v>1191</v>
      </c>
      <c r="R676" s="184">
        <v>960</v>
      </c>
      <c r="S676" s="185">
        <v>1673</v>
      </c>
      <c r="T676" s="182">
        <v>142</v>
      </c>
      <c r="U676" s="186">
        <v>171</v>
      </c>
      <c r="V676" s="184">
        <v>1644</v>
      </c>
      <c r="W676" s="191">
        <v>1006</v>
      </c>
      <c r="X676" s="182">
        <v>621</v>
      </c>
      <c r="Y676" s="186">
        <v>485</v>
      </c>
      <c r="Z676" s="184">
        <v>2557</v>
      </c>
      <c r="AA676" s="182">
        <v>2138</v>
      </c>
      <c r="AB676" s="156">
        <f t="shared" si="12404"/>
        <v>14972</v>
      </c>
      <c r="AC676" s="157">
        <f t="shared" si="12405"/>
        <v>14712</v>
      </c>
      <c r="BI676" s="145" t="s">
        <v>32</v>
      </c>
      <c r="BJ676" s="128">
        <f>B676/B684</f>
        <v>8.0137199875272846E-2</v>
      </c>
      <c r="BK676" s="129">
        <f t="shared" ref="BK676" si="12815">C676/C684</f>
        <v>5.7132733956331103E-2</v>
      </c>
      <c r="BL676" s="130">
        <f t="shared" ref="BL676" si="12816">D676/D684</f>
        <v>5.4469854469854473E-2</v>
      </c>
      <c r="BM676" s="131">
        <f t="shared" ref="BM676" si="12817">E676/E684</f>
        <v>7.3565175097276267E-2</v>
      </c>
      <c r="BN676" s="128">
        <f t="shared" ref="BN676" si="12818">F676/F684</f>
        <v>4.8590761361820022E-2</v>
      </c>
      <c r="BO676" s="129">
        <f t="shared" ref="BO676" si="12819">G676/G684</f>
        <v>8.0083983203359327E-2</v>
      </c>
      <c r="BP676" s="130">
        <f t="shared" ref="BP676" si="12820">H676/H684</f>
        <v>5.5391094698934905E-2</v>
      </c>
      <c r="BQ676" s="131">
        <f t="shared" ref="BQ676" si="12821">I676/I684</f>
        <v>7.72110722396121E-2</v>
      </c>
      <c r="BR676" s="128">
        <f t="shared" ref="BR676" si="12822">J676/J684</f>
        <v>9.2661870503597116E-2</v>
      </c>
      <c r="BS676" s="129">
        <f t="shared" ref="BS676" si="12823">K676/K684</f>
        <v>4.6171829339567504E-2</v>
      </c>
      <c r="BT676" s="130">
        <f t="shared" ref="BT676" si="12824">L676/L684</f>
        <v>0.10386948680111494</v>
      </c>
      <c r="BU676" s="128">
        <f t="shared" ref="BU676" si="12825">M676/M684</f>
        <v>3.5769828926905133E-2</v>
      </c>
      <c r="BV676" s="132">
        <f t="shared" ref="BV676" si="12826">N676/N684</f>
        <v>6.9713656387665204E-2</v>
      </c>
      <c r="BW676" s="133">
        <f t="shared" ref="BW676" si="12827">O676/O684</f>
        <v>6.2700126591704514E-2</v>
      </c>
      <c r="BX676" s="128">
        <f t="shared" ref="BX676" si="12828">P676/P684</f>
        <v>4.5687811831789021E-2</v>
      </c>
      <c r="BY676" s="129">
        <f t="shared" ref="BY676" si="12829">Q676/Q684</f>
        <v>8.7708962368362911E-2</v>
      </c>
      <c r="BZ676" s="130">
        <f t="shared" ref="BZ676" si="12830">R676/R684</f>
        <v>4.6909357439530903E-2</v>
      </c>
      <c r="CA676" s="131">
        <f t="shared" ref="CA676" si="12831">S676/S684</f>
        <v>7.9530328959878299E-2</v>
      </c>
      <c r="CB676" s="128">
        <f t="shared" ref="CB676" si="12832">T676/T684</f>
        <v>5.6326854422848079E-2</v>
      </c>
      <c r="CC676" s="129">
        <f t="shared" ref="CC676" si="12833">U676/U684</f>
        <v>6.1777456647398844E-2</v>
      </c>
      <c r="CD676" s="130">
        <f t="shared" ref="CD676" si="12834">V676/V684</f>
        <v>0.10125023095399396</v>
      </c>
      <c r="CE676" s="131">
        <f t="shared" ref="CE676" si="12835">W676/W684</f>
        <v>5.3742187082643306E-2</v>
      </c>
      <c r="CF676" s="128">
        <f t="shared" ref="CF676" si="12836">X676/X684</f>
        <v>5.889605462822458E-2</v>
      </c>
      <c r="CG676" s="129">
        <f t="shared" ref="CG676" si="12837">Y676/Y684</f>
        <v>7.6776951084375489E-2</v>
      </c>
      <c r="CH676" s="130">
        <f t="shared" ref="CH676" si="12838">Z676/Z684</f>
        <v>7.1207775209557497E-2</v>
      </c>
      <c r="CI676" s="128">
        <f t="shared" ref="CI676" si="12839">AA676/AA684</f>
        <v>5.7609398577279584E-2</v>
      </c>
      <c r="CJ676" s="134">
        <f t="shared" ref="CJ676" si="12840">AB676/AB684</f>
        <v>6.6893337920373164E-2</v>
      </c>
      <c r="CK676" s="135">
        <f t="shared" ref="CK676" si="12841">AC676/AC684</f>
        <v>6.6053068737933818E-2</v>
      </c>
    </row>
    <row r="677" spans="1:89" x14ac:dyDescent="0.2">
      <c r="A677" s="136" t="s">
        <v>33</v>
      </c>
      <c r="B677" s="192">
        <v>1634</v>
      </c>
      <c r="C677" s="176">
        <v>1359</v>
      </c>
      <c r="D677" s="177">
        <v>364</v>
      </c>
      <c r="E677" s="178">
        <v>645</v>
      </c>
      <c r="F677" s="175">
        <v>834</v>
      </c>
      <c r="G677" s="179">
        <v>1311</v>
      </c>
      <c r="H677" s="177">
        <v>1901</v>
      </c>
      <c r="I677" s="178">
        <v>2168</v>
      </c>
      <c r="J677" s="175">
        <v>277</v>
      </c>
      <c r="K677" s="176">
        <v>120</v>
      </c>
      <c r="L677" s="177">
        <v>1037</v>
      </c>
      <c r="M677" s="175">
        <v>535</v>
      </c>
      <c r="N677" s="180">
        <v>1753</v>
      </c>
      <c r="O677" s="193">
        <v>1699</v>
      </c>
      <c r="P677" s="175">
        <v>489</v>
      </c>
      <c r="Q677" s="176">
        <v>1303</v>
      </c>
      <c r="R677" s="177">
        <v>900</v>
      </c>
      <c r="S677" s="178">
        <v>1588</v>
      </c>
      <c r="T677" s="175">
        <v>110</v>
      </c>
      <c r="U677" s="179">
        <v>232</v>
      </c>
      <c r="V677" s="177">
        <v>1539</v>
      </c>
      <c r="W677" s="194">
        <v>941</v>
      </c>
      <c r="X677" s="175">
        <v>500</v>
      </c>
      <c r="Y677" s="179">
        <v>511</v>
      </c>
      <c r="Z677" s="177">
        <v>2178</v>
      </c>
      <c r="AA677" s="175">
        <v>2078</v>
      </c>
      <c r="AB677" s="156">
        <f t="shared" si="12404"/>
        <v>13516</v>
      </c>
      <c r="AC677" s="157">
        <f t="shared" si="12405"/>
        <v>14490</v>
      </c>
      <c r="BI677" s="136" t="s">
        <v>33</v>
      </c>
      <c r="BJ677" s="128">
        <f>B677/B684</f>
        <v>7.2787206557084955E-2</v>
      </c>
      <c r="BK677" s="129">
        <f t="shared" ref="BK677" si="12842">C677/C684</f>
        <v>6.0188670888879046E-2</v>
      </c>
      <c r="BL677" s="130">
        <f t="shared" ref="BL677" si="12843">D677/D684</f>
        <v>5.0450450450450449E-2</v>
      </c>
      <c r="BM677" s="131">
        <f t="shared" ref="BM677" si="12844">E677/E684</f>
        <v>7.8428988326848248E-2</v>
      </c>
      <c r="BN677" s="128">
        <f t="shared" ref="BN677" si="12845">F677/F684</f>
        <v>4.4434972561138049E-2</v>
      </c>
      <c r="BO677" s="129">
        <f t="shared" ref="BO677" si="12846">G677/G684</f>
        <v>7.8644271145770842E-2</v>
      </c>
      <c r="BP677" s="130">
        <f t="shared" ref="BP677" si="12847">H677/H684</f>
        <v>5.8015686513870665E-2</v>
      </c>
      <c r="BQ677" s="131">
        <f t="shared" ref="BQ677" si="12848">I677/I684</f>
        <v>6.6531639354323949E-2</v>
      </c>
      <c r="BR677" s="128">
        <f t="shared" ref="BR677" si="12849">J677/J684</f>
        <v>7.9712230215827337E-2</v>
      </c>
      <c r="BS677" s="129">
        <f t="shared" ref="BS677" si="12850">K677/K684</f>
        <v>3.5067212156633547E-2</v>
      </c>
      <c r="BT677" s="130">
        <f t="shared" ref="BT677" si="12851">L677/L684</f>
        <v>8.5013936710936225E-2</v>
      </c>
      <c r="BU677" s="128">
        <f t="shared" ref="BU677" si="12852">M677/M684</f>
        <v>4.1601866251944015E-2</v>
      </c>
      <c r="BV677" s="132">
        <f t="shared" ref="BV677" si="12853">N677/N684</f>
        <v>6.4353891336270189E-2</v>
      </c>
      <c r="BW677" s="133">
        <f t="shared" ref="BW677" si="12854">O677/O684</f>
        <v>6.3258619405763647E-2</v>
      </c>
      <c r="BX677" s="128">
        <f t="shared" ref="BX677" si="12855">P677/P684</f>
        <v>3.4853884533143267E-2</v>
      </c>
      <c r="BY677" s="129">
        <f t="shared" ref="BY677" si="12856">Q677/Q684</f>
        <v>9.595699241475808E-2</v>
      </c>
      <c r="BZ677" s="130">
        <f t="shared" ref="BZ677" si="12857">R677/R684</f>
        <v>4.3977522599560226E-2</v>
      </c>
      <c r="CA677" s="131">
        <f t="shared" ref="CA677" si="12858">S677/S684</f>
        <v>7.5489636813082336E-2</v>
      </c>
      <c r="CB677" s="128">
        <f t="shared" ref="CB677" si="12859">T677/T684</f>
        <v>4.3633478778262597E-2</v>
      </c>
      <c r="CC677" s="129">
        <f t="shared" ref="CC677" si="12860">U677/U684</f>
        <v>8.3815028901734104E-2</v>
      </c>
      <c r="CD677" s="130">
        <f t="shared" ref="CD677" si="12861">V677/V684</f>
        <v>9.4783519122990698E-2</v>
      </c>
      <c r="CE677" s="131">
        <f t="shared" ref="CE677" si="12862">W677/W684</f>
        <v>5.0269779368556013E-2</v>
      </c>
      <c r="CF677" s="128">
        <f t="shared" ref="CF677" si="12863">X677/X684</f>
        <v>4.742033383915023E-2</v>
      </c>
      <c r="CG677" s="129">
        <f t="shared" ref="CG677" si="12864">Y677/Y684</f>
        <v>8.0892828874465722E-2</v>
      </c>
      <c r="CH677" s="130">
        <f t="shared" ref="CH677" si="12865">Z677/Z684</f>
        <v>6.06533181096661E-2</v>
      </c>
      <c r="CI677" s="128">
        <f t="shared" ref="CI677" si="12866">AA677/AA684</f>
        <v>5.5992670834231519E-2</v>
      </c>
      <c r="CJ677" s="134">
        <f t="shared" ref="CJ677" si="12867">AB677/AB684</f>
        <v>6.0388081440807082E-2</v>
      </c>
      <c r="CK677" s="135">
        <f t="shared" ref="CK677" si="12868">AC677/AC684</f>
        <v>6.5056346248821437E-2</v>
      </c>
    </row>
    <row r="678" spans="1:89" x14ac:dyDescent="0.2">
      <c r="A678" s="145" t="s">
        <v>34</v>
      </c>
      <c r="B678" s="189">
        <v>681</v>
      </c>
      <c r="C678" s="183">
        <v>1100</v>
      </c>
      <c r="D678" s="184">
        <v>151</v>
      </c>
      <c r="E678" s="185">
        <v>566</v>
      </c>
      <c r="F678" s="182">
        <v>372</v>
      </c>
      <c r="G678" s="186">
        <v>1243</v>
      </c>
      <c r="H678" s="184">
        <v>1079</v>
      </c>
      <c r="I678" s="185">
        <v>1911</v>
      </c>
      <c r="J678" s="182">
        <v>251</v>
      </c>
      <c r="K678" s="183">
        <v>101</v>
      </c>
      <c r="L678" s="184">
        <v>812</v>
      </c>
      <c r="M678" s="182">
        <v>350</v>
      </c>
      <c r="N678" s="187">
        <v>1552</v>
      </c>
      <c r="O678" s="190">
        <v>1342</v>
      </c>
      <c r="P678" s="182">
        <v>398</v>
      </c>
      <c r="Q678" s="183">
        <v>1027</v>
      </c>
      <c r="R678" s="184">
        <v>783</v>
      </c>
      <c r="S678" s="185">
        <v>1405</v>
      </c>
      <c r="T678" s="182">
        <v>89</v>
      </c>
      <c r="U678" s="186">
        <v>151</v>
      </c>
      <c r="V678" s="184">
        <v>1285</v>
      </c>
      <c r="W678" s="191">
        <v>644</v>
      </c>
      <c r="X678" s="182">
        <v>303</v>
      </c>
      <c r="Y678" s="186">
        <v>394</v>
      </c>
      <c r="Z678" s="184">
        <v>1649</v>
      </c>
      <c r="AA678" s="182">
        <v>1526</v>
      </c>
      <c r="AB678" s="156">
        <f t="shared" si="12404"/>
        <v>9405</v>
      </c>
      <c r="AC678" s="157">
        <f t="shared" si="12405"/>
        <v>11760</v>
      </c>
      <c r="BI678" s="145" t="s">
        <v>34</v>
      </c>
      <c r="BJ678" s="128">
        <f>B678/B684</f>
        <v>3.0335426967793667E-2</v>
      </c>
      <c r="BK678" s="129">
        <f t="shared" ref="BK678" si="12869">C678/C684</f>
        <v>4.8717835156561404E-2</v>
      </c>
      <c r="BL678" s="130">
        <f t="shared" ref="BL678" si="12870">D678/D684</f>
        <v>2.0928620928620929E-2</v>
      </c>
      <c r="BM678" s="131">
        <f t="shared" ref="BM678" si="12871">E678/E684</f>
        <v>6.8822957198443585E-2</v>
      </c>
      <c r="BN678" s="128">
        <f t="shared" ref="BN678" si="12872">F678/F684</f>
        <v>1.9819915818637113E-2</v>
      </c>
      <c r="BO678" s="129">
        <f t="shared" ref="BO678" si="12873">G678/G684</f>
        <v>7.4565086982603473E-2</v>
      </c>
      <c r="BP678" s="130">
        <f t="shared" ref="BP678" si="12874">H678/H684</f>
        <v>3.2929471724600971E-2</v>
      </c>
      <c r="BQ678" s="131">
        <f t="shared" ref="BQ678" si="12875">I678/I684</f>
        <v>5.8644816792487571E-2</v>
      </c>
      <c r="BR678" s="128">
        <f t="shared" ref="BR678" si="12876">J678/J684</f>
        <v>7.2230215827338129E-2</v>
      </c>
      <c r="BS678" s="129">
        <f t="shared" ref="BS678" si="12877">K678/K684</f>
        <v>2.9514903565166568E-2</v>
      </c>
      <c r="BT678" s="130">
        <f t="shared" ref="BT678" si="12878">L678/L684</f>
        <v>6.656828988358747E-2</v>
      </c>
      <c r="BU678" s="128">
        <f t="shared" ref="BU678" si="12879">M678/M684</f>
        <v>2.7216174183514776E-2</v>
      </c>
      <c r="BV678" s="132">
        <f t="shared" ref="BV678" si="12880">N678/N684</f>
        <v>5.6975036710719532E-2</v>
      </c>
      <c r="BW678" s="133">
        <f t="shared" ref="BW678" si="12881">O678/O684</f>
        <v>4.9966490431156453E-2</v>
      </c>
      <c r="BX678" s="128">
        <f t="shared" ref="BX678" si="12882">P678/P684</f>
        <v>2.8367783321454027E-2</v>
      </c>
      <c r="BY678" s="129">
        <f t="shared" ref="BY678" si="12883">Q678/Q684</f>
        <v>7.5631489800427124E-2</v>
      </c>
      <c r="BZ678" s="130">
        <f t="shared" ref="BZ678" si="12884">R678/R684</f>
        <v>3.8260444661617397E-2</v>
      </c>
      <c r="CA678" s="131">
        <f t="shared" ref="CA678" si="12885">S678/S684</f>
        <v>6.6790264308803957E-2</v>
      </c>
      <c r="CB678" s="128">
        <f t="shared" ref="CB678" si="12886">T678/T684</f>
        <v>3.5303451011503374E-2</v>
      </c>
      <c r="CC678" s="129">
        <f t="shared" ref="CC678" si="12887">U678/U684</f>
        <v>5.455202312138728E-2</v>
      </c>
      <c r="CD678" s="130">
        <f t="shared" ref="CD678" si="12888">V678/V684</f>
        <v>7.9140235265135181E-2</v>
      </c>
      <c r="CE678" s="131">
        <f t="shared" ref="CE678" si="12889">W678/W684</f>
        <v>3.4403547198034082E-2</v>
      </c>
      <c r="CF678" s="128">
        <f t="shared" ref="CF678" si="12890">X678/X684</f>
        <v>2.8736722306525037E-2</v>
      </c>
      <c r="CG678" s="129">
        <f t="shared" ref="CG678" si="12891">Y678/Y684</f>
        <v>6.2371378819059679E-2</v>
      </c>
      <c r="CH678" s="130">
        <f t="shared" ref="CH678" si="12892">Z678/Z684</f>
        <v>4.5921635244646188E-2</v>
      </c>
      <c r="CI678" s="128">
        <f t="shared" ref="CI678" si="12893">AA678/AA684</f>
        <v>4.1118775598189265E-2</v>
      </c>
      <c r="CJ678" s="134">
        <f t="shared" ref="CJ678" si="12894">AB678/AB684</f>
        <v>4.2020561257087197E-2</v>
      </c>
      <c r="CK678" s="135">
        <f t="shared" ref="CK678" si="12895">AC678/AC684</f>
        <v>5.2799353477304363E-2</v>
      </c>
    </row>
    <row r="679" spans="1:89" x14ac:dyDescent="0.2">
      <c r="A679" s="136" t="s">
        <v>35</v>
      </c>
      <c r="B679" s="192">
        <v>0</v>
      </c>
      <c r="C679" s="176">
        <v>590</v>
      </c>
      <c r="D679" s="177">
        <v>10</v>
      </c>
      <c r="E679" s="178">
        <v>345</v>
      </c>
      <c r="F679" s="175">
        <v>17</v>
      </c>
      <c r="G679" s="179">
        <v>796</v>
      </c>
      <c r="H679" s="177">
        <v>105</v>
      </c>
      <c r="I679" s="178">
        <v>825</v>
      </c>
      <c r="J679" s="175">
        <v>41</v>
      </c>
      <c r="K679" s="176">
        <v>54</v>
      </c>
      <c r="L679" s="177">
        <v>675</v>
      </c>
      <c r="M679" s="175">
        <v>99</v>
      </c>
      <c r="N679" s="180">
        <v>445</v>
      </c>
      <c r="O679" s="193">
        <v>297</v>
      </c>
      <c r="P679" s="175">
        <v>79</v>
      </c>
      <c r="Q679" s="176">
        <v>298</v>
      </c>
      <c r="R679" s="177">
        <v>208</v>
      </c>
      <c r="S679" s="178">
        <v>208</v>
      </c>
      <c r="T679" s="175">
        <v>29</v>
      </c>
      <c r="U679" s="179">
        <v>10</v>
      </c>
      <c r="V679" s="177">
        <v>420</v>
      </c>
      <c r="W679" s="194">
        <v>25</v>
      </c>
      <c r="X679" s="175">
        <v>43</v>
      </c>
      <c r="Y679" s="179">
        <v>34</v>
      </c>
      <c r="Z679" s="177">
        <v>170</v>
      </c>
      <c r="AA679" s="175">
        <v>216</v>
      </c>
      <c r="AB679" s="156">
        <f t="shared" si="12404"/>
        <v>2242</v>
      </c>
      <c r="AC679" s="157">
        <f t="shared" si="12405"/>
        <v>3797</v>
      </c>
      <c r="BI679" s="136" t="s">
        <v>35</v>
      </c>
      <c r="BJ679" s="128">
        <f>B679/B684</f>
        <v>0</v>
      </c>
      <c r="BK679" s="129">
        <f t="shared" ref="BK679" si="12896">C679/C684</f>
        <v>2.6130475220337481E-2</v>
      </c>
      <c r="BL679" s="130">
        <f t="shared" ref="BL679" si="12897">D679/D684</f>
        <v>1.386001386001386E-3</v>
      </c>
      <c r="BM679" s="131">
        <f t="shared" ref="BM679" si="12898">E679/E684</f>
        <v>4.1950389105058362E-2</v>
      </c>
      <c r="BN679" s="128">
        <f t="shared" ref="BN679" si="12899">F679/F684</f>
        <v>9.0574884117427677E-4</v>
      </c>
      <c r="BO679" s="129">
        <f t="shared" ref="BO679" si="12900">G679/G684</f>
        <v>4.7750449910017999E-2</v>
      </c>
      <c r="BP679" s="130">
        <f t="shared" ref="BP679" si="12901">H679/H684</f>
        <v>3.2044434949797052E-3</v>
      </c>
      <c r="BQ679" s="131">
        <f t="shared" ref="BQ679" si="12902">I679/I684</f>
        <v>2.5317621064260727E-2</v>
      </c>
      <c r="BR679" s="128">
        <f t="shared" ref="BR679" si="12903">J679/J684</f>
        <v>1.1798561151079136E-2</v>
      </c>
      <c r="BS679" s="129">
        <f t="shared" ref="BS679" si="12904">K679/K684</f>
        <v>1.5780245470485097E-2</v>
      </c>
      <c r="BT679" s="130">
        <f t="shared" ref="BT679" si="12905">L679/L684</f>
        <v>5.5336940482046237E-2</v>
      </c>
      <c r="BU679" s="128">
        <f t="shared" ref="BU679" si="12906">M679/M684</f>
        <v>7.6982892690513217E-3</v>
      </c>
      <c r="BV679" s="132">
        <f t="shared" ref="BV679" si="12907">N679/N684</f>
        <v>1.633627019089574E-2</v>
      </c>
      <c r="BW679" s="133">
        <f t="shared" ref="BW679" si="12908">O679/O684</f>
        <v>1.105815771837069E-2</v>
      </c>
      <c r="BX679" s="128">
        <f t="shared" ref="BX679" si="12909">P679/P684</f>
        <v>5.6307911617961507E-3</v>
      </c>
      <c r="BY679" s="129">
        <f t="shared" ref="BY679" si="12910">Q679/Q684</f>
        <v>2.1945651373444289E-2</v>
      </c>
      <c r="BZ679" s="130">
        <f t="shared" ref="BZ679" si="12911">R679/R684</f>
        <v>1.0163694111898363E-2</v>
      </c>
      <c r="CA679" s="131">
        <f t="shared" ref="CA679" si="12912">S679/S684</f>
        <v>9.8878113709830774E-3</v>
      </c>
      <c r="CB679" s="128">
        <f t="shared" ref="CB679" si="12913">T679/T684</f>
        <v>1.1503371677905593E-2</v>
      </c>
      <c r="CC679" s="129">
        <f t="shared" ref="CC679" si="12914">U679/U684</f>
        <v>3.6127167630057803E-3</v>
      </c>
      <c r="CD679" s="130">
        <f t="shared" ref="CD679" si="12915">V679/V684</f>
        <v>2.5866847324013058E-2</v>
      </c>
      <c r="CE679" s="131">
        <f t="shared" ref="CE679" si="12916">W679/W684</f>
        <v>1.335541428495112E-3</v>
      </c>
      <c r="CF679" s="128">
        <f t="shared" ref="CF679" si="12917">X679/X684</f>
        <v>4.0781487101669194E-3</v>
      </c>
      <c r="CG679" s="129">
        <f t="shared" ref="CG679" si="12918">Y679/Y684</f>
        <v>5.3823017255026119E-3</v>
      </c>
      <c r="CH679" s="130">
        <f t="shared" ref="CH679" si="12919">Z679/Z684</f>
        <v>4.7341892004789882E-3</v>
      </c>
      <c r="CI679" s="128">
        <f t="shared" ref="CI679" si="12920">AA679/AA684</f>
        <v>5.8202198749730547E-3</v>
      </c>
      <c r="CJ679" s="134">
        <f t="shared" ref="CJ679" si="12921">AB679/AB684</f>
        <v>1.0017022683507655E-2</v>
      </c>
      <c r="CK679" s="135">
        <f t="shared" ref="CK679" si="12922">AC679/AC684</f>
        <v>1.7047546356575224E-2</v>
      </c>
    </row>
    <row r="680" spans="1:89" x14ac:dyDescent="0.2">
      <c r="A680" s="145" t="s">
        <v>36</v>
      </c>
      <c r="B680" s="189"/>
      <c r="C680" s="183"/>
      <c r="D680" s="184"/>
      <c r="E680" s="185"/>
      <c r="F680" s="182"/>
      <c r="G680" s="186"/>
      <c r="H680" s="184"/>
      <c r="I680" s="185"/>
      <c r="J680" s="182"/>
      <c r="K680" s="186"/>
      <c r="L680" s="184"/>
      <c r="M680" s="182"/>
      <c r="N680" s="187"/>
      <c r="O680" s="190"/>
      <c r="P680" s="182"/>
      <c r="Q680" s="186"/>
      <c r="R680" s="184"/>
      <c r="S680" s="185"/>
      <c r="T680" s="182"/>
      <c r="U680" s="186"/>
      <c r="V680" s="184"/>
      <c r="W680" s="185"/>
      <c r="X680" s="182"/>
      <c r="Y680" s="186"/>
      <c r="Z680" s="184"/>
      <c r="AA680" s="182"/>
      <c r="AB680" s="156">
        <f t="shared" si="12404"/>
        <v>0</v>
      </c>
      <c r="AC680" s="157">
        <f t="shared" si="12405"/>
        <v>0</v>
      </c>
      <c r="BI680" s="145" t="s">
        <v>36</v>
      </c>
      <c r="BJ680" s="128">
        <f>B680/B684</f>
        <v>0</v>
      </c>
      <c r="BK680" s="129">
        <f t="shared" ref="BK680" si="12923">C680/C684</f>
        <v>0</v>
      </c>
      <c r="BL680" s="130">
        <f t="shared" ref="BL680" si="12924">D680/D684</f>
        <v>0</v>
      </c>
      <c r="BM680" s="131">
        <f t="shared" ref="BM680" si="12925">E680/E684</f>
        <v>0</v>
      </c>
      <c r="BN680" s="128">
        <f t="shared" ref="BN680" si="12926">F680/F684</f>
        <v>0</v>
      </c>
      <c r="BO680" s="129">
        <f t="shared" ref="BO680" si="12927">G680/G684</f>
        <v>0</v>
      </c>
      <c r="BP680" s="130">
        <f t="shared" ref="BP680" si="12928">H680/H684</f>
        <v>0</v>
      </c>
      <c r="BQ680" s="131">
        <f t="shared" ref="BQ680" si="12929">I680/I684</f>
        <v>0</v>
      </c>
      <c r="BR680" s="128">
        <f t="shared" ref="BR680" si="12930">J680/J684</f>
        <v>0</v>
      </c>
      <c r="BS680" s="129">
        <f t="shared" ref="BS680" si="12931">K680/K684</f>
        <v>0</v>
      </c>
      <c r="BT680" s="130">
        <f t="shared" ref="BT680" si="12932">L680/L684</f>
        <v>0</v>
      </c>
      <c r="BU680" s="128">
        <f t="shared" ref="BU680" si="12933">M680/M684</f>
        <v>0</v>
      </c>
      <c r="BV680" s="132">
        <f t="shared" ref="BV680" si="12934">N680/N684</f>
        <v>0</v>
      </c>
      <c r="BW680" s="133">
        <f t="shared" ref="BW680" si="12935">O680/O684</f>
        <v>0</v>
      </c>
      <c r="BX680" s="128">
        <f t="shared" ref="BX680" si="12936">P680/P684</f>
        <v>0</v>
      </c>
      <c r="BY680" s="129">
        <f t="shared" ref="BY680" si="12937">Q680/Q684</f>
        <v>0</v>
      </c>
      <c r="BZ680" s="130">
        <f t="shared" ref="BZ680" si="12938">R680/R684</f>
        <v>0</v>
      </c>
      <c r="CA680" s="131">
        <f t="shared" ref="CA680" si="12939">S680/S684</f>
        <v>0</v>
      </c>
      <c r="CB680" s="128">
        <f t="shared" ref="CB680" si="12940">T680/T684</f>
        <v>0</v>
      </c>
      <c r="CC680" s="129">
        <f t="shared" ref="CC680" si="12941">U680/U684</f>
        <v>0</v>
      </c>
      <c r="CD680" s="130">
        <f t="shared" ref="CD680" si="12942">V680/V684</f>
        <v>0</v>
      </c>
      <c r="CE680" s="131">
        <f t="shared" ref="CE680" si="12943">W680/W684</f>
        <v>0</v>
      </c>
      <c r="CF680" s="128">
        <f t="shared" ref="CF680" si="12944">X680/X684</f>
        <v>0</v>
      </c>
      <c r="CG680" s="129">
        <f t="shared" ref="CG680" si="12945">Y680/Y684</f>
        <v>0</v>
      </c>
      <c r="CH680" s="130">
        <f t="shared" ref="CH680" si="12946">Z680/Z684</f>
        <v>0</v>
      </c>
      <c r="CI680" s="128">
        <f t="shared" ref="CI680" si="12947">AA680/AA684</f>
        <v>0</v>
      </c>
      <c r="CJ680" s="134">
        <f t="shared" ref="CJ680" si="12948">AB680/AB684</f>
        <v>0</v>
      </c>
      <c r="CK680" s="135">
        <f t="shared" ref="CK680" si="12949">AC680/AC684</f>
        <v>0</v>
      </c>
    </row>
    <row r="681" spans="1:89" x14ac:dyDescent="0.2">
      <c r="A681" s="136" t="s">
        <v>37</v>
      </c>
      <c r="B681" s="58"/>
      <c r="C681" s="59"/>
      <c r="D681" s="138"/>
      <c r="E681" s="139"/>
      <c r="F681" s="137"/>
      <c r="G681" s="140"/>
      <c r="H681" s="138"/>
      <c r="I681" s="139"/>
      <c r="J681" s="137"/>
      <c r="K681" s="140"/>
      <c r="L681" s="138"/>
      <c r="M681" s="137"/>
      <c r="N681" s="141"/>
      <c r="O681" s="142"/>
      <c r="P681" s="137"/>
      <c r="Q681" s="140"/>
      <c r="R681" s="138"/>
      <c r="S681" s="139"/>
      <c r="T681" s="137"/>
      <c r="U681" s="140"/>
      <c r="V681" s="138"/>
      <c r="W681" s="139"/>
      <c r="X681" s="137"/>
      <c r="Y681" s="140"/>
      <c r="Z681" s="143"/>
      <c r="AA681" s="144"/>
      <c r="AB681" s="158">
        <f t="shared" ref="AB681:AB683" si="12950">SUM(B681,D681,F681,H681,J681,L681,N681,P681,R681,T681,V681,X681,Z681)</f>
        <v>0</v>
      </c>
      <c r="AC681" s="159">
        <f t="shared" ref="AC681:AC683" si="12951">SUM(C681,E681,G681,I681,K681,M681,O681,Q681,S681,U681,W681,Y681,AA681)</f>
        <v>0</v>
      </c>
      <c r="BI681" s="136" t="s">
        <v>37</v>
      </c>
      <c r="BJ681" s="128">
        <f>B681/B684</f>
        <v>0</v>
      </c>
      <c r="BK681" s="129">
        <f t="shared" ref="BK681" si="12952">C681/C684</f>
        <v>0</v>
      </c>
      <c r="BL681" s="130">
        <f t="shared" ref="BL681" si="12953">D681/D684</f>
        <v>0</v>
      </c>
      <c r="BM681" s="131">
        <f t="shared" ref="BM681" si="12954">E681/E684</f>
        <v>0</v>
      </c>
      <c r="BN681" s="128">
        <f t="shared" ref="BN681" si="12955">F681/F684</f>
        <v>0</v>
      </c>
      <c r="BO681" s="129">
        <f t="shared" ref="BO681" si="12956">G681/G684</f>
        <v>0</v>
      </c>
      <c r="BP681" s="130">
        <f t="shared" ref="BP681" si="12957">H681/H684</f>
        <v>0</v>
      </c>
      <c r="BQ681" s="131">
        <f t="shared" ref="BQ681" si="12958">I681/I684</f>
        <v>0</v>
      </c>
      <c r="BR681" s="128">
        <f t="shared" ref="BR681" si="12959">J681/J684</f>
        <v>0</v>
      </c>
      <c r="BS681" s="129">
        <f t="shared" ref="BS681" si="12960">K681/K684</f>
        <v>0</v>
      </c>
      <c r="BT681" s="130">
        <f t="shared" ref="BT681" si="12961">L681/L684</f>
        <v>0</v>
      </c>
      <c r="BU681" s="128">
        <f t="shared" ref="BU681" si="12962">M681/M684</f>
        <v>0</v>
      </c>
      <c r="BV681" s="132">
        <f t="shared" ref="BV681" si="12963">N681/N684</f>
        <v>0</v>
      </c>
      <c r="BW681" s="133">
        <f t="shared" ref="BW681" si="12964">O681/O684</f>
        <v>0</v>
      </c>
      <c r="BX681" s="128">
        <f t="shared" ref="BX681" si="12965">P681/P684</f>
        <v>0</v>
      </c>
      <c r="BY681" s="129">
        <f t="shared" ref="BY681" si="12966">Q681/Q684</f>
        <v>0</v>
      </c>
      <c r="BZ681" s="130">
        <f t="shared" ref="BZ681" si="12967">R681/R684</f>
        <v>0</v>
      </c>
      <c r="CA681" s="131">
        <f t="shared" ref="CA681" si="12968">S681/S684</f>
        <v>0</v>
      </c>
      <c r="CB681" s="128">
        <f t="shared" ref="CB681" si="12969">T681/T684</f>
        <v>0</v>
      </c>
      <c r="CC681" s="129">
        <f t="shared" ref="CC681" si="12970">U681/U684</f>
        <v>0</v>
      </c>
      <c r="CD681" s="130">
        <f t="shared" ref="CD681" si="12971">V681/V684</f>
        <v>0</v>
      </c>
      <c r="CE681" s="131">
        <f t="shared" ref="CE681" si="12972">W681/W684</f>
        <v>0</v>
      </c>
      <c r="CF681" s="128">
        <f t="shared" ref="CF681" si="12973">X681/X684</f>
        <v>0</v>
      </c>
      <c r="CG681" s="129">
        <f t="shared" ref="CG681" si="12974">Y681/Y684</f>
        <v>0</v>
      </c>
      <c r="CH681" s="130">
        <f t="shared" ref="CH681" si="12975">Z681/Z684</f>
        <v>0</v>
      </c>
      <c r="CI681" s="128">
        <f t="shared" ref="CI681" si="12976">AA681/AA684</f>
        <v>0</v>
      </c>
      <c r="CJ681" s="134">
        <f t="shared" ref="CJ681" si="12977">AB681/AB684</f>
        <v>0</v>
      </c>
      <c r="CK681" s="135">
        <f t="shared" ref="CK681" si="12978">AC681/AC684</f>
        <v>0</v>
      </c>
    </row>
    <row r="682" spans="1:89" x14ac:dyDescent="0.2">
      <c r="A682" s="145" t="s">
        <v>38</v>
      </c>
      <c r="B682" s="56"/>
      <c r="C682" s="57"/>
      <c r="D682" s="151"/>
      <c r="E682" s="148"/>
      <c r="F682" s="149"/>
      <c r="G682" s="150"/>
      <c r="H682" s="151"/>
      <c r="I682" s="148"/>
      <c r="J682" s="149"/>
      <c r="K682" s="150"/>
      <c r="L682" s="151"/>
      <c r="M682" s="149"/>
      <c r="N682" s="153"/>
      <c r="O682" s="152"/>
      <c r="P682" s="149"/>
      <c r="Q682" s="150"/>
      <c r="R682" s="151"/>
      <c r="S682" s="148"/>
      <c r="T682" s="149"/>
      <c r="U682" s="150"/>
      <c r="V682" s="151"/>
      <c r="W682" s="148"/>
      <c r="X682" s="149"/>
      <c r="Y682" s="150"/>
      <c r="Z682" s="147"/>
      <c r="AA682" s="146"/>
      <c r="AB682" s="158">
        <f t="shared" si="12950"/>
        <v>0</v>
      </c>
      <c r="AC682" s="159">
        <f t="shared" si="12951"/>
        <v>0</v>
      </c>
      <c r="BI682" s="145" t="s">
        <v>38</v>
      </c>
      <c r="BJ682" s="128">
        <f>B682/B684</f>
        <v>0</v>
      </c>
      <c r="BK682" s="129">
        <f t="shared" ref="BK682" si="12979">C682/C684</f>
        <v>0</v>
      </c>
      <c r="BL682" s="130">
        <f t="shared" ref="BL682" si="12980">D682/D684</f>
        <v>0</v>
      </c>
      <c r="BM682" s="131">
        <f t="shared" ref="BM682" si="12981">E682/E684</f>
        <v>0</v>
      </c>
      <c r="BN682" s="128">
        <f t="shared" ref="BN682" si="12982">F682/F684</f>
        <v>0</v>
      </c>
      <c r="BO682" s="129">
        <f t="shared" ref="BO682" si="12983">G682/G684</f>
        <v>0</v>
      </c>
      <c r="BP682" s="130">
        <f t="shared" ref="BP682" si="12984">H682/H684</f>
        <v>0</v>
      </c>
      <c r="BQ682" s="131">
        <f t="shared" ref="BQ682" si="12985">I682/I684</f>
        <v>0</v>
      </c>
      <c r="BR682" s="128">
        <f t="shared" ref="BR682" si="12986">J682/J684</f>
        <v>0</v>
      </c>
      <c r="BS682" s="129">
        <f t="shared" ref="BS682" si="12987">K682/K684</f>
        <v>0</v>
      </c>
      <c r="BT682" s="130">
        <f t="shared" ref="BT682" si="12988">L682/L684</f>
        <v>0</v>
      </c>
      <c r="BU682" s="128">
        <f t="shared" ref="BU682" si="12989">M682/M684</f>
        <v>0</v>
      </c>
      <c r="BV682" s="132">
        <f t="shared" ref="BV682" si="12990">N682/N684</f>
        <v>0</v>
      </c>
      <c r="BW682" s="133">
        <f t="shared" ref="BW682" si="12991">O682/O684</f>
        <v>0</v>
      </c>
      <c r="BX682" s="128">
        <f t="shared" ref="BX682" si="12992">P682/P684</f>
        <v>0</v>
      </c>
      <c r="BY682" s="129">
        <f t="shared" ref="BY682" si="12993">Q682/Q684</f>
        <v>0</v>
      </c>
      <c r="BZ682" s="130">
        <f t="shared" ref="BZ682" si="12994">R682/R684</f>
        <v>0</v>
      </c>
      <c r="CA682" s="131">
        <f t="shared" ref="CA682" si="12995">S682/S684</f>
        <v>0</v>
      </c>
      <c r="CB682" s="128">
        <f t="shared" ref="CB682" si="12996">T682/T684</f>
        <v>0</v>
      </c>
      <c r="CC682" s="129">
        <f t="shared" ref="CC682" si="12997">U682/U684</f>
        <v>0</v>
      </c>
      <c r="CD682" s="130">
        <f t="shared" ref="CD682" si="12998">V682/V684</f>
        <v>0</v>
      </c>
      <c r="CE682" s="131">
        <f t="shared" ref="CE682" si="12999">W682/W684</f>
        <v>0</v>
      </c>
      <c r="CF682" s="128">
        <f t="shared" ref="CF682" si="13000">X682/X684</f>
        <v>0</v>
      </c>
      <c r="CG682" s="129">
        <f t="shared" ref="CG682" si="13001">Y682/Y684</f>
        <v>0</v>
      </c>
      <c r="CH682" s="130">
        <f t="shared" ref="CH682" si="13002">Z682/Z684</f>
        <v>0</v>
      </c>
      <c r="CI682" s="128">
        <f t="shared" ref="CI682" si="13003">AA682/AA684</f>
        <v>0</v>
      </c>
      <c r="CJ682" s="134">
        <f t="shared" ref="CJ682" si="13004">AB682/AB684</f>
        <v>0</v>
      </c>
      <c r="CK682" s="135">
        <f t="shared" ref="CK682" si="13005">AC682/AC684</f>
        <v>0</v>
      </c>
    </row>
    <row r="683" spans="1:89" ht="13.5" thickBot="1" x14ac:dyDescent="0.25">
      <c r="A683" s="136" t="s">
        <v>39</v>
      </c>
      <c r="B683" s="58"/>
      <c r="C683" s="59"/>
      <c r="D683" s="138"/>
      <c r="E683" s="139"/>
      <c r="F683" s="137"/>
      <c r="G683" s="140"/>
      <c r="H683" s="138"/>
      <c r="I683" s="139"/>
      <c r="J683" s="137"/>
      <c r="K683" s="140"/>
      <c r="L683" s="138"/>
      <c r="M683" s="137"/>
      <c r="N683" s="141"/>
      <c r="O683" s="142"/>
      <c r="P683" s="137"/>
      <c r="Q683" s="140"/>
      <c r="R683" s="138"/>
      <c r="S683" s="139"/>
      <c r="T683" s="137"/>
      <c r="U683" s="140"/>
      <c r="V683" s="138"/>
      <c r="W683" s="139"/>
      <c r="X683" s="137"/>
      <c r="Y683" s="140"/>
      <c r="Z683" s="143"/>
      <c r="AA683" s="144"/>
      <c r="AB683" s="158">
        <f t="shared" si="12950"/>
        <v>0</v>
      </c>
      <c r="AC683" s="159">
        <f t="shared" si="12951"/>
        <v>0</v>
      </c>
      <c r="BI683" s="136" t="s">
        <v>39</v>
      </c>
      <c r="BJ683" s="128">
        <f>B683/B684</f>
        <v>0</v>
      </c>
      <c r="BK683" s="129">
        <f t="shared" ref="BK683" si="13006">C683/C684</f>
        <v>0</v>
      </c>
      <c r="BL683" s="130">
        <f t="shared" ref="BL683" si="13007">D683/D684</f>
        <v>0</v>
      </c>
      <c r="BM683" s="131">
        <f t="shared" ref="BM683" si="13008">E683/E684</f>
        <v>0</v>
      </c>
      <c r="BN683" s="128">
        <f t="shared" ref="BN683" si="13009">F683/F684</f>
        <v>0</v>
      </c>
      <c r="BO683" s="129">
        <f t="shared" ref="BO683" si="13010">G683/G684</f>
        <v>0</v>
      </c>
      <c r="BP683" s="130">
        <f t="shared" ref="BP683" si="13011">H683/H684</f>
        <v>0</v>
      </c>
      <c r="BQ683" s="131">
        <f t="shared" ref="BQ683" si="13012">I683/I684</f>
        <v>0</v>
      </c>
      <c r="BR683" s="128">
        <f t="shared" ref="BR683" si="13013">J683/J684</f>
        <v>0</v>
      </c>
      <c r="BS683" s="129">
        <f t="shared" ref="BS683" si="13014">K683/K684</f>
        <v>0</v>
      </c>
      <c r="BT683" s="130">
        <f t="shared" ref="BT683" si="13015">L683/L684</f>
        <v>0</v>
      </c>
      <c r="BU683" s="128">
        <f t="shared" ref="BU683" si="13016">M683/M684</f>
        <v>0</v>
      </c>
      <c r="BV683" s="132">
        <f t="shared" ref="BV683" si="13017">N683/N684</f>
        <v>0</v>
      </c>
      <c r="BW683" s="133">
        <f t="shared" ref="BW683" si="13018">O683/O684</f>
        <v>0</v>
      </c>
      <c r="BX683" s="128">
        <f t="shared" ref="BX683" si="13019">P683/P684</f>
        <v>0</v>
      </c>
      <c r="BY683" s="129">
        <f t="shared" ref="BY683" si="13020">Q683/Q684</f>
        <v>0</v>
      </c>
      <c r="BZ683" s="130">
        <f t="shared" ref="BZ683" si="13021">R683/R684</f>
        <v>0</v>
      </c>
      <c r="CA683" s="131">
        <f t="shared" ref="CA683" si="13022">S683/S684</f>
        <v>0</v>
      </c>
      <c r="CB683" s="128">
        <f t="shared" ref="CB683" si="13023">T683/T684</f>
        <v>0</v>
      </c>
      <c r="CC683" s="129">
        <f t="shared" ref="CC683" si="13024">U683/U684</f>
        <v>0</v>
      </c>
      <c r="CD683" s="130">
        <f t="shared" ref="CD683" si="13025">V683/V684</f>
        <v>0</v>
      </c>
      <c r="CE683" s="131">
        <f t="shared" ref="CE683" si="13026">W683/W684</f>
        <v>0</v>
      </c>
      <c r="CF683" s="128">
        <f t="shared" ref="CF683" si="13027">X683/X684</f>
        <v>0</v>
      </c>
      <c r="CG683" s="129">
        <f t="shared" ref="CG683" si="13028">Y683/Y684</f>
        <v>0</v>
      </c>
      <c r="CH683" s="130">
        <f t="shared" ref="CH683" si="13029">Z683/Z684</f>
        <v>0</v>
      </c>
      <c r="CI683" s="128">
        <f t="shared" ref="CI683" si="13030">AA683/AA684</f>
        <v>0</v>
      </c>
      <c r="CJ683" s="134">
        <f t="shared" ref="CJ683" si="13031">AB683/AB684</f>
        <v>0</v>
      </c>
      <c r="CK683" s="135">
        <f t="shared" ref="CK683" si="13032">AC683/AC684</f>
        <v>0</v>
      </c>
    </row>
    <row r="684" spans="1:89" ht="14.25" thickTop="1" thickBot="1" x14ac:dyDescent="0.25">
      <c r="A684" s="229" t="s">
        <v>13</v>
      </c>
      <c r="B684" s="20">
        <f t="shared" ref="B684:AA684" si="13033">SUM(B661:B683)</f>
        <v>22449</v>
      </c>
      <c r="C684" s="21">
        <f t="shared" si="13033"/>
        <v>22579</v>
      </c>
      <c r="D684" s="20">
        <f t="shared" si="13033"/>
        <v>7215</v>
      </c>
      <c r="E684" s="21">
        <f t="shared" si="13033"/>
        <v>8224</v>
      </c>
      <c r="F684" s="20">
        <f t="shared" si="13033"/>
        <v>18769</v>
      </c>
      <c r="G684" s="21">
        <f t="shared" si="13033"/>
        <v>16670</v>
      </c>
      <c r="H684" s="20">
        <f t="shared" si="13033"/>
        <v>32767</v>
      </c>
      <c r="I684" s="21">
        <f t="shared" si="13033"/>
        <v>32586</v>
      </c>
      <c r="J684" s="20">
        <f t="shared" si="13033"/>
        <v>3475</v>
      </c>
      <c r="K684" s="21">
        <f t="shared" si="13033"/>
        <v>3422</v>
      </c>
      <c r="L684" s="20">
        <f t="shared" si="13033"/>
        <v>12198</v>
      </c>
      <c r="M684" s="21">
        <f t="shared" si="13033"/>
        <v>12860</v>
      </c>
      <c r="N684" s="20">
        <f t="shared" si="13033"/>
        <v>27240</v>
      </c>
      <c r="O684" s="21">
        <f t="shared" si="13033"/>
        <v>26858</v>
      </c>
      <c r="P684" s="20">
        <f t="shared" si="13033"/>
        <v>14030</v>
      </c>
      <c r="Q684" s="21">
        <f t="shared" si="13033"/>
        <v>13579</v>
      </c>
      <c r="R684" s="20">
        <f t="shared" si="13033"/>
        <v>20465</v>
      </c>
      <c r="S684" s="21">
        <f t="shared" si="13033"/>
        <v>21036</v>
      </c>
      <c r="T684" s="20">
        <f t="shared" si="13033"/>
        <v>2521</v>
      </c>
      <c r="U684" s="21">
        <f t="shared" si="13033"/>
        <v>2768</v>
      </c>
      <c r="V684" s="20">
        <f t="shared" si="13033"/>
        <v>16237</v>
      </c>
      <c r="W684" s="21">
        <f t="shared" si="13033"/>
        <v>18719</v>
      </c>
      <c r="X684" s="20">
        <f t="shared" si="13033"/>
        <v>10544</v>
      </c>
      <c r="Y684" s="21">
        <f t="shared" si="13033"/>
        <v>6317</v>
      </c>
      <c r="Z684" s="20">
        <f t="shared" si="13033"/>
        <v>35909</v>
      </c>
      <c r="AA684" s="21">
        <f t="shared" si="13033"/>
        <v>37112</v>
      </c>
      <c r="AB684" s="160">
        <f t="shared" ref="AB684:AC684" si="13034">SUM(AB660:AB683)</f>
        <v>223819</v>
      </c>
      <c r="AC684" s="161">
        <f t="shared" si="13034"/>
        <v>222730</v>
      </c>
      <c r="BI684" s="229" t="s">
        <v>13</v>
      </c>
      <c r="BJ684" s="154">
        <f>SUM(BJ660:BJ683)</f>
        <v>1</v>
      </c>
      <c r="BK684" s="155">
        <f t="shared" ref="BK684:CK684" si="13035">SUM(BK660:BK683)</f>
        <v>1</v>
      </c>
      <c r="BL684" s="154">
        <f t="shared" si="13035"/>
        <v>1</v>
      </c>
      <c r="BM684" s="155">
        <f t="shared" si="13035"/>
        <v>1</v>
      </c>
      <c r="BN684" s="154">
        <f t="shared" si="13035"/>
        <v>1</v>
      </c>
      <c r="BO684" s="155">
        <f t="shared" si="13035"/>
        <v>0.99999999999999989</v>
      </c>
      <c r="BP684" s="154">
        <f t="shared" si="13035"/>
        <v>1</v>
      </c>
      <c r="BQ684" s="155">
        <f t="shared" si="13035"/>
        <v>1</v>
      </c>
      <c r="BR684" s="154">
        <f t="shared" si="13035"/>
        <v>1</v>
      </c>
      <c r="BS684" s="155">
        <f t="shared" si="13035"/>
        <v>1</v>
      </c>
      <c r="BT684" s="154">
        <f t="shared" si="13035"/>
        <v>1</v>
      </c>
      <c r="BU684" s="155">
        <f t="shared" si="13035"/>
        <v>1</v>
      </c>
      <c r="BV684" s="154">
        <f t="shared" si="13035"/>
        <v>1.0000000000000002</v>
      </c>
      <c r="BW684" s="155">
        <f t="shared" si="13035"/>
        <v>0.99999999999999989</v>
      </c>
      <c r="BX684" s="154">
        <f t="shared" si="13035"/>
        <v>1</v>
      </c>
      <c r="BY684" s="155">
        <f t="shared" si="13035"/>
        <v>1</v>
      </c>
      <c r="BZ684" s="154">
        <f t="shared" si="13035"/>
        <v>1.0000000000000002</v>
      </c>
      <c r="CA684" s="155">
        <f t="shared" si="13035"/>
        <v>0.99999999999999989</v>
      </c>
      <c r="CB684" s="154">
        <f t="shared" si="13035"/>
        <v>1</v>
      </c>
      <c r="CC684" s="155">
        <f t="shared" si="13035"/>
        <v>1</v>
      </c>
      <c r="CD684" s="154">
        <f t="shared" si="13035"/>
        <v>0.99999999999999989</v>
      </c>
      <c r="CE684" s="155">
        <f t="shared" si="13035"/>
        <v>1</v>
      </c>
      <c r="CF684" s="154">
        <f t="shared" si="13035"/>
        <v>1</v>
      </c>
      <c r="CG684" s="155">
        <f t="shared" si="13035"/>
        <v>1</v>
      </c>
      <c r="CH684" s="154">
        <f t="shared" si="13035"/>
        <v>1.0000000000000002</v>
      </c>
      <c r="CI684" s="155">
        <f t="shared" si="13035"/>
        <v>0.99999999999999989</v>
      </c>
      <c r="CJ684" s="154">
        <f t="shared" si="13035"/>
        <v>1</v>
      </c>
      <c r="CK684" s="155">
        <f t="shared" si="13035"/>
        <v>0.99999999999999989</v>
      </c>
    </row>
    <row r="685" spans="1:89" ht="13.5" thickTop="1" x14ac:dyDescent="0.2">
      <c r="A685" s="173"/>
    </row>
    <row r="687" spans="1:89" x14ac:dyDescent="0.2">
      <c r="A687" s="304">
        <f>+A656+1</f>
        <v>44704</v>
      </c>
      <c r="B687" s="304"/>
      <c r="C687" s="304"/>
      <c r="D687" s="304"/>
      <c r="BI687" s="309">
        <f>+BI625+2</f>
        <v>44704</v>
      </c>
      <c r="BJ687" s="309"/>
      <c r="BK687" s="309"/>
      <c r="BL687" s="309"/>
    </row>
    <row r="688" spans="1:89" ht="13.5" thickBot="1" x14ac:dyDescent="0.25">
      <c r="AE688" s="232" t="s">
        <v>84</v>
      </c>
    </row>
    <row r="689" spans="1:89" ht="14.25" thickTop="1" thickBot="1" x14ac:dyDescent="0.25">
      <c r="A689" s="300" t="s">
        <v>0</v>
      </c>
      <c r="B689" s="302" t="s">
        <v>1</v>
      </c>
      <c r="C689" s="303"/>
      <c r="D689" s="302" t="s">
        <v>2</v>
      </c>
      <c r="E689" s="303"/>
      <c r="F689" s="302" t="s">
        <v>3</v>
      </c>
      <c r="G689" s="303"/>
      <c r="H689" s="302" t="s">
        <v>4</v>
      </c>
      <c r="I689" s="303"/>
      <c r="J689" s="302" t="s">
        <v>5</v>
      </c>
      <c r="K689" s="303"/>
      <c r="L689" s="302" t="s">
        <v>6</v>
      </c>
      <c r="M689" s="303"/>
      <c r="N689" s="302" t="s">
        <v>7</v>
      </c>
      <c r="O689" s="303"/>
      <c r="P689" s="302" t="s">
        <v>8</v>
      </c>
      <c r="Q689" s="303"/>
      <c r="R689" s="302" t="s">
        <v>9</v>
      </c>
      <c r="S689" s="303"/>
      <c r="T689" s="302" t="s">
        <v>10</v>
      </c>
      <c r="U689" s="303"/>
      <c r="V689" s="302" t="s">
        <v>11</v>
      </c>
      <c r="W689" s="303"/>
      <c r="X689" s="302" t="s">
        <v>12</v>
      </c>
      <c r="Y689" s="303"/>
      <c r="Z689" s="305" t="s">
        <v>40</v>
      </c>
      <c r="AA689" s="306"/>
      <c r="AB689" s="307" t="s">
        <v>41</v>
      </c>
      <c r="AC689" s="308"/>
      <c r="AE689" s="300" t="s">
        <v>0</v>
      </c>
      <c r="AF689" s="302" t="s">
        <v>1</v>
      </c>
      <c r="AG689" s="303"/>
      <c r="AH689" s="302" t="s">
        <v>2</v>
      </c>
      <c r="AI689" s="303"/>
      <c r="AJ689" s="302" t="s">
        <v>3</v>
      </c>
      <c r="AK689" s="303"/>
      <c r="AL689" s="302" t="s">
        <v>4</v>
      </c>
      <c r="AM689" s="303"/>
      <c r="AN689" s="302" t="s">
        <v>5</v>
      </c>
      <c r="AO689" s="303"/>
      <c r="AP689" s="302" t="s">
        <v>6</v>
      </c>
      <c r="AQ689" s="303"/>
      <c r="AR689" s="302" t="s">
        <v>7</v>
      </c>
      <c r="AS689" s="303"/>
      <c r="AT689" s="302" t="s">
        <v>8</v>
      </c>
      <c r="AU689" s="303"/>
      <c r="AV689" s="302" t="s">
        <v>9</v>
      </c>
      <c r="AW689" s="303"/>
      <c r="AX689" s="302" t="s">
        <v>10</v>
      </c>
      <c r="AY689" s="303"/>
      <c r="AZ689" s="302" t="s">
        <v>11</v>
      </c>
      <c r="BA689" s="303"/>
      <c r="BB689" s="302" t="s">
        <v>12</v>
      </c>
      <c r="BC689" s="303"/>
      <c r="BD689" s="305" t="s">
        <v>40</v>
      </c>
      <c r="BE689" s="306"/>
      <c r="BF689" s="307" t="s">
        <v>41</v>
      </c>
      <c r="BG689" s="308"/>
      <c r="BI689" s="300" t="s">
        <v>0</v>
      </c>
      <c r="BJ689" s="302" t="s">
        <v>1</v>
      </c>
      <c r="BK689" s="303"/>
      <c r="BL689" s="302" t="s">
        <v>2</v>
      </c>
      <c r="BM689" s="303"/>
      <c r="BN689" s="302" t="s">
        <v>3</v>
      </c>
      <c r="BO689" s="303"/>
      <c r="BP689" s="302" t="s">
        <v>4</v>
      </c>
      <c r="BQ689" s="303"/>
      <c r="BR689" s="302" t="s">
        <v>5</v>
      </c>
      <c r="BS689" s="303"/>
      <c r="BT689" s="302" t="s">
        <v>6</v>
      </c>
      <c r="BU689" s="303"/>
      <c r="BV689" s="302" t="s">
        <v>7</v>
      </c>
      <c r="BW689" s="303"/>
      <c r="BX689" s="302" t="s">
        <v>8</v>
      </c>
      <c r="BY689" s="303"/>
      <c r="BZ689" s="302" t="s">
        <v>9</v>
      </c>
      <c r="CA689" s="303"/>
      <c r="CB689" s="302" t="s">
        <v>10</v>
      </c>
      <c r="CC689" s="303"/>
      <c r="CD689" s="302" t="s">
        <v>11</v>
      </c>
      <c r="CE689" s="303"/>
      <c r="CF689" s="302" t="s">
        <v>12</v>
      </c>
      <c r="CG689" s="303"/>
      <c r="CH689" s="305" t="s">
        <v>40</v>
      </c>
      <c r="CI689" s="306"/>
      <c r="CJ689" s="302" t="s">
        <v>41</v>
      </c>
      <c r="CK689" s="303"/>
    </row>
    <row r="690" spans="1:89" ht="15" thickTop="1" thickBot="1" x14ac:dyDescent="0.3">
      <c r="A690" s="301"/>
      <c r="B690" s="115" t="s">
        <v>14</v>
      </c>
      <c r="C690" s="116" t="s">
        <v>15</v>
      </c>
      <c r="D690" s="117" t="s">
        <v>14</v>
      </c>
      <c r="E690" s="118" t="s">
        <v>15</v>
      </c>
      <c r="F690" s="115" t="s">
        <v>14</v>
      </c>
      <c r="G690" s="116" t="s">
        <v>15</v>
      </c>
      <c r="H690" s="117" t="s">
        <v>14</v>
      </c>
      <c r="I690" s="118" t="s">
        <v>15</v>
      </c>
      <c r="J690" s="115" t="s">
        <v>14</v>
      </c>
      <c r="K690" s="116" t="s">
        <v>15</v>
      </c>
      <c r="L690" s="117" t="s">
        <v>14</v>
      </c>
      <c r="M690" s="115" t="s">
        <v>15</v>
      </c>
      <c r="N690" s="119" t="s">
        <v>14</v>
      </c>
      <c r="O690" s="120" t="s">
        <v>15</v>
      </c>
      <c r="P690" s="115" t="s">
        <v>14</v>
      </c>
      <c r="Q690" s="116" t="s">
        <v>15</v>
      </c>
      <c r="R690" s="117" t="s">
        <v>14</v>
      </c>
      <c r="S690" s="118" t="s">
        <v>15</v>
      </c>
      <c r="T690" s="115" t="s">
        <v>14</v>
      </c>
      <c r="U690" s="116" t="s">
        <v>15</v>
      </c>
      <c r="V690" s="117" t="s">
        <v>14</v>
      </c>
      <c r="W690" s="118" t="s">
        <v>15</v>
      </c>
      <c r="X690" s="115" t="s">
        <v>14</v>
      </c>
      <c r="Y690" s="116" t="s">
        <v>15</v>
      </c>
      <c r="Z690" s="28" t="s">
        <v>14</v>
      </c>
      <c r="AA690" s="121" t="s">
        <v>15</v>
      </c>
      <c r="AB690" s="162" t="s">
        <v>14</v>
      </c>
      <c r="AC690" s="163" t="s">
        <v>15</v>
      </c>
      <c r="AE690" s="301"/>
      <c r="AF690" s="115" t="s">
        <v>14</v>
      </c>
      <c r="AG690" s="116" t="s">
        <v>15</v>
      </c>
      <c r="AH690" s="117" t="s">
        <v>14</v>
      </c>
      <c r="AI690" s="118" t="s">
        <v>15</v>
      </c>
      <c r="AJ690" s="115" t="s">
        <v>14</v>
      </c>
      <c r="AK690" s="116" t="s">
        <v>15</v>
      </c>
      <c r="AL690" s="117" t="s">
        <v>14</v>
      </c>
      <c r="AM690" s="118" t="s">
        <v>15</v>
      </c>
      <c r="AN690" s="115" t="s">
        <v>14</v>
      </c>
      <c r="AO690" s="116" t="s">
        <v>15</v>
      </c>
      <c r="AP690" s="117" t="s">
        <v>14</v>
      </c>
      <c r="AQ690" s="115" t="s">
        <v>15</v>
      </c>
      <c r="AR690" s="119" t="s">
        <v>14</v>
      </c>
      <c r="AS690" s="120" t="s">
        <v>15</v>
      </c>
      <c r="AT690" s="115" t="s">
        <v>14</v>
      </c>
      <c r="AU690" s="116" t="s">
        <v>15</v>
      </c>
      <c r="AV690" s="117" t="s">
        <v>14</v>
      </c>
      <c r="AW690" s="118" t="s">
        <v>15</v>
      </c>
      <c r="AX690" s="115" t="s">
        <v>14</v>
      </c>
      <c r="AY690" s="116" t="s">
        <v>15</v>
      </c>
      <c r="AZ690" s="117" t="s">
        <v>14</v>
      </c>
      <c r="BA690" s="118" t="s">
        <v>15</v>
      </c>
      <c r="BB690" s="115" t="s">
        <v>14</v>
      </c>
      <c r="BC690" s="116" t="s">
        <v>15</v>
      </c>
      <c r="BD690" s="28" t="s">
        <v>14</v>
      </c>
      <c r="BE690" s="121" t="s">
        <v>15</v>
      </c>
      <c r="BF690" s="162" t="s">
        <v>14</v>
      </c>
      <c r="BG690" s="163" t="s">
        <v>15</v>
      </c>
      <c r="BI690" s="301"/>
      <c r="BJ690" s="115" t="s">
        <v>14</v>
      </c>
      <c r="BK690" s="116" t="s">
        <v>15</v>
      </c>
      <c r="BL690" s="117" t="s">
        <v>14</v>
      </c>
      <c r="BM690" s="118" t="s">
        <v>15</v>
      </c>
      <c r="BN690" s="115" t="s">
        <v>14</v>
      </c>
      <c r="BO690" s="116" t="s">
        <v>15</v>
      </c>
      <c r="BP690" s="117" t="s">
        <v>14</v>
      </c>
      <c r="BQ690" s="118" t="s">
        <v>15</v>
      </c>
      <c r="BR690" s="115" t="s">
        <v>14</v>
      </c>
      <c r="BS690" s="116" t="s">
        <v>15</v>
      </c>
      <c r="BT690" s="117" t="s">
        <v>14</v>
      </c>
      <c r="BU690" s="115" t="s">
        <v>15</v>
      </c>
      <c r="BV690" s="119" t="s">
        <v>14</v>
      </c>
      <c r="BW690" s="120" t="s">
        <v>15</v>
      </c>
      <c r="BX690" s="115" t="s">
        <v>14</v>
      </c>
      <c r="BY690" s="116" t="s">
        <v>15</v>
      </c>
      <c r="BZ690" s="117" t="s">
        <v>14</v>
      </c>
      <c r="CA690" s="118" t="s">
        <v>15</v>
      </c>
      <c r="CB690" s="115" t="s">
        <v>14</v>
      </c>
      <c r="CC690" s="116" t="s">
        <v>15</v>
      </c>
      <c r="CD690" s="117" t="s">
        <v>14</v>
      </c>
      <c r="CE690" s="118" t="s">
        <v>15</v>
      </c>
      <c r="CF690" s="115" t="s">
        <v>14</v>
      </c>
      <c r="CG690" s="116" t="s">
        <v>15</v>
      </c>
      <c r="CH690" s="28" t="s">
        <v>14</v>
      </c>
      <c r="CI690" s="121" t="s">
        <v>15</v>
      </c>
      <c r="CJ690" s="119" t="s">
        <v>14</v>
      </c>
      <c r="CK690" s="120" t="s">
        <v>15</v>
      </c>
    </row>
    <row r="691" spans="1:89" ht="13.5" thickTop="1" x14ac:dyDescent="0.2">
      <c r="A691" s="124" t="s">
        <v>16</v>
      </c>
      <c r="B691" s="125"/>
      <c r="C691" s="172"/>
      <c r="D691" s="126"/>
      <c r="E691" s="166"/>
      <c r="F691" s="125"/>
      <c r="G691" s="127"/>
      <c r="H691" s="126"/>
      <c r="I691" s="166"/>
      <c r="J691" s="125"/>
      <c r="K691" s="127"/>
      <c r="L691" s="126"/>
      <c r="M691" s="125"/>
      <c r="N691" s="165"/>
      <c r="O691" s="167"/>
      <c r="P691" s="125"/>
      <c r="Q691" s="127"/>
      <c r="R691" s="126"/>
      <c r="S691" s="166"/>
      <c r="T691" s="125"/>
      <c r="U691" s="127"/>
      <c r="V691" s="126"/>
      <c r="W691" s="166"/>
      <c r="X691" s="125"/>
      <c r="Y691" s="127"/>
      <c r="Z691" s="170"/>
      <c r="AA691" s="171"/>
      <c r="AB691" s="156">
        <f>B691+D691+F691+H691+J691+L691+N691+P691+R691+T691+V691+X691+Z691</f>
        <v>0</v>
      </c>
      <c r="AC691" s="157">
        <f>C691+E691+G691+I691+K691+M691+O691+Q691+S691+U691+W691+Y691+AA691</f>
        <v>0</v>
      </c>
      <c r="AD691" s="202"/>
      <c r="AE691" s="235" t="str">
        <f>$AE$9</f>
        <v>07:00 - 07:59</v>
      </c>
      <c r="AF691" s="125">
        <f>SUMIF($A$9:$A$32,$AE691,B$691:B$714)</f>
        <v>3082</v>
      </c>
      <c r="AG691" s="172">
        <f t="shared" ref="AG691:AV693" si="13036">SUMIF($A$9:$A$32,$AE691,C$691:C$714)</f>
        <v>1170</v>
      </c>
      <c r="AH691" s="126">
        <f t="shared" si="13036"/>
        <v>1043</v>
      </c>
      <c r="AI691" s="166">
        <f t="shared" si="13036"/>
        <v>1146</v>
      </c>
      <c r="AJ691" s="125">
        <f t="shared" si="13036"/>
        <v>3119</v>
      </c>
      <c r="AK691" s="127">
        <f t="shared" si="13036"/>
        <v>1220</v>
      </c>
      <c r="AL691" s="126">
        <f t="shared" si="13036"/>
        <v>3603</v>
      </c>
      <c r="AM691" s="166">
        <f t="shared" si="13036"/>
        <v>2020</v>
      </c>
      <c r="AN691" s="125">
        <f t="shared" si="13036"/>
        <v>270</v>
      </c>
      <c r="AO691" s="127">
        <f t="shared" si="13036"/>
        <v>976</v>
      </c>
      <c r="AP691" s="126">
        <f t="shared" si="13036"/>
        <v>956</v>
      </c>
      <c r="AQ691" s="125">
        <f t="shared" si="13036"/>
        <v>3234</v>
      </c>
      <c r="AR691" s="165">
        <f t="shared" si="13036"/>
        <v>2456</v>
      </c>
      <c r="AS691" s="167">
        <f t="shared" si="13036"/>
        <v>4241</v>
      </c>
      <c r="AT691" s="125">
        <f t="shared" si="13036"/>
        <v>1919</v>
      </c>
      <c r="AU691" s="127">
        <f t="shared" si="13036"/>
        <v>1948</v>
      </c>
      <c r="AV691" s="126">
        <f t="shared" si="13036"/>
        <v>2495</v>
      </c>
      <c r="AW691" s="166">
        <f t="shared" ref="AW691:BE693" si="13037">SUMIF($A$9:$A$32,$AE691,S$691:S$714)</f>
        <v>1954</v>
      </c>
      <c r="AX691" s="125">
        <f t="shared" si="13037"/>
        <v>316</v>
      </c>
      <c r="AY691" s="127">
        <f t="shared" si="13037"/>
        <v>1355</v>
      </c>
      <c r="AZ691" s="126">
        <f t="shared" si="13037"/>
        <v>906</v>
      </c>
      <c r="BA691" s="166">
        <f t="shared" si="13037"/>
        <v>3042</v>
      </c>
      <c r="BB691" s="125">
        <f t="shared" si="13037"/>
        <v>1852</v>
      </c>
      <c r="BC691" s="127">
        <f t="shared" si="13037"/>
        <v>1538</v>
      </c>
      <c r="BD691" s="170">
        <f t="shared" si="13037"/>
        <v>4000</v>
      </c>
      <c r="BE691" s="171">
        <f t="shared" si="13037"/>
        <v>2444</v>
      </c>
      <c r="BF691" s="156">
        <f>AF691+AH691+AJ691+AL691+AN691+AP691+AR691+AT691+AV691+AX691+AZ691+BB691+BD691</f>
        <v>26017</v>
      </c>
      <c r="BG691" s="157">
        <f>AG691+AI691+AK691+AM691+AO691+AQ691+AS691+AU691+AW691+AY691+BA691+BC691+BE691</f>
        <v>26288</v>
      </c>
      <c r="BH691" s="202"/>
      <c r="BI691" s="124" t="s">
        <v>16</v>
      </c>
      <c r="BJ691" s="128">
        <f>B691/B715</f>
        <v>0</v>
      </c>
      <c r="BK691" s="129">
        <f t="shared" ref="BK691" si="13038">C691/C715</f>
        <v>0</v>
      </c>
      <c r="BL691" s="130">
        <f t="shared" ref="BL691" si="13039">D691/D715</f>
        <v>0</v>
      </c>
      <c r="BM691" s="131">
        <f t="shared" ref="BM691" si="13040">E691/E715</f>
        <v>0</v>
      </c>
      <c r="BN691" s="128">
        <f t="shared" ref="BN691" si="13041">F691/F715</f>
        <v>0</v>
      </c>
      <c r="BO691" s="129">
        <f t="shared" ref="BO691" si="13042">G691/G715</f>
        <v>0</v>
      </c>
      <c r="BP691" s="130">
        <f t="shared" ref="BP691" si="13043">H691/H715</f>
        <v>0</v>
      </c>
      <c r="BQ691" s="131">
        <f t="shared" ref="BQ691" si="13044">I691/I715</f>
        <v>0</v>
      </c>
      <c r="BR691" s="128">
        <f t="shared" ref="BR691" si="13045">J691/J715</f>
        <v>0</v>
      </c>
      <c r="BS691" s="129">
        <f t="shared" ref="BS691" si="13046">K691/K715</f>
        <v>0</v>
      </c>
      <c r="BT691" s="130">
        <f t="shared" ref="BT691" si="13047">L691/L715</f>
        <v>0</v>
      </c>
      <c r="BU691" s="128">
        <f t="shared" ref="BU691" si="13048">M691/M715</f>
        <v>0</v>
      </c>
      <c r="BV691" s="132">
        <f t="shared" ref="BV691" si="13049">N691/N715</f>
        <v>0</v>
      </c>
      <c r="BW691" s="133">
        <f t="shared" ref="BW691" si="13050">O691/O715</f>
        <v>0</v>
      </c>
      <c r="BX691" s="128">
        <f t="shared" ref="BX691" si="13051">P691/P715</f>
        <v>0</v>
      </c>
      <c r="BY691" s="129">
        <f t="shared" ref="BY691" si="13052">Q691/Q715</f>
        <v>0</v>
      </c>
      <c r="BZ691" s="130">
        <f t="shared" ref="BZ691" si="13053">R691/R715</f>
        <v>0</v>
      </c>
      <c r="CA691" s="131">
        <f t="shared" ref="CA691" si="13054">S691/S715</f>
        <v>0</v>
      </c>
      <c r="CB691" s="128">
        <f t="shared" ref="CB691" si="13055">T691/T715</f>
        <v>0</v>
      </c>
      <c r="CC691" s="129">
        <f t="shared" ref="CC691" si="13056">U691/U715</f>
        <v>0</v>
      </c>
      <c r="CD691" s="130">
        <f t="shared" ref="CD691" si="13057">V691/V715</f>
        <v>0</v>
      </c>
      <c r="CE691" s="131">
        <f t="shared" ref="CE691" si="13058">W691/W715</f>
        <v>0</v>
      </c>
      <c r="CF691" s="128">
        <f t="shared" ref="CF691" si="13059">X691/X715</f>
        <v>0</v>
      </c>
      <c r="CG691" s="129">
        <f t="shared" ref="CG691" si="13060">Y691/Y715</f>
        <v>0</v>
      </c>
      <c r="CH691" s="130">
        <f t="shared" ref="CH691" si="13061">Z691/Z715</f>
        <v>0</v>
      </c>
      <c r="CI691" s="128">
        <f t="shared" ref="CI691" si="13062">AA691/AA715</f>
        <v>0</v>
      </c>
      <c r="CJ691" s="134">
        <f t="shared" ref="CJ691" si="13063">AB691/AB715</f>
        <v>0</v>
      </c>
      <c r="CK691" s="135">
        <f t="shared" ref="CK691" si="13064">AC691/AC715</f>
        <v>0</v>
      </c>
    </row>
    <row r="692" spans="1:89" x14ac:dyDescent="0.2">
      <c r="A692" s="136" t="s">
        <v>17</v>
      </c>
      <c r="B692" s="175">
        <v>578</v>
      </c>
      <c r="C692" s="176">
        <v>0</v>
      </c>
      <c r="D692" s="177">
        <v>475</v>
      </c>
      <c r="E692" s="178">
        <v>0</v>
      </c>
      <c r="F692" s="175">
        <v>1371</v>
      </c>
      <c r="G692" s="179">
        <v>18</v>
      </c>
      <c r="H692" s="177">
        <v>798</v>
      </c>
      <c r="I692" s="178">
        <v>71</v>
      </c>
      <c r="J692" s="175">
        <v>15</v>
      </c>
      <c r="K692" s="179">
        <v>27</v>
      </c>
      <c r="L692" s="177">
        <v>97</v>
      </c>
      <c r="M692" s="175">
        <v>108</v>
      </c>
      <c r="N692" s="180">
        <v>358</v>
      </c>
      <c r="O692" s="181">
        <v>200</v>
      </c>
      <c r="P692" s="175">
        <v>85</v>
      </c>
      <c r="Q692" s="179">
        <v>0</v>
      </c>
      <c r="R692" s="177">
        <v>47</v>
      </c>
      <c r="S692" s="178">
        <v>2</v>
      </c>
      <c r="T692" s="175">
        <v>0</v>
      </c>
      <c r="U692" s="179">
        <v>0</v>
      </c>
      <c r="V692" s="177">
        <v>3</v>
      </c>
      <c r="W692" s="178">
        <v>0</v>
      </c>
      <c r="X692" s="175">
        <v>7</v>
      </c>
      <c r="Y692" s="179">
        <v>0</v>
      </c>
      <c r="Z692" s="177">
        <v>0</v>
      </c>
      <c r="AA692" s="175">
        <v>0</v>
      </c>
      <c r="AB692" s="156">
        <f t="shared" ref="AB692:AB711" si="13065">B692+D692+F692+H692+J692+L692+N692+P692+R692+T692+V692+X692+Z692</f>
        <v>3834</v>
      </c>
      <c r="AC692" s="157">
        <f t="shared" ref="AC692:AC711" si="13066">C692+E692+G692+I692+K692+M692+O692+Q692+S692+U692+W692+Y692+AA692</f>
        <v>426</v>
      </c>
      <c r="AD692" s="202"/>
      <c r="AE692" s="237" t="str">
        <f>$AE$10</f>
        <v>08:00 - 08:59</v>
      </c>
      <c r="AF692" s="125">
        <f>SUMIF($A$9:$A$32,$AE692,B$691:B$714)</f>
        <v>3024</v>
      </c>
      <c r="AG692" s="176">
        <f t="shared" si="13036"/>
        <v>1063</v>
      </c>
      <c r="AH692" s="177">
        <f t="shared" si="13036"/>
        <v>828</v>
      </c>
      <c r="AI692" s="178">
        <f t="shared" si="13036"/>
        <v>918</v>
      </c>
      <c r="AJ692" s="238">
        <f t="shared" si="13036"/>
        <v>2908</v>
      </c>
      <c r="AK692" s="179">
        <f t="shared" si="13036"/>
        <v>1074</v>
      </c>
      <c r="AL692" s="177">
        <f t="shared" si="13036"/>
        <v>3393</v>
      </c>
      <c r="AM692" s="178">
        <f t="shared" si="13036"/>
        <v>1982</v>
      </c>
      <c r="AN692" s="238">
        <f t="shared" si="13036"/>
        <v>253</v>
      </c>
      <c r="AO692" s="179">
        <f t="shared" si="13036"/>
        <v>810</v>
      </c>
      <c r="AP692" s="177">
        <f t="shared" si="13036"/>
        <v>906</v>
      </c>
      <c r="AQ692" s="238">
        <f t="shared" si="13036"/>
        <v>2959</v>
      </c>
      <c r="AR692" s="180">
        <f t="shared" si="13036"/>
        <v>2099</v>
      </c>
      <c r="AS692" s="181">
        <f t="shared" si="13036"/>
        <v>3978</v>
      </c>
      <c r="AT692" s="238">
        <f t="shared" si="13036"/>
        <v>1426</v>
      </c>
      <c r="AU692" s="179">
        <f t="shared" si="13036"/>
        <v>1780</v>
      </c>
      <c r="AV692" s="177">
        <f t="shared" si="13036"/>
        <v>2112</v>
      </c>
      <c r="AW692" s="178">
        <f t="shared" si="13037"/>
        <v>1910</v>
      </c>
      <c r="AX692" s="238">
        <f t="shared" si="13037"/>
        <v>204</v>
      </c>
      <c r="AY692" s="179">
        <f t="shared" si="13037"/>
        <v>1085</v>
      </c>
      <c r="AZ692" s="177">
        <f t="shared" si="13037"/>
        <v>827</v>
      </c>
      <c r="BA692" s="178">
        <f t="shared" si="13037"/>
        <v>2374</v>
      </c>
      <c r="BB692" s="238">
        <f t="shared" si="13037"/>
        <v>1431</v>
      </c>
      <c r="BC692" s="179">
        <f t="shared" si="13037"/>
        <v>1581</v>
      </c>
      <c r="BD692" s="177">
        <f t="shared" si="13037"/>
        <v>3701</v>
      </c>
      <c r="BE692" s="238">
        <f t="shared" si="13037"/>
        <v>2521</v>
      </c>
      <c r="BF692" s="158">
        <f>SUM(AF692,AH692,AJ692,AL692,AN692,AP692,AR692,AT692,AV692,AX692,AZ692,BB692,BD692)</f>
        <v>23112</v>
      </c>
      <c r="BG692" s="159">
        <f>SUM(AG692,AI692,AK692,AM692,AO692,AQ692,AS692,AU692,AW692,AY692,BA692,BC692,BE692)</f>
        <v>24035</v>
      </c>
      <c r="BH692" s="202"/>
      <c r="BI692" s="136" t="s">
        <v>17</v>
      </c>
      <c r="BJ692" s="128">
        <f>B692/B715</f>
        <v>1.7934715154524015E-2</v>
      </c>
      <c r="BK692" s="129">
        <f t="shared" ref="BK692" si="13067">C692/C715</f>
        <v>0</v>
      </c>
      <c r="BL692" s="130">
        <f t="shared" ref="BL692" si="13068">D692/D715</f>
        <v>3.4293552812071332E-2</v>
      </c>
      <c r="BM692" s="131">
        <f t="shared" ref="BM692" si="13069">E692/E715</f>
        <v>0</v>
      </c>
      <c r="BN692" s="128">
        <f t="shared" ref="BN692" si="13070">F692/F715</f>
        <v>3.9545415212437623E-2</v>
      </c>
      <c r="BO692" s="129">
        <f t="shared" ref="BO692" si="13071">G692/G715</f>
        <v>6.7585326474674278E-4</v>
      </c>
      <c r="BP692" s="130">
        <f t="shared" ref="BP692" si="13072">H692/H715</f>
        <v>1.7803757083575029E-2</v>
      </c>
      <c r="BQ692" s="131">
        <f t="shared" ref="BQ692" si="13073">I692/I715</f>
        <v>1.6048099091361149E-3</v>
      </c>
      <c r="BR692" s="128">
        <f t="shared" ref="BR692" si="13074">J692/J715</f>
        <v>2.213368747233289E-3</v>
      </c>
      <c r="BS692" s="129">
        <f t="shared" ref="BS692" si="13075">K692/K715</f>
        <v>3.7793952967525198E-3</v>
      </c>
      <c r="BT692" s="130">
        <f t="shared" ref="BT692" si="13076">L692/L715</f>
        <v>4.0029712776493889E-3</v>
      </c>
      <c r="BU692" s="128">
        <f t="shared" ref="BU692" si="13077">M692/M715</f>
        <v>4.3378720327750331E-3</v>
      </c>
      <c r="BV692" s="132">
        <f t="shared" ref="BV692" si="13078">N692/N715</f>
        <v>8.6912189555970968E-3</v>
      </c>
      <c r="BW692" s="133">
        <f t="shared" ref="BW692" si="13079">O692/O715</f>
        <v>4.5937937845970094E-3</v>
      </c>
      <c r="BX692" s="128">
        <f t="shared" ref="BX692" si="13080">P692/P715</f>
        <v>3.927729772191673E-3</v>
      </c>
      <c r="BY692" s="129">
        <f t="shared" ref="BY692" si="13081">Q692/Q715</f>
        <v>0</v>
      </c>
      <c r="BZ692" s="130">
        <f t="shared" ref="BZ692" si="13082">R692/R715</f>
        <v>1.6878546290310997E-3</v>
      </c>
      <c r="CA692" s="131">
        <f t="shared" ref="CA692" si="13083">S692/S715</f>
        <v>6.3510209266139526E-5</v>
      </c>
      <c r="CB692" s="128">
        <f t="shared" ref="CB692" si="13084">T692/T715</f>
        <v>0</v>
      </c>
      <c r="CC692" s="129">
        <f t="shared" ref="CC692" si="13085">U692/U715</f>
        <v>0</v>
      </c>
      <c r="CD692" s="130">
        <f t="shared" ref="CD692" si="13086">V692/V715</f>
        <v>1.2042389210019268E-4</v>
      </c>
      <c r="CE692" s="131">
        <f t="shared" ref="CE692" si="13087">W692/W715</f>
        <v>0</v>
      </c>
      <c r="CF692" s="128">
        <f t="shared" ref="CF692" si="13088">X692/X715</f>
        <v>3.3281034564731611E-4</v>
      </c>
      <c r="CG692" s="129">
        <f t="shared" ref="CG692" si="13089">Y692/Y715</f>
        <v>0</v>
      </c>
      <c r="CH692" s="130">
        <f t="shared" ref="CH692" si="13090">Z692/Z715</f>
        <v>0</v>
      </c>
      <c r="CI692" s="128">
        <f t="shared" ref="CI692" si="13091">AA692/AA715</f>
        <v>0</v>
      </c>
      <c r="CJ692" s="134">
        <f t="shared" ref="CJ692" si="13092">AB692/AB715</f>
        <v>1.1044758061031362E-2</v>
      </c>
      <c r="CK692" s="135">
        <f t="shared" ref="CK692" si="13093">AC692/AC715</f>
        <v>1.2327744370040686E-3</v>
      </c>
    </row>
    <row r="693" spans="1:89" ht="13.5" thickBot="1" x14ac:dyDescent="0.25">
      <c r="A693" s="145" t="s">
        <v>18</v>
      </c>
      <c r="B693" s="182">
        <v>2357</v>
      </c>
      <c r="C693" s="183">
        <v>2</v>
      </c>
      <c r="D693" s="184">
        <v>1272</v>
      </c>
      <c r="E693" s="185">
        <v>172</v>
      </c>
      <c r="F693" s="182">
        <v>3696</v>
      </c>
      <c r="G693" s="186">
        <v>398</v>
      </c>
      <c r="H693" s="184">
        <v>3007</v>
      </c>
      <c r="I693" s="185">
        <v>819</v>
      </c>
      <c r="J693" s="182">
        <v>114</v>
      </c>
      <c r="K693" s="186">
        <v>335</v>
      </c>
      <c r="L693" s="184">
        <v>566</v>
      </c>
      <c r="M693" s="182">
        <v>1164</v>
      </c>
      <c r="N693" s="187">
        <v>1762</v>
      </c>
      <c r="O693" s="188">
        <v>2251</v>
      </c>
      <c r="P693" s="182">
        <v>727</v>
      </c>
      <c r="Q693" s="186">
        <v>1188</v>
      </c>
      <c r="R693" s="184">
        <v>1075</v>
      </c>
      <c r="S693" s="185">
        <v>1672</v>
      </c>
      <c r="T693" s="182">
        <v>86</v>
      </c>
      <c r="U693" s="186">
        <v>748</v>
      </c>
      <c r="V693" s="184">
        <v>590</v>
      </c>
      <c r="W693" s="185">
        <v>1912</v>
      </c>
      <c r="X693" s="182">
        <v>1196</v>
      </c>
      <c r="Y693" s="186">
        <v>805</v>
      </c>
      <c r="Z693" s="184">
        <v>2362</v>
      </c>
      <c r="AA693" s="182">
        <v>1653</v>
      </c>
      <c r="AB693" s="156">
        <f t="shared" si="13065"/>
        <v>18810</v>
      </c>
      <c r="AC693" s="157">
        <f t="shared" si="13066"/>
        <v>13119</v>
      </c>
      <c r="AD693" s="202"/>
      <c r="AE693" s="235">
        <f>$AE$11</f>
        <v>0</v>
      </c>
      <c r="AF693" s="125">
        <f>SUMIF($A$9:$A$32,$AE693,B$691:B$714)</f>
        <v>0</v>
      </c>
      <c r="AG693" s="183">
        <f t="shared" si="13036"/>
        <v>0</v>
      </c>
      <c r="AH693" s="184">
        <f t="shared" si="13036"/>
        <v>0</v>
      </c>
      <c r="AI693" s="185">
        <f t="shared" si="13036"/>
        <v>0</v>
      </c>
      <c r="AJ693" s="182">
        <f t="shared" si="13036"/>
        <v>0</v>
      </c>
      <c r="AK693" s="186">
        <f t="shared" si="13036"/>
        <v>0</v>
      </c>
      <c r="AL693" s="184">
        <f t="shared" si="13036"/>
        <v>0</v>
      </c>
      <c r="AM693" s="185">
        <f t="shared" si="13036"/>
        <v>0</v>
      </c>
      <c r="AN693" s="182">
        <f t="shared" si="13036"/>
        <v>0</v>
      </c>
      <c r="AO693" s="186">
        <f t="shared" si="13036"/>
        <v>0</v>
      </c>
      <c r="AP693" s="184">
        <f t="shared" si="13036"/>
        <v>0</v>
      </c>
      <c r="AQ693" s="182">
        <f t="shared" si="13036"/>
        <v>0</v>
      </c>
      <c r="AR693" s="187">
        <f t="shared" si="13036"/>
        <v>0</v>
      </c>
      <c r="AS693" s="188">
        <f t="shared" si="13036"/>
        <v>0</v>
      </c>
      <c r="AT693" s="182">
        <f t="shared" si="13036"/>
        <v>0</v>
      </c>
      <c r="AU693" s="186">
        <f t="shared" si="13036"/>
        <v>0</v>
      </c>
      <c r="AV693" s="184">
        <f t="shared" si="13036"/>
        <v>0</v>
      </c>
      <c r="AW693" s="185">
        <f t="shared" si="13037"/>
        <v>0</v>
      </c>
      <c r="AX693" s="182">
        <f t="shared" si="13037"/>
        <v>0</v>
      </c>
      <c r="AY693" s="186">
        <f t="shared" si="13037"/>
        <v>0</v>
      </c>
      <c r="AZ693" s="184">
        <f t="shared" si="13037"/>
        <v>0</v>
      </c>
      <c r="BA693" s="185">
        <f t="shared" si="13037"/>
        <v>0</v>
      </c>
      <c r="BB693" s="182">
        <f t="shared" si="13037"/>
        <v>0</v>
      </c>
      <c r="BC693" s="186">
        <f t="shared" si="13037"/>
        <v>0</v>
      </c>
      <c r="BD693" s="184">
        <f t="shared" si="13037"/>
        <v>0</v>
      </c>
      <c r="BE693" s="182">
        <f t="shared" si="13037"/>
        <v>0</v>
      </c>
      <c r="BF693" s="158">
        <f>SUM(AF693,AH693,AJ693,AL693,AN693,AP693,AR693,AT693,AV693,AX693,AZ693,BB693,BD693)</f>
        <v>0</v>
      </c>
      <c r="BG693" s="159">
        <f>SUM(AG693,AI693,AK693,AM693,AO693,AQ693,AS693,AU693,AW693,AY693,BA693,BC693,BE693)</f>
        <v>0</v>
      </c>
      <c r="BH693" s="202"/>
      <c r="BI693" s="145" t="s">
        <v>18</v>
      </c>
      <c r="BJ693" s="128">
        <f>B693/B715</f>
        <v>7.313516197095693E-2</v>
      </c>
      <c r="BK693" s="129">
        <f t="shared" ref="BK693" si="13094">C693/C715</f>
        <v>6.8497842317966981E-5</v>
      </c>
      <c r="BL693" s="130">
        <f t="shared" ref="BL693" si="13095">D693/D715</f>
        <v>9.1834524583062599E-2</v>
      </c>
      <c r="BM693" s="131">
        <f t="shared" ref="BM693" si="13096">E693/E715</f>
        <v>1.218561813673397E-2</v>
      </c>
      <c r="BN693" s="128">
        <f t="shared" ref="BN693" si="13097">F693/F715</f>
        <v>0.10660820906285154</v>
      </c>
      <c r="BO693" s="129">
        <f t="shared" ref="BO693" si="13098">G693/G715</f>
        <v>1.4943866631622423E-2</v>
      </c>
      <c r="BP693" s="130">
        <f t="shared" ref="BP693" si="13099">H693/H715</f>
        <v>6.7087590915175577E-2</v>
      </c>
      <c r="BQ693" s="131">
        <f t="shared" ref="BQ693" si="13100">I693/I715</f>
        <v>1.8511821346232086E-2</v>
      </c>
      <c r="BR693" s="128">
        <f t="shared" ref="BR693" si="13101">J693/J715</f>
        <v>1.6821602478972998E-2</v>
      </c>
      <c r="BS693" s="129">
        <f t="shared" ref="BS693" si="13102">K693/K715</f>
        <v>4.6892497200447927E-2</v>
      </c>
      <c r="BT693" s="130">
        <f t="shared" ref="BT693" si="13103">L693/L715</f>
        <v>2.3357543743809838E-2</v>
      </c>
      <c r="BU693" s="128">
        <f t="shared" ref="BU693" si="13104">M693/M715</f>
        <v>4.6752620797686467E-2</v>
      </c>
      <c r="BV693" s="132">
        <f t="shared" ref="BV693" si="13105">N693/N715</f>
        <v>4.277633463620694E-2</v>
      </c>
      <c r="BW693" s="133">
        <f t="shared" ref="BW693" si="13106">O693/O715</f>
        <v>5.1703149045639343E-2</v>
      </c>
      <c r="BX693" s="128">
        <f t="shared" ref="BX693" si="13107">P693/P715</f>
        <v>3.3593641698627608E-2</v>
      </c>
      <c r="BY693" s="129">
        <f t="shared" ref="BY693" si="13108">Q693/Q715</f>
        <v>5.0734540485138369E-2</v>
      </c>
      <c r="BZ693" s="130">
        <f t="shared" ref="BZ693" si="13109">R693/R715</f>
        <v>3.8605185664009195E-2</v>
      </c>
      <c r="CA693" s="131">
        <f t="shared" ref="CA693" si="13110">S693/S715</f>
        <v>5.3094534946492647E-2</v>
      </c>
      <c r="CB693" s="128">
        <f t="shared" ref="CB693" si="13111">T693/T715</f>
        <v>1.1258018065191779E-2</v>
      </c>
      <c r="CC693" s="129">
        <f t="shared" ref="CC693" si="13112">U693/U715</f>
        <v>8.3687625867084364E-2</v>
      </c>
      <c r="CD693" s="130">
        <f t="shared" ref="CD693" si="13113">V693/V715</f>
        <v>2.3683365446371226E-2</v>
      </c>
      <c r="CE693" s="131">
        <f t="shared" ref="CE693" si="13114">W693/W715</f>
        <v>6.2561350696943921E-2</v>
      </c>
      <c r="CF693" s="128">
        <f t="shared" ref="CF693" si="13115">X693/X715</f>
        <v>5.6863024770598583E-2</v>
      </c>
      <c r="CG693" s="129">
        <f t="shared" ref="CG693" si="13116">Y693/Y715</f>
        <v>5.7972058188103123E-2</v>
      </c>
      <c r="CH693" s="130">
        <f t="shared" ref="CH693" si="13117">Z693/Z715</f>
        <v>5.1023935021169968E-2</v>
      </c>
      <c r="CI693" s="128">
        <f t="shared" ref="CI693" si="13118">AA693/AA715</f>
        <v>3.4797802244068796E-2</v>
      </c>
      <c r="CJ693" s="134">
        <f t="shared" ref="CJ693" si="13119">AB693/AB715</f>
        <v>5.418672382055293E-2</v>
      </c>
      <c r="CK693" s="135">
        <f t="shared" ref="CK693" si="13120">AC693/AC715</f>
        <v>3.7964243753653468E-2</v>
      </c>
    </row>
    <row r="694" spans="1:89" ht="14.25" thickTop="1" thickBot="1" x14ac:dyDescent="0.25">
      <c r="A694" s="136" t="s">
        <v>19</v>
      </c>
      <c r="B694" s="175">
        <v>2872</v>
      </c>
      <c r="C694" s="176">
        <v>1314</v>
      </c>
      <c r="D694" s="177">
        <v>1191</v>
      </c>
      <c r="E694" s="178">
        <v>973</v>
      </c>
      <c r="F694" s="175">
        <v>3938</v>
      </c>
      <c r="G694" s="179">
        <v>1305</v>
      </c>
      <c r="H694" s="177">
        <v>3850</v>
      </c>
      <c r="I694" s="178">
        <v>2024</v>
      </c>
      <c r="J694" s="175">
        <v>231</v>
      </c>
      <c r="K694" s="179">
        <v>719</v>
      </c>
      <c r="L694" s="177">
        <v>851</v>
      </c>
      <c r="M694" s="175">
        <v>2304</v>
      </c>
      <c r="N694" s="180">
        <v>2685</v>
      </c>
      <c r="O694" s="181">
        <v>3764</v>
      </c>
      <c r="P694" s="175">
        <v>1604</v>
      </c>
      <c r="Q694" s="179">
        <v>1944</v>
      </c>
      <c r="R694" s="177">
        <v>2138</v>
      </c>
      <c r="S694" s="178">
        <v>2300</v>
      </c>
      <c r="T694" s="175">
        <v>254</v>
      </c>
      <c r="U694" s="179">
        <v>1463</v>
      </c>
      <c r="V694" s="177">
        <v>831</v>
      </c>
      <c r="W694" s="178">
        <v>3191</v>
      </c>
      <c r="X694" s="175">
        <v>1802</v>
      </c>
      <c r="Y694" s="179">
        <v>1387</v>
      </c>
      <c r="Z694" s="177">
        <v>3539</v>
      </c>
      <c r="AA694" s="175">
        <v>2473</v>
      </c>
      <c r="AB694" s="156">
        <f t="shared" si="13065"/>
        <v>25786</v>
      </c>
      <c r="AC694" s="157">
        <f t="shared" si="13066"/>
        <v>25161</v>
      </c>
      <c r="AD694" s="202"/>
      <c r="AE694" s="229" t="s">
        <v>13</v>
      </c>
      <c r="AF694" s="20">
        <f t="shared" ref="AF694:BG694" si="13121">SUM(AF691:AF693)</f>
        <v>6106</v>
      </c>
      <c r="AG694" s="21">
        <f t="shared" si="13121"/>
        <v>2233</v>
      </c>
      <c r="AH694" s="20">
        <f t="shared" si="13121"/>
        <v>1871</v>
      </c>
      <c r="AI694" s="21">
        <f t="shared" si="13121"/>
        <v>2064</v>
      </c>
      <c r="AJ694" s="20">
        <f t="shared" si="13121"/>
        <v>6027</v>
      </c>
      <c r="AK694" s="21">
        <f t="shared" si="13121"/>
        <v>2294</v>
      </c>
      <c r="AL694" s="20">
        <f t="shared" si="13121"/>
        <v>6996</v>
      </c>
      <c r="AM694" s="21">
        <f t="shared" si="13121"/>
        <v>4002</v>
      </c>
      <c r="AN694" s="20">
        <f t="shared" si="13121"/>
        <v>523</v>
      </c>
      <c r="AO694" s="21">
        <f t="shared" si="13121"/>
        <v>1786</v>
      </c>
      <c r="AP694" s="20">
        <f t="shared" si="13121"/>
        <v>1862</v>
      </c>
      <c r="AQ694" s="21">
        <f t="shared" si="13121"/>
        <v>6193</v>
      </c>
      <c r="AR694" s="20">
        <f t="shared" si="13121"/>
        <v>4555</v>
      </c>
      <c r="AS694" s="21">
        <f t="shared" si="13121"/>
        <v>8219</v>
      </c>
      <c r="AT694" s="20">
        <f t="shared" si="13121"/>
        <v>3345</v>
      </c>
      <c r="AU694" s="21">
        <f t="shared" si="13121"/>
        <v>3728</v>
      </c>
      <c r="AV694" s="20">
        <f t="shared" si="13121"/>
        <v>4607</v>
      </c>
      <c r="AW694" s="21">
        <f t="shared" si="13121"/>
        <v>3864</v>
      </c>
      <c r="AX694" s="20">
        <f t="shared" si="13121"/>
        <v>520</v>
      </c>
      <c r="AY694" s="21">
        <f t="shared" si="13121"/>
        <v>2440</v>
      </c>
      <c r="AZ694" s="20">
        <f t="shared" si="13121"/>
        <v>1733</v>
      </c>
      <c r="BA694" s="21">
        <f t="shared" si="13121"/>
        <v>5416</v>
      </c>
      <c r="BB694" s="20">
        <f t="shared" si="13121"/>
        <v>3283</v>
      </c>
      <c r="BC694" s="21">
        <f t="shared" si="13121"/>
        <v>3119</v>
      </c>
      <c r="BD694" s="20">
        <f t="shared" si="13121"/>
        <v>7701</v>
      </c>
      <c r="BE694" s="21">
        <f t="shared" si="13121"/>
        <v>4965</v>
      </c>
      <c r="BF694" s="160">
        <f t="shared" si="13121"/>
        <v>49129</v>
      </c>
      <c r="BG694" s="161">
        <f t="shared" si="13121"/>
        <v>50323</v>
      </c>
      <c r="BH694" s="202"/>
      <c r="BI694" s="136" t="s">
        <v>19</v>
      </c>
      <c r="BJ694" s="128">
        <f>B694/B715</f>
        <v>8.911505523147574E-2</v>
      </c>
      <c r="BK694" s="129">
        <f t="shared" ref="BK694" si="13122">C694/C715</f>
        <v>4.5003082402904307E-2</v>
      </c>
      <c r="BL694" s="130">
        <f t="shared" ref="BL694" si="13123">D694/D715</f>
        <v>8.598657136668833E-2</v>
      </c>
      <c r="BM694" s="131">
        <f t="shared" ref="BM694" si="13124">E694/E715</f>
        <v>6.8933758413035784E-2</v>
      </c>
      <c r="BN694" s="128">
        <f t="shared" ref="BN694" si="13125">F694/F715</f>
        <v>0.11358850846577634</v>
      </c>
      <c r="BO694" s="129">
        <f t="shared" ref="BO694" si="13126">G694/G715</f>
        <v>4.8999361694138849E-2</v>
      </c>
      <c r="BP694" s="130">
        <f t="shared" ref="BP694" si="13127">H694/H715</f>
        <v>8.5895319262861994E-2</v>
      </c>
      <c r="BQ694" s="131">
        <f t="shared" ref="BQ694" si="13128">I694/I715</f>
        <v>4.5748383888612631E-2</v>
      </c>
      <c r="BR694" s="128">
        <f t="shared" ref="BR694" si="13129">J694/J715</f>
        <v>3.4085878707392651E-2</v>
      </c>
      <c r="BS694" s="129">
        <f t="shared" ref="BS694" si="13130">K694/K715</f>
        <v>0.10064389697648377</v>
      </c>
      <c r="BT694" s="130">
        <f t="shared" ref="BT694" si="13131">L694/L715</f>
        <v>3.5118851105975568E-2</v>
      </c>
      <c r="BU694" s="128">
        <f t="shared" ref="BU694" si="13132">M694/M715</f>
        <v>9.254127003253404E-2</v>
      </c>
      <c r="BV694" s="132">
        <f t="shared" ref="BV694" si="13133">N694/N715</f>
        <v>6.5184142166978223E-2</v>
      </c>
      <c r="BW694" s="133">
        <f t="shared" ref="BW694" si="13134">O694/O715</f>
        <v>8.6455199026115717E-2</v>
      </c>
      <c r="BX694" s="128">
        <f t="shared" ref="BX694" si="13135">P694/P715</f>
        <v>7.4118571230534627E-2</v>
      </c>
      <c r="BY694" s="129">
        <f t="shared" ref="BY694" si="13136">Q694/Q715</f>
        <v>8.302015715749915E-2</v>
      </c>
      <c r="BZ694" s="130">
        <f t="shared" ref="BZ694" si="13137">R694/R715</f>
        <v>7.6779429720606196E-2</v>
      </c>
      <c r="CA694" s="131">
        <f t="shared" ref="CA694" si="13138">S694/S715</f>
        <v>7.3036740656060459E-2</v>
      </c>
      <c r="CB694" s="128">
        <f t="shared" ref="CB694" si="13139">T694/T715</f>
        <v>3.3250425448357115E-2</v>
      </c>
      <c r="CC694" s="129">
        <f t="shared" ref="CC694" si="13140">U694/U715</f>
        <v>0.16368315059297381</v>
      </c>
      <c r="CD694" s="130">
        <f t="shared" ref="CD694" si="13141">V694/V715</f>
        <v>3.335741811175337E-2</v>
      </c>
      <c r="CE694" s="131">
        <f t="shared" ref="CE694" si="13142">W694/W715</f>
        <v>0.10441070610562136</v>
      </c>
      <c r="CF694" s="128">
        <f t="shared" ref="CF694" si="13143">X694/X715</f>
        <v>8.5674891836637665E-2</v>
      </c>
      <c r="CG694" s="129">
        <f t="shared" ref="CG694" si="13144">Y694/Y715</f>
        <v>9.9884776033414946E-2</v>
      </c>
      <c r="CH694" s="130">
        <f t="shared" ref="CH694" si="13145">Z694/Z715</f>
        <v>7.6449494513090813E-2</v>
      </c>
      <c r="CI694" s="128">
        <f t="shared" ref="CI694" si="13146">AA694/AA715</f>
        <v>5.2059869902953498E-2</v>
      </c>
      <c r="CJ694" s="134">
        <f t="shared" ref="CJ694" si="13147">AB694/AB715</f>
        <v>7.4282767699988192E-2</v>
      </c>
      <c r="CK694" s="135">
        <f t="shared" ref="CK694" si="13148">AC694/AC715</f>
        <v>7.2811825374317782E-2</v>
      </c>
    </row>
    <row r="695" spans="1:89" ht="13.5" thickTop="1" x14ac:dyDescent="0.2">
      <c r="A695" s="145" t="s">
        <v>20</v>
      </c>
      <c r="B695" s="182">
        <v>3082</v>
      </c>
      <c r="C695" s="183">
        <v>1170</v>
      </c>
      <c r="D695" s="184">
        <v>1043</v>
      </c>
      <c r="E695" s="185">
        <v>1146</v>
      </c>
      <c r="F695" s="182">
        <v>3119</v>
      </c>
      <c r="G695" s="186">
        <v>1220</v>
      </c>
      <c r="H695" s="184">
        <v>3603</v>
      </c>
      <c r="I695" s="185">
        <v>2020</v>
      </c>
      <c r="J695" s="182">
        <v>270</v>
      </c>
      <c r="K695" s="186">
        <v>976</v>
      </c>
      <c r="L695" s="184">
        <v>956</v>
      </c>
      <c r="M695" s="182">
        <v>3234</v>
      </c>
      <c r="N695" s="187">
        <v>2456</v>
      </c>
      <c r="O695" s="188">
        <v>4241</v>
      </c>
      <c r="P695" s="182">
        <v>1919</v>
      </c>
      <c r="Q695" s="186">
        <v>1948</v>
      </c>
      <c r="R695" s="184">
        <v>2495</v>
      </c>
      <c r="S695" s="185">
        <v>1954</v>
      </c>
      <c r="T695" s="182">
        <v>316</v>
      </c>
      <c r="U695" s="186">
        <v>1355</v>
      </c>
      <c r="V695" s="184">
        <v>906</v>
      </c>
      <c r="W695" s="185">
        <v>3042</v>
      </c>
      <c r="X695" s="182">
        <v>1852</v>
      </c>
      <c r="Y695" s="186">
        <v>1538</v>
      </c>
      <c r="Z695" s="184">
        <v>4000</v>
      </c>
      <c r="AA695" s="182">
        <v>2444</v>
      </c>
      <c r="AB695" s="156">
        <f t="shared" si="13065"/>
        <v>26017</v>
      </c>
      <c r="AC695" s="157">
        <f t="shared" si="13066"/>
        <v>26288</v>
      </c>
      <c r="AD695" s="202"/>
      <c r="BH695" s="202"/>
      <c r="BI695" s="145" t="s">
        <v>20</v>
      </c>
      <c r="BJ695" s="128">
        <f>B695/B715</f>
        <v>9.563112821149311E-2</v>
      </c>
      <c r="BK695" s="129">
        <f t="shared" ref="BK695" si="13149">C695/C715</f>
        <v>4.0071237756010687E-2</v>
      </c>
      <c r="BL695" s="130">
        <f t="shared" ref="BL695" si="13150">D695/D715</f>
        <v>7.5301422279979782E-2</v>
      </c>
      <c r="BM695" s="131">
        <f t="shared" ref="BM695" si="13151">E695/E715</f>
        <v>8.1190223166843781E-2</v>
      </c>
      <c r="BN695" s="128">
        <f t="shared" ref="BN695" si="13152">F695/F715</f>
        <v>8.9965098502985383E-2</v>
      </c>
      <c r="BO695" s="129">
        <f t="shared" ref="BO695" si="13153">G695/G715</f>
        <v>4.580783238839034E-2</v>
      </c>
      <c r="BP695" s="130">
        <f t="shared" ref="BP695" si="13154">H695/H715</f>
        <v>8.0384632546517329E-2</v>
      </c>
      <c r="BQ695" s="131">
        <f t="shared" ref="BQ695" si="13155">I695/I715</f>
        <v>4.5657972062745807E-2</v>
      </c>
      <c r="BR695" s="128">
        <f t="shared" ref="BR695" si="13156">J695/J715</f>
        <v>3.9840637450199202E-2</v>
      </c>
      <c r="BS695" s="129">
        <f t="shared" ref="BS695" si="13157">K695/K715</f>
        <v>0.1366181410974244</v>
      </c>
      <c r="BT695" s="130">
        <f t="shared" ref="BT695" si="13158">L695/L715</f>
        <v>3.945196434466821E-2</v>
      </c>
      <c r="BU695" s="128">
        <f t="shared" ref="BU695" si="13159">M695/M715</f>
        <v>0.12989516809254126</v>
      </c>
      <c r="BV695" s="132">
        <f t="shared" ref="BV695" si="13160">N695/N715</f>
        <v>5.9624675293146565E-2</v>
      </c>
      <c r="BW695" s="133">
        <f t="shared" ref="BW695" si="13161">O695/O715</f>
        <v>9.7411397202379582E-2</v>
      </c>
      <c r="BX695" s="128">
        <f t="shared" ref="BX695" si="13162">P695/P715</f>
        <v>8.8674275680421424E-2</v>
      </c>
      <c r="BY695" s="129">
        <f t="shared" ref="BY695" si="13163">Q695/Q715</f>
        <v>8.319098052613598E-2</v>
      </c>
      <c r="BZ695" s="130">
        <f t="shared" ref="BZ695" si="13164">R695/R715</f>
        <v>8.9599942541119013E-2</v>
      </c>
      <c r="CA695" s="131">
        <f t="shared" ref="CA695" si="13165">S695/S715</f>
        <v>6.2049474453018325E-2</v>
      </c>
      <c r="CB695" s="128">
        <f t="shared" ref="CB695" si="13166">T695/T715</f>
        <v>4.1366671030239562E-2</v>
      </c>
      <c r="CC695" s="129">
        <f t="shared" ref="CC695" si="13167">U695/U715</f>
        <v>0.15159991049451779</v>
      </c>
      <c r="CD695" s="130">
        <f t="shared" ref="CD695" si="13168">V695/V715</f>
        <v>3.6368015414258187E-2</v>
      </c>
      <c r="CE695" s="131">
        <f t="shared" ref="CE695" si="13169">W695/W715</f>
        <v>9.95353707218114E-2</v>
      </c>
      <c r="CF695" s="128">
        <f t="shared" ref="CF695" si="13170">X695/X715</f>
        <v>8.8052108591261349E-2</v>
      </c>
      <c r="CG695" s="129">
        <f t="shared" ref="CG695" si="13171">Y695/Y715</f>
        <v>0.11075903787987902</v>
      </c>
      <c r="CH695" s="130">
        <f t="shared" ref="CH695" si="13172">Z695/Z715</f>
        <v>8.640801866413203E-2</v>
      </c>
      <c r="CI695" s="128">
        <f t="shared" ref="CI695" si="13173">AA695/AA715</f>
        <v>5.1449382144285627E-2</v>
      </c>
      <c r="CJ695" s="134">
        <f t="shared" ref="CJ695" si="13174">AB695/AB715</f>
        <v>7.4948218694275676E-2</v>
      </c>
      <c r="CK695" s="135">
        <f t="shared" ref="CK695" si="13175">AC695/AC715</f>
        <v>7.6073179342636049E-2</v>
      </c>
    </row>
    <row r="696" spans="1:89" ht="13.5" thickBot="1" x14ac:dyDescent="0.25">
      <c r="A696" s="136" t="s">
        <v>21</v>
      </c>
      <c r="B696" s="175">
        <v>3024</v>
      </c>
      <c r="C696" s="176">
        <v>1063</v>
      </c>
      <c r="D696" s="177">
        <v>828</v>
      </c>
      <c r="E696" s="178">
        <v>918</v>
      </c>
      <c r="F696" s="175">
        <v>2908</v>
      </c>
      <c r="G696" s="179">
        <v>1074</v>
      </c>
      <c r="H696" s="177">
        <v>3393</v>
      </c>
      <c r="I696" s="178">
        <v>1982</v>
      </c>
      <c r="J696" s="175">
        <v>253</v>
      </c>
      <c r="K696" s="179">
        <v>810</v>
      </c>
      <c r="L696" s="177">
        <v>906</v>
      </c>
      <c r="M696" s="175">
        <v>2959</v>
      </c>
      <c r="N696" s="180">
        <v>2099</v>
      </c>
      <c r="O696" s="181">
        <v>3978</v>
      </c>
      <c r="P696" s="175">
        <v>1426</v>
      </c>
      <c r="Q696" s="179">
        <v>1780</v>
      </c>
      <c r="R696" s="177">
        <v>2112</v>
      </c>
      <c r="S696" s="178">
        <v>1910</v>
      </c>
      <c r="T696" s="175">
        <v>204</v>
      </c>
      <c r="U696" s="179">
        <v>1085</v>
      </c>
      <c r="V696" s="177">
        <v>827</v>
      </c>
      <c r="W696" s="178">
        <v>2374</v>
      </c>
      <c r="X696" s="175">
        <v>1431</v>
      </c>
      <c r="Y696" s="179">
        <v>1581</v>
      </c>
      <c r="Z696" s="177">
        <v>3701</v>
      </c>
      <c r="AA696" s="175">
        <v>2521</v>
      </c>
      <c r="AB696" s="156">
        <f t="shared" si="13065"/>
        <v>23112</v>
      </c>
      <c r="AC696" s="157">
        <f t="shared" si="13066"/>
        <v>24035</v>
      </c>
      <c r="AD696" s="202"/>
      <c r="AE696" s="232" t="s">
        <v>85</v>
      </c>
      <c r="BH696" s="202"/>
      <c r="BI696" s="136" t="s">
        <v>21</v>
      </c>
      <c r="BJ696" s="128">
        <f>B696/B715</f>
        <v>9.3831450912250217E-2</v>
      </c>
      <c r="BK696" s="129">
        <f t="shared" ref="BK696" si="13176">C696/C715</f>
        <v>3.6406603191999454E-2</v>
      </c>
      <c r="BL696" s="130">
        <f t="shared" ref="BL696" si="13177">D696/D715</f>
        <v>5.9779077322936969E-2</v>
      </c>
      <c r="BM696" s="131">
        <f t="shared" ref="BM696" si="13178">E696/E715</f>
        <v>6.5037194473963875E-2</v>
      </c>
      <c r="BN696" s="128">
        <f t="shared" ref="BN696" si="13179">F696/F715</f>
        <v>8.3878969684732754E-2</v>
      </c>
      <c r="BO696" s="129">
        <f t="shared" ref="BO696" si="13180">G696/G715</f>
        <v>4.0325911463222321E-2</v>
      </c>
      <c r="BP696" s="130">
        <f t="shared" ref="BP696" si="13181">H696/H715</f>
        <v>7.5699433313997588E-2</v>
      </c>
      <c r="BQ696" s="131">
        <f t="shared" ref="BQ696" si="13182">I696/I715</f>
        <v>4.4799059717010987E-2</v>
      </c>
      <c r="BR696" s="128">
        <f t="shared" ref="BR696" si="13183">J696/J715</f>
        <v>3.7332152870001474E-2</v>
      </c>
      <c r="BS696" s="129">
        <f t="shared" ref="BS696" si="13184">K696/K715</f>
        <v>0.11338185890257559</v>
      </c>
      <c r="BT696" s="130">
        <f t="shared" ref="BT696" si="13185">L696/L715</f>
        <v>3.7388577088147905E-2</v>
      </c>
      <c r="BU696" s="128">
        <f t="shared" ref="BU696" si="13186">M696/M715</f>
        <v>0.11884966060167891</v>
      </c>
      <c r="BV696" s="132">
        <f t="shared" ref="BV696" si="13187">N696/N715</f>
        <v>5.0957733485470127E-2</v>
      </c>
      <c r="BW696" s="133">
        <f t="shared" ref="BW696" si="13188">O696/O715</f>
        <v>9.1370558375634514E-2</v>
      </c>
      <c r="BX696" s="128">
        <f t="shared" ref="BX696" si="13189">P696/P715</f>
        <v>6.5893443001709712E-2</v>
      </c>
      <c r="BY696" s="129">
        <f t="shared" ref="BY696" si="13190">Q696/Q715</f>
        <v>7.6016399043389138E-2</v>
      </c>
      <c r="BZ696" s="130">
        <f t="shared" ref="BZ696" si="13191">R696/R715</f>
        <v>7.5845722904546428E-2</v>
      </c>
      <c r="CA696" s="131">
        <f t="shared" ref="CA696" si="13192">S696/S715</f>
        <v>6.0652249849163252E-2</v>
      </c>
      <c r="CB696" s="128">
        <f t="shared" ref="CB696" si="13193">T696/T715</f>
        <v>2.6705066108129335E-2</v>
      </c>
      <c r="CC696" s="129">
        <f t="shared" ref="CC696" si="13194">U696/U715</f>
        <v>0.12139181024837771</v>
      </c>
      <c r="CD696" s="130">
        <f t="shared" ref="CD696" si="13195">V696/V715</f>
        <v>3.3196852922286448E-2</v>
      </c>
      <c r="CE696" s="131">
        <f t="shared" ref="CE696" si="13196">W696/W715</f>
        <v>7.767816242392514E-2</v>
      </c>
      <c r="CF696" s="128">
        <f t="shared" ref="CF696" si="13197">X696/X715</f>
        <v>6.8035943517329917E-2</v>
      </c>
      <c r="CG696" s="129">
        <f t="shared" ref="CG696" si="13198">Y696/Y715</f>
        <v>0.11385568198185222</v>
      </c>
      <c r="CH696" s="130">
        <f t="shared" ref="CH696" si="13199">Z696/Z715</f>
        <v>7.9949019268988161E-2</v>
      </c>
      <c r="CI696" s="128">
        <f t="shared" ref="CI696" si="13200">AA696/AA715</f>
        <v>5.3070332400058942E-2</v>
      </c>
      <c r="CJ696" s="134">
        <f t="shared" ref="CJ696" si="13201">AB696/AB715</f>
        <v>6.6579668311569334E-2</v>
      </c>
      <c r="CK696" s="135">
        <f t="shared" ref="CK696" si="13202">AC696/AC715</f>
        <v>6.9553365242706083E-2</v>
      </c>
    </row>
    <row r="697" spans="1:89" ht="14.25" thickTop="1" thickBot="1" x14ac:dyDescent="0.25">
      <c r="A697" s="145" t="s">
        <v>22</v>
      </c>
      <c r="B697" s="182">
        <v>2314</v>
      </c>
      <c r="C697" s="183">
        <v>1360</v>
      </c>
      <c r="D697" s="184">
        <v>746</v>
      </c>
      <c r="E697" s="185">
        <v>831</v>
      </c>
      <c r="F697" s="182">
        <v>2723</v>
      </c>
      <c r="G697" s="186">
        <v>1074</v>
      </c>
      <c r="H697" s="184">
        <v>3035</v>
      </c>
      <c r="I697" s="185">
        <v>2290</v>
      </c>
      <c r="J697" s="182">
        <v>291</v>
      </c>
      <c r="K697" s="186">
        <v>867</v>
      </c>
      <c r="L697" s="184">
        <v>909</v>
      </c>
      <c r="M697" s="182">
        <v>2347</v>
      </c>
      <c r="N697" s="187">
        <v>2058</v>
      </c>
      <c r="O697" s="188">
        <v>3325</v>
      </c>
      <c r="P697" s="182">
        <v>1100</v>
      </c>
      <c r="Q697" s="186">
        <v>1367</v>
      </c>
      <c r="R697" s="184">
        <v>1824</v>
      </c>
      <c r="S697" s="185">
        <v>1690</v>
      </c>
      <c r="T697" s="182">
        <v>236</v>
      </c>
      <c r="U697" s="186">
        <v>628</v>
      </c>
      <c r="V697" s="184">
        <v>779</v>
      </c>
      <c r="W697" s="185">
        <v>2604</v>
      </c>
      <c r="X697" s="182">
        <v>1078</v>
      </c>
      <c r="Y697" s="186">
        <v>1047</v>
      </c>
      <c r="Z697" s="184">
        <v>3029</v>
      </c>
      <c r="AA697" s="182">
        <v>2909</v>
      </c>
      <c r="AB697" s="156">
        <f t="shared" si="13065"/>
        <v>20122</v>
      </c>
      <c r="AC697" s="157">
        <f t="shared" si="13066"/>
        <v>22339</v>
      </c>
      <c r="AD697" s="202"/>
      <c r="AE697" s="300" t="s">
        <v>0</v>
      </c>
      <c r="AF697" s="302" t="s">
        <v>1</v>
      </c>
      <c r="AG697" s="303"/>
      <c r="AH697" s="302" t="s">
        <v>2</v>
      </c>
      <c r="AI697" s="303"/>
      <c r="AJ697" s="302" t="s">
        <v>3</v>
      </c>
      <c r="AK697" s="303"/>
      <c r="AL697" s="302" t="s">
        <v>4</v>
      </c>
      <c r="AM697" s="303"/>
      <c r="AN697" s="302" t="s">
        <v>5</v>
      </c>
      <c r="AO697" s="303"/>
      <c r="AP697" s="302" t="s">
        <v>6</v>
      </c>
      <c r="AQ697" s="303"/>
      <c r="AR697" s="302" t="s">
        <v>7</v>
      </c>
      <c r="AS697" s="303"/>
      <c r="AT697" s="302" t="s">
        <v>8</v>
      </c>
      <c r="AU697" s="303"/>
      <c r="AV697" s="302" t="s">
        <v>9</v>
      </c>
      <c r="AW697" s="303"/>
      <c r="AX697" s="302" t="s">
        <v>10</v>
      </c>
      <c r="AY697" s="303"/>
      <c r="AZ697" s="302" t="s">
        <v>11</v>
      </c>
      <c r="BA697" s="303"/>
      <c r="BB697" s="302" t="s">
        <v>12</v>
      </c>
      <c r="BC697" s="303"/>
      <c r="BD697" s="305" t="s">
        <v>40</v>
      </c>
      <c r="BE697" s="306"/>
      <c r="BF697" s="307" t="s">
        <v>41</v>
      </c>
      <c r="BG697" s="308"/>
      <c r="BH697" s="202"/>
      <c r="BI697" s="145" t="s">
        <v>22</v>
      </c>
      <c r="BJ697" s="128">
        <f>B697/B715</f>
        <v>7.1800918456000992E-2</v>
      </c>
      <c r="BK697" s="129">
        <f t="shared" ref="BK697" si="13203">C697/C715</f>
        <v>4.6578532776217547E-2</v>
      </c>
      <c r="BL697" s="130">
        <f t="shared" ref="BL697" si="13204">D697/D715</f>
        <v>5.385892715327413E-2</v>
      </c>
      <c r="BM697" s="131">
        <f t="shared" ref="BM697" si="13205">E697/E715</f>
        <v>5.8873538788522847E-2</v>
      </c>
      <c r="BN697" s="128">
        <f t="shared" ref="BN697" si="13206">F697/F715</f>
        <v>7.8542790389108427E-2</v>
      </c>
      <c r="BO697" s="129">
        <f t="shared" ref="BO697" si="13207">G697/G715</f>
        <v>4.0325911463222321E-2</v>
      </c>
      <c r="BP697" s="130">
        <f t="shared" ref="BP697" si="13208">H697/H715</f>
        <v>6.771228414617822E-2</v>
      </c>
      <c r="BQ697" s="131">
        <f t="shared" ref="BQ697" si="13209">I697/I715</f>
        <v>5.1760770308756386E-2</v>
      </c>
      <c r="BR697" s="128">
        <f t="shared" ref="BR697" si="13210">J697/J715</f>
        <v>4.2939353696325809E-2</v>
      </c>
      <c r="BS697" s="129">
        <f t="shared" ref="BS697" si="13211">K697/K715</f>
        <v>0.1213605823068309</v>
      </c>
      <c r="BT697" s="130">
        <f t="shared" ref="BT697" si="13212">L697/L715</f>
        <v>3.7512380323539124E-2</v>
      </c>
      <c r="BU697" s="128">
        <f t="shared" ref="BU697" si="13213">M697/M715</f>
        <v>9.4268385749287059E-2</v>
      </c>
      <c r="BV697" s="132">
        <f t="shared" ref="BV697" si="13214">N697/N715</f>
        <v>4.9962370420722976E-2</v>
      </c>
      <c r="BW697" s="133">
        <f t="shared" ref="BW697" si="13215">O697/O715</f>
        <v>7.6371821668925283E-2</v>
      </c>
      <c r="BX697" s="128">
        <f t="shared" ref="BX697" si="13216">P697/P715</f>
        <v>5.0829444110715771E-2</v>
      </c>
      <c r="BY697" s="129">
        <f t="shared" ref="BY697" si="13217">Q697/Q715</f>
        <v>5.8378886231636486E-2</v>
      </c>
      <c r="BZ697" s="130">
        <f t="shared" ref="BZ697" si="13218">R697/R715</f>
        <v>6.5503124326653742E-2</v>
      </c>
      <c r="CA697" s="131">
        <f t="shared" ref="CA697" si="13219">S697/S715</f>
        <v>5.3666126829887903E-2</v>
      </c>
      <c r="CB697" s="128">
        <f t="shared" ref="CB697" si="13220">T697/T715</f>
        <v>3.0894096085875115E-2</v>
      </c>
      <c r="CC697" s="129">
        <f t="shared" ref="CC697" si="13221">U697/U715</f>
        <v>7.0261803535466544E-2</v>
      </c>
      <c r="CD697" s="130">
        <f t="shared" ref="CD697" si="13222">V697/V715</f>
        <v>3.1270070648683368E-2</v>
      </c>
      <c r="CE697" s="131">
        <f t="shared" ref="CE697" si="13223">W697/W715</f>
        <v>8.5203847915712325E-2</v>
      </c>
      <c r="CF697" s="128">
        <f t="shared" ref="CF697" si="13224">X697/X715</f>
        <v>5.1252793229686684E-2</v>
      </c>
      <c r="CG697" s="129">
        <f t="shared" ref="CG697" si="13225">Y697/Y715</f>
        <v>7.5399683134091885E-2</v>
      </c>
      <c r="CH697" s="130">
        <f t="shared" ref="CH697" si="13226">Z697/Z715</f>
        <v>6.543247213341398E-2</v>
      </c>
      <c r="CI697" s="128">
        <f t="shared" ref="CI697" si="13227">AA697/AA715</f>
        <v>6.123823758499463E-2</v>
      </c>
      <c r="CJ697" s="134">
        <f t="shared" ref="CJ697" si="13228">AB697/AB715</f>
        <v>5.7966255008887087E-2</v>
      </c>
      <c r="CK697" s="135">
        <f t="shared" ref="CK697" si="13229">AC697/AC715</f>
        <v>6.4645418188342463E-2</v>
      </c>
    </row>
    <row r="698" spans="1:89" ht="15" thickTop="1" thickBot="1" x14ac:dyDescent="0.3">
      <c r="A698" s="136" t="s">
        <v>23</v>
      </c>
      <c r="B698" s="175">
        <v>1688</v>
      </c>
      <c r="C698" s="176">
        <v>1095</v>
      </c>
      <c r="D698" s="177">
        <v>624</v>
      </c>
      <c r="E698" s="178">
        <v>600</v>
      </c>
      <c r="F698" s="175">
        <v>2078</v>
      </c>
      <c r="G698" s="179">
        <v>820</v>
      </c>
      <c r="H698" s="177">
        <v>2537</v>
      </c>
      <c r="I698" s="178">
        <v>1797</v>
      </c>
      <c r="J698" s="175">
        <v>285</v>
      </c>
      <c r="K698" s="179">
        <v>566</v>
      </c>
      <c r="L698" s="177">
        <v>853</v>
      </c>
      <c r="M698" s="175">
        <v>1666</v>
      </c>
      <c r="N698" s="180">
        <v>1766</v>
      </c>
      <c r="O698" s="181">
        <v>2390</v>
      </c>
      <c r="P698" s="175">
        <v>910</v>
      </c>
      <c r="Q698" s="179">
        <v>967</v>
      </c>
      <c r="R698" s="177">
        <v>1534</v>
      </c>
      <c r="S698" s="178">
        <v>1450</v>
      </c>
      <c r="T698" s="175">
        <v>251</v>
      </c>
      <c r="U698" s="179">
        <v>421</v>
      </c>
      <c r="V698" s="177">
        <v>790</v>
      </c>
      <c r="W698" s="178">
        <v>1787</v>
      </c>
      <c r="X698" s="175">
        <v>893</v>
      </c>
      <c r="Y698" s="179">
        <v>715</v>
      </c>
      <c r="Z698" s="177">
        <v>2530</v>
      </c>
      <c r="AA698" s="175">
        <v>2267</v>
      </c>
      <c r="AB698" s="156">
        <f t="shared" si="13065"/>
        <v>16739</v>
      </c>
      <c r="AC698" s="157">
        <f t="shared" si="13066"/>
        <v>16541</v>
      </c>
      <c r="AD698" s="202"/>
      <c r="AE698" s="301"/>
      <c r="AF698" s="115" t="s">
        <v>14</v>
      </c>
      <c r="AG698" s="116" t="s">
        <v>15</v>
      </c>
      <c r="AH698" s="117" t="s">
        <v>14</v>
      </c>
      <c r="AI698" s="118" t="s">
        <v>15</v>
      </c>
      <c r="AJ698" s="115" t="s">
        <v>14</v>
      </c>
      <c r="AK698" s="116" t="s">
        <v>15</v>
      </c>
      <c r="AL698" s="117" t="s">
        <v>14</v>
      </c>
      <c r="AM698" s="118" t="s">
        <v>15</v>
      </c>
      <c r="AN698" s="115" t="s">
        <v>14</v>
      </c>
      <c r="AO698" s="116" t="s">
        <v>15</v>
      </c>
      <c r="AP698" s="117" t="s">
        <v>14</v>
      </c>
      <c r="AQ698" s="115" t="s">
        <v>15</v>
      </c>
      <c r="AR698" s="119" t="s">
        <v>14</v>
      </c>
      <c r="AS698" s="120" t="s">
        <v>15</v>
      </c>
      <c r="AT698" s="115" t="s">
        <v>14</v>
      </c>
      <c r="AU698" s="116" t="s">
        <v>15</v>
      </c>
      <c r="AV698" s="117" t="s">
        <v>14</v>
      </c>
      <c r="AW698" s="118" t="s">
        <v>15</v>
      </c>
      <c r="AX698" s="115" t="s">
        <v>14</v>
      </c>
      <c r="AY698" s="116" t="s">
        <v>15</v>
      </c>
      <c r="AZ698" s="117" t="s">
        <v>14</v>
      </c>
      <c r="BA698" s="118" t="s">
        <v>15</v>
      </c>
      <c r="BB698" s="115" t="s">
        <v>14</v>
      </c>
      <c r="BC698" s="116" t="s">
        <v>15</v>
      </c>
      <c r="BD698" s="28" t="s">
        <v>14</v>
      </c>
      <c r="BE698" s="121" t="s">
        <v>15</v>
      </c>
      <c r="BF698" s="162" t="s">
        <v>14</v>
      </c>
      <c r="BG698" s="163" t="s">
        <v>15</v>
      </c>
      <c r="BH698" s="202"/>
      <c r="BI698" s="136" t="s">
        <v>23</v>
      </c>
      <c r="BJ698" s="128">
        <f>B698/B715</f>
        <v>5.237681519175872E-2</v>
      </c>
      <c r="BK698" s="129">
        <f t="shared" ref="BK698" si="13230">C698/C715</f>
        <v>3.7502568669086925E-2</v>
      </c>
      <c r="BL698" s="130">
        <f t="shared" ref="BL698" si="13231">D698/D715</f>
        <v>4.5050898852068443E-2</v>
      </c>
      <c r="BM698" s="131">
        <f t="shared" ref="BM698" si="13232">E698/E715</f>
        <v>4.250797024442083E-2</v>
      </c>
      <c r="BN698" s="128">
        <f t="shared" ref="BN698" si="13233">F698/F715</f>
        <v>5.9938273385445211E-2</v>
      </c>
      <c r="BO698" s="129">
        <f t="shared" ref="BO698" si="13234">G698/G715</f>
        <v>3.0788870949573836E-2</v>
      </c>
      <c r="BP698" s="130">
        <f t="shared" ref="BP698" si="13235">H698/H715</f>
        <v>5.6601668823345677E-2</v>
      </c>
      <c r="BQ698" s="131">
        <f t="shared" ref="BQ698" si="13236">I698/I715</f>
        <v>4.0617512770670404E-2</v>
      </c>
      <c r="BR698" s="128">
        <f t="shared" ref="BR698" si="13237">J698/J715</f>
        <v>4.2054006197432492E-2</v>
      </c>
      <c r="BS698" s="129">
        <f t="shared" ref="BS698" si="13238">K698/K715</f>
        <v>7.9227323628219479E-2</v>
      </c>
      <c r="BT698" s="130">
        <f t="shared" ref="BT698" si="13239">L698/L715</f>
        <v>3.5201386596236381E-2</v>
      </c>
      <c r="BU698" s="128">
        <f t="shared" ref="BU698" si="13240">M698/M715</f>
        <v>6.6915692653733386E-2</v>
      </c>
      <c r="BV698" s="132">
        <f t="shared" ref="BV698" si="13241">N698/N715</f>
        <v>4.2873443227889586E-2</v>
      </c>
      <c r="BW698" s="133">
        <f t="shared" ref="BW698" si="13242">O698/O715</f>
        <v>5.4895835725934261E-2</v>
      </c>
      <c r="BX698" s="128">
        <f t="shared" ref="BX698" si="13243">P698/P715</f>
        <v>4.2049812855228498E-2</v>
      </c>
      <c r="BY698" s="129">
        <f t="shared" ref="BY698" si="13244">Q698/Q715</f>
        <v>4.1296549367953538E-2</v>
      </c>
      <c r="BZ698" s="130">
        <f t="shared" ref="BZ698" si="13245">R698/R715</f>
        <v>5.5088702147525676E-2</v>
      </c>
      <c r="CA698" s="131">
        <f t="shared" ref="CA698" si="13246">S698/S715</f>
        <v>4.6044901717951163E-2</v>
      </c>
      <c r="CB698" s="128">
        <f t="shared" ref="CB698" si="13247">T698/T715</f>
        <v>3.285770388794345E-2</v>
      </c>
      <c r="CC698" s="129">
        <f t="shared" ref="CC698" si="13248">U698/U715</f>
        <v>4.7102260013425823E-2</v>
      </c>
      <c r="CD698" s="130">
        <f t="shared" ref="CD698" si="13249">V698/V715</f>
        <v>3.1711624919717407E-2</v>
      </c>
      <c r="CE698" s="131">
        <f t="shared" ref="CE698" si="13250">W698/W715</f>
        <v>5.84713042340161E-2</v>
      </c>
      <c r="CF698" s="128">
        <f t="shared" ref="CF698" si="13251">X698/X715</f>
        <v>4.2457091237579042E-2</v>
      </c>
      <c r="CG698" s="129">
        <f t="shared" ref="CG698" si="13252">Y698/Y715</f>
        <v>5.1490710067694082E-2</v>
      </c>
      <c r="CH698" s="130">
        <f t="shared" ref="CH698" si="13253">Z698/Z715</f>
        <v>5.4653071805063506E-2</v>
      </c>
      <c r="CI698" s="128">
        <f t="shared" ref="CI698" si="13254">AA698/AA715</f>
        <v>4.7723301686209293E-2</v>
      </c>
      <c r="CJ698" s="134">
        <f t="shared" ref="CJ698" si="13255">AB698/AB715</f>
        <v>4.8220710793845586E-2</v>
      </c>
      <c r="CK698" s="135">
        <f t="shared" ref="CK698" si="13256">AC698/AC715</f>
        <v>4.7866952963578173E-2</v>
      </c>
    </row>
    <row r="699" spans="1:89" ht="13.5" thickTop="1" x14ac:dyDescent="0.2">
      <c r="A699" s="145" t="s">
        <v>24</v>
      </c>
      <c r="B699" s="189">
        <v>1603</v>
      </c>
      <c r="C699" s="183">
        <v>1544</v>
      </c>
      <c r="D699" s="184">
        <v>684</v>
      </c>
      <c r="E699" s="185">
        <v>667</v>
      </c>
      <c r="F699" s="182">
        <v>1892</v>
      </c>
      <c r="G699" s="186">
        <v>977</v>
      </c>
      <c r="H699" s="184">
        <v>2417</v>
      </c>
      <c r="I699" s="185">
        <v>1997</v>
      </c>
      <c r="J699" s="182">
        <v>307</v>
      </c>
      <c r="K699" s="186">
        <v>383</v>
      </c>
      <c r="L699" s="184">
        <v>923</v>
      </c>
      <c r="M699" s="182">
        <v>1482</v>
      </c>
      <c r="N699" s="187">
        <v>1780</v>
      </c>
      <c r="O699" s="190">
        <v>2020</v>
      </c>
      <c r="P699" s="182">
        <v>1064</v>
      </c>
      <c r="Q699" s="186">
        <v>856</v>
      </c>
      <c r="R699" s="184">
        <v>1523</v>
      </c>
      <c r="S699" s="185">
        <v>1299</v>
      </c>
      <c r="T699" s="182">
        <v>237</v>
      </c>
      <c r="U699" s="186">
        <v>361</v>
      </c>
      <c r="V699" s="184">
        <v>894</v>
      </c>
      <c r="W699" s="191">
        <v>1639</v>
      </c>
      <c r="X699" s="182">
        <v>881</v>
      </c>
      <c r="Y699" s="186">
        <v>622</v>
      </c>
      <c r="Z699" s="184">
        <v>2609</v>
      </c>
      <c r="AA699" s="182">
        <v>2643</v>
      </c>
      <c r="AB699" s="156">
        <f t="shared" si="13065"/>
        <v>16814</v>
      </c>
      <c r="AC699" s="157">
        <f t="shared" si="13066"/>
        <v>16490</v>
      </c>
      <c r="AD699" s="202"/>
      <c r="AE699" s="235" t="str">
        <f>$AE$17</f>
        <v>17:00 - 17:59</v>
      </c>
      <c r="AF699" s="125">
        <f t="shared" ref="AF699:AU701" si="13257">SUMIF($A$9:$A$32,$AE699,B$691:B$714)</f>
        <v>1888</v>
      </c>
      <c r="AG699" s="172">
        <f t="shared" si="13257"/>
        <v>3651</v>
      </c>
      <c r="AH699" s="126">
        <f t="shared" si="13257"/>
        <v>1378</v>
      </c>
      <c r="AI699" s="166">
        <f t="shared" si="13257"/>
        <v>1175</v>
      </c>
      <c r="AJ699" s="125">
        <f t="shared" si="13257"/>
        <v>1847</v>
      </c>
      <c r="AK699" s="127">
        <f t="shared" si="13257"/>
        <v>3031</v>
      </c>
      <c r="AL699" s="126">
        <f t="shared" si="13257"/>
        <v>2902</v>
      </c>
      <c r="AM699" s="166">
        <f t="shared" si="13257"/>
        <v>4621</v>
      </c>
      <c r="AN699" s="125">
        <f t="shared" si="13257"/>
        <v>1022</v>
      </c>
      <c r="AO699" s="127">
        <f t="shared" si="13257"/>
        <v>296</v>
      </c>
      <c r="AP699" s="126">
        <f t="shared" si="13257"/>
        <v>3073</v>
      </c>
      <c r="AQ699" s="125">
        <f t="shared" si="13257"/>
        <v>1034</v>
      </c>
      <c r="AR699" s="165">
        <f t="shared" si="13257"/>
        <v>4214</v>
      </c>
      <c r="AS699" s="167">
        <f t="shared" si="13257"/>
        <v>2827</v>
      </c>
      <c r="AT699" s="125">
        <f t="shared" si="13257"/>
        <v>2225</v>
      </c>
      <c r="AU699" s="127">
        <f t="shared" si="13257"/>
        <v>1879</v>
      </c>
      <c r="AV699" s="126">
        <f t="shared" ref="AP699:BE701" si="13258">SUMIF($A$9:$A$32,$AE699,R$691:R$714)</f>
        <v>1952</v>
      </c>
      <c r="AW699" s="166">
        <f t="shared" si="13258"/>
        <v>2864</v>
      </c>
      <c r="AX699" s="125">
        <f t="shared" si="13258"/>
        <v>1283</v>
      </c>
      <c r="AY699" s="127">
        <f t="shared" si="13258"/>
        <v>288</v>
      </c>
      <c r="AZ699" s="126">
        <f t="shared" si="13258"/>
        <v>2927</v>
      </c>
      <c r="BA699" s="166">
        <f t="shared" si="13258"/>
        <v>1675</v>
      </c>
      <c r="BB699" s="125">
        <f t="shared" si="13258"/>
        <v>2356</v>
      </c>
      <c r="BC699" s="127">
        <f t="shared" si="13258"/>
        <v>955</v>
      </c>
      <c r="BD699" s="170">
        <f t="shared" si="13258"/>
        <v>3344</v>
      </c>
      <c r="BE699" s="171">
        <f t="shared" si="13258"/>
        <v>4470</v>
      </c>
      <c r="BF699" s="156">
        <f>AF699+AH699+AJ699+AL699+AN699+AP699+AR699+AT699+AV699+AX699+AZ699+BB699+BD699</f>
        <v>30411</v>
      </c>
      <c r="BG699" s="157">
        <f>AG699+AI699+AK699+AM699+AO699+AQ699+AS699+AU699+AW699+AY699+BA699+BC699+BE699</f>
        <v>28766</v>
      </c>
      <c r="BH699" s="202"/>
      <c r="BI699" s="145" t="s">
        <v>24</v>
      </c>
      <c r="BJ699" s="128">
        <f>B699/B715</f>
        <v>4.9739357080799303E-2</v>
      </c>
      <c r="BK699" s="129">
        <f t="shared" ref="BK699" si="13259">C699/C715</f>
        <v>5.2880334269470509E-2</v>
      </c>
      <c r="BL699" s="130">
        <f t="shared" ref="BL699" si="13260">D699/D715</f>
        <v>4.9382716049382713E-2</v>
      </c>
      <c r="BM699" s="131">
        <f t="shared" ref="BM699" si="13261">E699/E715</f>
        <v>4.7254693588381157E-2</v>
      </c>
      <c r="BN699" s="128">
        <f t="shared" ref="BN699" si="13262">F699/F715</f>
        <v>5.4573249877412099E-2</v>
      </c>
      <c r="BO699" s="129">
        <f t="shared" ref="BO699" si="13263">G699/G715</f>
        <v>3.6683813314309317E-2</v>
      </c>
      <c r="BP699" s="130">
        <f t="shared" ref="BP699" si="13264">H699/H715</f>
        <v>5.3924412119048679E-2</v>
      </c>
      <c r="BQ699" s="131">
        <f t="shared" ref="BQ699" si="13265">I699/I715</f>
        <v>4.5138104064011572E-2</v>
      </c>
      <c r="BR699" s="128">
        <f t="shared" ref="BR699" si="13266">J699/J715</f>
        <v>4.5300280360041315E-2</v>
      </c>
      <c r="BS699" s="129">
        <f t="shared" ref="BS699" si="13267">K699/K715</f>
        <v>5.3611422172452405E-2</v>
      </c>
      <c r="BT699" s="130">
        <f t="shared" ref="BT699" si="13268">L699/L715</f>
        <v>3.8090128755364806E-2</v>
      </c>
      <c r="BU699" s="128">
        <f t="shared" ref="BU699" si="13269">M699/M715</f>
        <v>5.952524400530184E-2</v>
      </c>
      <c r="BV699" s="132">
        <f t="shared" ref="BV699" si="13270">N699/N715</f>
        <v>4.3213323298778861E-2</v>
      </c>
      <c r="BW699" s="133">
        <f t="shared" ref="BW699" si="13271">O699/O715</f>
        <v>4.6397317224429795E-2</v>
      </c>
      <c r="BX699" s="128">
        <f t="shared" ref="BX699" si="13272">P699/P715</f>
        <v>4.9165935030728712E-2</v>
      </c>
      <c r="BY699" s="129">
        <f t="shared" ref="BY699" si="13273">Q699/Q715</f>
        <v>3.6556200888281515E-2</v>
      </c>
      <c r="BZ699" s="130">
        <f t="shared" ref="BZ699" si="13274">R699/R715</f>
        <v>5.4693672340731164E-2</v>
      </c>
      <c r="CA699" s="131">
        <f t="shared" ref="CA699" si="13275">S699/S715</f>
        <v>4.1249880918357629E-2</v>
      </c>
      <c r="CB699" s="128">
        <f t="shared" ref="CB699" si="13276">T699/T715</f>
        <v>3.1025003272679669E-2</v>
      </c>
      <c r="CC699" s="129">
        <f t="shared" ref="CC699" si="13277">U699/U715</f>
        <v>4.038934884761692E-2</v>
      </c>
      <c r="CD699" s="130">
        <f t="shared" ref="CD699" si="13278">V699/V715</f>
        <v>3.5886319845857419E-2</v>
      </c>
      <c r="CE699" s="131">
        <f t="shared" ref="CE699" si="13279">W699/W715</f>
        <v>5.362868922190956E-2</v>
      </c>
      <c r="CF699" s="128">
        <f t="shared" ref="CF699" si="13280">X699/X715</f>
        <v>4.188655921646936E-2</v>
      </c>
      <c r="CG699" s="129">
        <f t="shared" ref="CG699" si="13281">Y699/Y715</f>
        <v>4.479331700993807E-2</v>
      </c>
      <c r="CH699" s="130">
        <f t="shared" ref="CH699" si="13282">Z699/Z715</f>
        <v>5.635963017368012E-2</v>
      </c>
      <c r="CI699" s="128">
        <f t="shared" ref="CI699" si="13283">AA699/AA715</f>
        <v>5.5638591246868617E-2</v>
      </c>
      <c r="CJ699" s="134">
        <f t="shared" ref="CJ699" si="13284">AB699/AB715</f>
        <v>4.8436766311471396E-2</v>
      </c>
      <c r="CK699" s="135">
        <f t="shared" ref="CK699" si="13285">AC699/AC715</f>
        <v>4.7719367291542476E-2</v>
      </c>
    </row>
    <row r="700" spans="1:89" x14ac:dyDescent="0.2">
      <c r="A700" s="136" t="s">
        <v>25</v>
      </c>
      <c r="B700" s="192">
        <v>1482</v>
      </c>
      <c r="C700" s="176">
        <v>1339</v>
      </c>
      <c r="D700" s="177">
        <v>643</v>
      </c>
      <c r="E700" s="178">
        <v>621</v>
      </c>
      <c r="F700" s="175">
        <v>1720</v>
      </c>
      <c r="G700" s="179">
        <v>892</v>
      </c>
      <c r="H700" s="177">
        <v>2309</v>
      </c>
      <c r="I700" s="178">
        <v>2079</v>
      </c>
      <c r="J700" s="175">
        <v>331</v>
      </c>
      <c r="K700" s="176">
        <v>336</v>
      </c>
      <c r="L700" s="177">
        <v>942</v>
      </c>
      <c r="M700" s="175">
        <v>1277</v>
      </c>
      <c r="N700" s="180">
        <v>1749</v>
      </c>
      <c r="O700" s="193">
        <v>2167</v>
      </c>
      <c r="P700" s="175">
        <v>951</v>
      </c>
      <c r="Q700" s="176">
        <v>1029</v>
      </c>
      <c r="R700" s="177">
        <v>1436</v>
      </c>
      <c r="S700" s="178">
        <v>1496</v>
      </c>
      <c r="T700" s="184">
        <v>211</v>
      </c>
      <c r="U700" s="175">
        <v>395</v>
      </c>
      <c r="V700" s="177">
        <v>814</v>
      </c>
      <c r="W700" s="194">
        <v>1759</v>
      </c>
      <c r="X700" s="175">
        <v>826</v>
      </c>
      <c r="Y700" s="179">
        <v>499</v>
      </c>
      <c r="Z700" s="177">
        <v>2455</v>
      </c>
      <c r="AA700" s="175">
        <v>2754</v>
      </c>
      <c r="AB700" s="156">
        <f t="shared" si="13065"/>
        <v>15869</v>
      </c>
      <c r="AC700" s="157">
        <f t="shared" si="13066"/>
        <v>16643</v>
      </c>
      <c r="AD700" s="202"/>
      <c r="AE700" s="237" t="str">
        <f>$AE$18</f>
        <v>18:00 - 18:59</v>
      </c>
      <c r="AF700" s="125">
        <f t="shared" si="13257"/>
        <v>1920</v>
      </c>
      <c r="AG700" s="176">
        <f t="shared" si="13257"/>
        <v>2942</v>
      </c>
      <c r="AH700" s="177">
        <f t="shared" si="13257"/>
        <v>864</v>
      </c>
      <c r="AI700" s="178">
        <f t="shared" si="13257"/>
        <v>1194</v>
      </c>
      <c r="AJ700" s="238">
        <f t="shared" si="13257"/>
        <v>1359</v>
      </c>
      <c r="AK700" s="179">
        <f t="shared" si="13257"/>
        <v>2770</v>
      </c>
      <c r="AL700" s="177">
        <f t="shared" si="13257"/>
        <v>2592</v>
      </c>
      <c r="AM700" s="178">
        <f t="shared" si="13257"/>
        <v>4718</v>
      </c>
      <c r="AN700" s="238">
        <f t="shared" si="13257"/>
        <v>730</v>
      </c>
      <c r="AO700" s="179">
        <f t="shared" si="13257"/>
        <v>263</v>
      </c>
      <c r="AP700" s="177">
        <f t="shared" si="13258"/>
        <v>2767</v>
      </c>
      <c r="AQ700" s="238">
        <f t="shared" si="13258"/>
        <v>903</v>
      </c>
      <c r="AR700" s="180">
        <f t="shared" si="13258"/>
        <v>3825</v>
      </c>
      <c r="AS700" s="181">
        <f t="shared" si="13258"/>
        <v>2571</v>
      </c>
      <c r="AT700" s="238">
        <f t="shared" si="13258"/>
        <v>1785</v>
      </c>
      <c r="AU700" s="179">
        <f t="shared" si="13258"/>
        <v>2107</v>
      </c>
      <c r="AV700" s="177">
        <f t="shared" si="13258"/>
        <v>1800</v>
      </c>
      <c r="AW700" s="178">
        <f t="shared" si="13258"/>
        <v>2864</v>
      </c>
      <c r="AX700" s="238">
        <f t="shared" si="13258"/>
        <v>1047</v>
      </c>
      <c r="AY700" s="179">
        <f t="shared" si="13258"/>
        <v>247</v>
      </c>
      <c r="AZ700" s="177">
        <f t="shared" si="13258"/>
        <v>3200</v>
      </c>
      <c r="BA700" s="178">
        <f t="shared" si="13258"/>
        <v>1631</v>
      </c>
      <c r="BB700" s="238">
        <f t="shared" si="13258"/>
        <v>1929</v>
      </c>
      <c r="BC700" s="179">
        <f t="shared" si="13258"/>
        <v>934</v>
      </c>
      <c r="BD700" s="177">
        <f t="shared" si="13258"/>
        <v>2839</v>
      </c>
      <c r="BE700" s="238">
        <f t="shared" si="13258"/>
        <v>4486</v>
      </c>
      <c r="BF700" s="158">
        <f>SUM(AF700,AH700,AJ700,AL700,AN700,AP700,AR700,AT700,AV700,AX700,AZ700,BB700,BD700)</f>
        <v>26657</v>
      </c>
      <c r="BG700" s="159">
        <f>SUM(AG700,AI700,AK700,AM700,AO700,AQ700,AS700,AU700,AW700,AY700,BA700,BC700,BE700)</f>
        <v>27630</v>
      </c>
      <c r="BH700" s="202"/>
      <c r="BI700" s="136" t="s">
        <v>25</v>
      </c>
      <c r="BJ700" s="128">
        <f>B700/B715</f>
        <v>4.5984857887551196E-2</v>
      </c>
      <c r="BK700" s="129">
        <f t="shared" ref="BK700" si="13286">C700/C715</f>
        <v>4.5859305431878897E-2</v>
      </c>
      <c r="BL700" s="130">
        <f t="shared" ref="BL700" si="13287">D700/D715</f>
        <v>4.6422640964551294E-2</v>
      </c>
      <c r="BM700" s="131">
        <f t="shared" ref="BM700" si="13288">E700/E715</f>
        <v>4.3995749202975561E-2</v>
      </c>
      <c r="BN700" s="128">
        <f t="shared" ref="BN700" si="13289">F700/F715</f>
        <v>4.9612045343101908E-2</v>
      </c>
      <c r="BO700" s="129">
        <f t="shared" ref="BO700" si="13290">G700/G715</f>
        <v>3.3492284008560809E-2</v>
      </c>
      <c r="BP700" s="130">
        <f t="shared" ref="BP700" si="13291">H700/H715</f>
        <v>5.1514881085181381E-2</v>
      </c>
      <c r="BQ700" s="131">
        <f t="shared" ref="BQ700" si="13292">I700/I715</f>
        <v>4.6991546494281451E-2</v>
      </c>
      <c r="BR700" s="128">
        <f t="shared" ref="BR700" si="13293">J700/J715</f>
        <v>4.8841670355614576E-2</v>
      </c>
      <c r="BS700" s="129">
        <f t="shared" ref="BS700" si="13294">K700/K715</f>
        <v>4.7032474804031353E-2</v>
      </c>
      <c r="BT700" s="130">
        <f t="shared" ref="BT700" si="13295">L700/L715</f>
        <v>3.887421591284252E-2</v>
      </c>
      <c r="BU700" s="128">
        <f t="shared" ref="BU700" si="13296">M700/M715</f>
        <v>5.1291320239386269E-2</v>
      </c>
      <c r="BV700" s="132">
        <f t="shared" ref="BV700" si="13297">N700/N715</f>
        <v>4.2460731713238331E-2</v>
      </c>
      <c r="BW700" s="133">
        <f t="shared" ref="BW700" si="13298">O700/O715</f>
        <v>4.9773755656108594E-2</v>
      </c>
      <c r="BX700" s="128">
        <f t="shared" ref="BX700" si="13299">P700/P715</f>
        <v>4.3944364862991546E-2</v>
      </c>
      <c r="BY700" s="129">
        <f t="shared" ref="BY700" si="13300">Q700/Q715</f>
        <v>4.3944311581824394E-2</v>
      </c>
      <c r="BZ700" s="130">
        <f t="shared" ref="BZ700" si="13301">R700/R715</f>
        <v>5.1569345686992743E-2</v>
      </c>
      <c r="CA700" s="131">
        <f t="shared" ref="CA700" si="13302">S700/S715</f>
        <v>4.750563653107237E-2</v>
      </c>
      <c r="CB700" s="128">
        <f t="shared" ref="CB700" si="13303">T700/T715</f>
        <v>2.7621416415761227E-2</v>
      </c>
      <c r="CC700" s="129">
        <f t="shared" ref="CC700" si="13304">U700/U715</f>
        <v>4.4193331841575298E-2</v>
      </c>
      <c r="CD700" s="130">
        <f t="shared" ref="CD700" si="13305">V700/V715</f>
        <v>3.2675016056518943E-2</v>
      </c>
      <c r="CE700" s="131">
        <f t="shared" ref="CE700" si="13306">W700/W715</f>
        <v>5.7555133826320264E-2</v>
      </c>
      <c r="CF700" s="128">
        <f t="shared" ref="CF700" si="13307">X700/X715</f>
        <v>3.9271620786383306E-2</v>
      </c>
      <c r="CG700" s="129">
        <f t="shared" ref="CG700" si="13308">Y700/Y715</f>
        <v>3.5935474578712372E-2</v>
      </c>
      <c r="CH700" s="130">
        <f t="shared" ref="CH700" si="13309">Z700/Z715</f>
        <v>5.3032921455111036E-2</v>
      </c>
      <c r="CI700" s="128">
        <f t="shared" ref="CI700" si="13310">AA700/AA715</f>
        <v>5.797528577142496E-2</v>
      </c>
      <c r="CJ700" s="134">
        <f t="shared" ref="CJ700" si="13311">AB700/AB715</f>
        <v>4.5714466789386198E-2</v>
      </c>
      <c r="CK700" s="135">
        <f t="shared" ref="CK700" si="13312">AC700/AC715</f>
        <v>4.8162124307649566E-2</v>
      </c>
    </row>
    <row r="701" spans="1:89" ht="13.5" thickBot="1" x14ac:dyDescent="0.25">
      <c r="A701" s="145" t="s">
        <v>26</v>
      </c>
      <c r="B701" s="189">
        <v>1395</v>
      </c>
      <c r="C701" s="183">
        <v>1371</v>
      </c>
      <c r="D701" s="184">
        <v>589</v>
      </c>
      <c r="E701" s="185">
        <v>633</v>
      </c>
      <c r="F701" s="182">
        <v>1302</v>
      </c>
      <c r="G701" s="186">
        <v>1059</v>
      </c>
      <c r="H701" s="184">
        <v>2087</v>
      </c>
      <c r="I701" s="185">
        <v>2101</v>
      </c>
      <c r="J701" s="182">
        <v>311</v>
      </c>
      <c r="K701" s="183">
        <v>278</v>
      </c>
      <c r="L701" s="184">
        <v>1066</v>
      </c>
      <c r="M701" s="182">
        <v>1163</v>
      </c>
      <c r="N701" s="187">
        <v>1840</v>
      </c>
      <c r="O701" s="190">
        <v>1771</v>
      </c>
      <c r="P701" s="182">
        <v>943</v>
      </c>
      <c r="Q701" s="183">
        <v>891</v>
      </c>
      <c r="R701" s="184">
        <v>1270</v>
      </c>
      <c r="S701" s="185">
        <v>1264</v>
      </c>
      <c r="T701" s="182">
        <v>229</v>
      </c>
      <c r="U701" s="186">
        <v>368</v>
      </c>
      <c r="V701" s="184">
        <v>937</v>
      </c>
      <c r="W701" s="191">
        <v>1366</v>
      </c>
      <c r="X701" s="182">
        <v>730</v>
      </c>
      <c r="Y701" s="186">
        <v>519</v>
      </c>
      <c r="Z701" s="184">
        <v>2273</v>
      </c>
      <c r="AA701" s="182">
        <v>2768</v>
      </c>
      <c r="AB701" s="156">
        <f t="shared" si="13065"/>
        <v>14972</v>
      </c>
      <c r="AC701" s="157">
        <f t="shared" si="13066"/>
        <v>15552</v>
      </c>
      <c r="AD701" s="202"/>
      <c r="AE701" s="235">
        <f>$AE$19</f>
        <v>0</v>
      </c>
      <c r="AF701" s="125">
        <f t="shared" si="13257"/>
        <v>0</v>
      </c>
      <c r="AG701" s="183">
        <f t="shared" si="13257"/>
        <v>0</v>
      </c>
      <c r="AH701" s="184">
        <f t="shared" si="13257"/>
        <v>0</v>
      </c>
      <c r="AI701" s="185">
        <f t="shared" si="13257"/>
        <v>0</v>
      </c>
      <c r="AJ701" s="182">
        <f t="shared" si="13257"/>
        <v>0</v>
      </c>
      <c r="AK701" s="186">
        <f t="shared" si="13257"/>
        <v>0</v>
      </c>
      <c r="AL701" s="184">
        <f t="shared" si="13257"/>
        <v>0</v>
      </c>
      <c r="AM701" s="185">
        <f t="shared" si="13257"/>
        <v>0</v>
      </c>
      <c r="AN701" s="182">
        <f t="shared" si="13257"/>
        <v>0</v>
      </c>
      <c r="AO701" s="186">
        <f t="shared" si="13257"/>
        <v>0</v>
      </c>
      <c r="AP701" s="184">
        <f t="shared" si="13258"/>
        <v>0</v>
      </c>
      <c r="AQ701" s="182">
        <f t="shared" si="13258"/>
        <v>0</v>
      </c>
      <c r="AR701" s="187">
        <f t="shared" si="13258"/>
        <v>0</v>
      </c>
      <c r="AS701" s="188">
        <f t="shared" si="13258"/>
        <v>0</v>
      </c>
      <c r="AT701" s="182">
        <f t="shared" si="13258"/>
        <v>0</v>
      </c>
      <c r="AU701" s="186">
        <f t="shared" si="13258"/>
        <v>0</v>
      </c>
      <c r="AV701" s="184">
        <f t="shared" si="13258"/>
        <v>0</v>
      </c>
      <c r="AW701" s="185">
        <f t="shared" si="13258"/>
        <v>0</v>
      </c>
      <c r="AX701" s="182">
        <f t="shared" si="13258"/>
        <v>0</v>
      </c>
      <c r="AY701" s="186">
        <f t="shared" si="13258"/>
        <v>0</v>
      </c>
      <c r="AZ701" s="184">
        <f t="shared" si="13258"/>
        <v>0</v>
      </c>
      <c r="BA701" s="185">
        <f t="shared" si="13258"/>
        <v>0</v>
      </c>
      <c r="BB701" s="182">
        <f t="shared" si="13258"/>
        <v>0</v>
      </c>
      <c r="BC701" s="186">
        <f t="shared" si="13258"/>
        <v>0</v>
      </c>
      <c r="BD701" s="184">
        <f t="shared" si="13258"/>
        <v>0</v>
      </c>
      <c r="BE701" s="182">
        <f t="shared" si="13258"/>
        <v>0</v>
      </c>
      <c r="BF701" s="158">
        <f>SUM(AF701,AH701,AJ701,AL701,AN701,AP701,AR701,AT701,AV701,AX701,AZ701,BB701,BD701)</f>
        <v>0</v>
      </c>
      <c r="BG701" s="159">
        <f>SUM(AG701,AI701,AK701,AM701,AO701,AQ701,AS701,AU701,AW701,AY701,BA701,BC701,BE701)</f>
        <v>0</v>
      </c>
      <c r="BH701" s="202"/>
      <c r="BI701" s="145" t="s">
        <v>26</v>
      </c>
      <c r="BJ701" s="128">
        <f>B701/B715</f>
        <v>4.3285341938686855E-2</v>
      </c>
      <c r="BK701" s="129">
        <f t="shared" ref="BK701" si="13313">C701/C715</f>
        <v>4.6955270908966368E-2</v>
      </c>
      <c r="BL701" s="130">
        <f t="shared" ref="BL701" si="13314">D701/D715</f>
        <v>4.2524005486968448E-2</v>
      </c>
      <c r="BM701" s="131">
        <f t="shared" ref="BM701" si="13315">E701/E715</f>
        <v>4.4845908607863971E-2</v>
      </c>
      <c r="BN701" s="128">
        <f t="shared" ref="BN701" si="13316">F701/F715</f>
        <v>3.7555164556231792E-2</v>
      </c>
      <c r="BO701" s="129">
        <f t="shared" ref="BO701" si="13317">G701/G715</f>
        <v>3.9762700409266702E-2</v>
      </c>
      <c r="BP701" s="130">
        <f t="shared" ref="BP701" si="13318">H701/H715</f>
        <v>4.6561956182231939E-2</v>
      </c>
      <c r="BQ701" s="131">
        <f t="shared" ref="BQ701" si="13319">I701/I715</f>
        <v>4.7488811536548978E-2</v>
      </c>
      <c r="BR701" s="128">
        <f t="shared" ref="BR701" si="13320">J701/J715</f>
        <v>4.5890512025970193E-2</v>
      </c>
      <c r="BS701" s="129">
        <f t="shared" ref="BS701" si="13321">K701/K715</f>
        <v>3.8913773796192611E-2</v>
      </c>
      <c r="BT701" s="130">
        <f t="shared" ref="BT701" si="13322">L701/L715</f>
        <v>4.3991416309012876E-2</v>
      </c>
      <c r="BU701" s="128">
        <f t="shared" ref="BU701" si="13323">M701/M715</f>
        <v>4.6712455315901513E-2</v>
      </c>
      <c r="BV701" s="132">
        <f t="shared" ref="BV701" si="13324">N701/N715</f>
        <v>4.4669952174018597E-2</v>
      </c>
      <c r="BW701" s="133">
        <f t="shared" ref="BW701" si="13325">O701/O715</f>
        <v>4.0678043962606519E-2</v>
      </c>
      <c r="BX701" s="128">
        <f t="shared" ref="BX701" si="13326">P701/P715</f>
        <v>4.3574696178549976E-2</v>
      </c>
      <c r="BY701" s="129">
        <f t="shared" ref="BY701" si="13327">Q701/Q715</f>
        <v>3.8050905363853776E-2</v>
      </c>
      <c r="BZ701" s="130">
        <f t="shared" ref="BZ701" si="13328">R701/R715</f>
        <v>4.560798678445737E-2</v>
      </c>
      <c r="CA701" s="131">
        <f t="shared" ref="CA701" si="13329">S701/S715</f>
        <v>4.0138452256200184E-2</v>
      </c>
      <c r="CB701" s="128">
        <f t="shared" ref="CB701" si="13330">T701/T715</f>
        <v>2.9977745778243227E-2</v>
      </c>
      <c r="CC701" s="129">
        <f t="shared" ref="CC701" si="13331">U701/U715</f>
        <v>4.1172521816961287E-2</v>
      </c>
      <c r="CD701" s="130">
        <f t="shared" ref="CD701" si="13332">V701/V715</f>
        <v>3.7612395632626847E-2</v>
      </c>
      <c r="CE701" s="131">
        <f t="shared" ref="CE701" si="13333">W701/W715</f>
        <v>4.4696027746875207E-2</v>
      </c>
      <c r="CF701" s="128">
        <f t="shared" ref="CF701" si="13334">X701/X715</f>
        <v>3.4707364617505822E-2</v>
      </c>
      <c r="CG701" s="129">
        <f t="shared" ref="CG701" si="13335">Y701/Y715</f>
        <v>3.7375774161025492E-2</v>
      </c>
      <c r="CH701" s="130">
        <f t="shared" ref="CH701" si="13336">Z701/Z715</f>
        <v>4.9101356605893029E-2</v>
      </c>
      <c r="CI701" s="128">
        <f t="shared" ref="CI701" si="13337">AA701/AA715</f>
        <v>5.8270003999747383E-2</v>
      </c>
      <c r="CJ701" s="134">
        <f t="shared" ref="CJ701" si="13338">AB701/AB715</f>
        <v>4.3130442798581525E-2</v>
      </c>
      <c r="CK701" s="135">
        <f t="shared" ref="CK701" si="13339">AC701/AC715</f>
        <v>4.5004948460768253E-2</v>
      </c>
    </row>
    <row r="702" spans="1:89" ht="14.25" thickTop="1" thickBot="1" x14ac:dyDescent="0.25">
      <c r="A702" s="136" t="s">
        <v>27</v>
      </c>
      <c r="B702" s="192">
        <v>1236</v>
      </c>
      <c r="C702" s="176">
        <v>1647</v>
      </c>
      <c r="D702" s="177">
        <v>584</v>
      </c>
      <c r="E702" s="178">
        <v>676</v>
      </c>
      <c r="F702" s="175">
        <v>1172</v>
      </c>
      <c r="G702" s="179">
        <v>1251</v>
      </c>
      <c r="H702" s="177">
        <v>2136</v>
      </c>
      <c r="I702" s="178">
        <v>2326</v>
      </c>
      <c r="J702" s="175">
        <v>407</v>
      </c>
      <c r="K702" s="176">
        <v>262</v>
      </c>
      <c r="L702" s="177">
        <v>1161</v>
      </c>
      <c r="M702" s="175">
        <v>995</v>
      </c>
      <c r="N702" s="180">
        <v>1953</v>
      </c>
      <c r="O702" s="193">
        <v>1824</v>
      </c>
      <c r="P702" s="175">
        <v>1076</v>
      </c>
      <c r="Q702" s="176">
        <v>894</v>
      </c>
      <c r="R702" s="177">
        <v>1406</v>
      </c>
      <c r="S702" s="178">
        <v>1357</v>
      </c>
      <c r="T702" s="175">
        <v>392</v>
      </c>
      <c r="U702" s="179">
        <v>263</v>
      </c>
      <c r="V702" s="177">
        <v>1186</v>
      </c>
      <c r="W702" s="194">
        <v>1258</v>
      </c>
      <c r="X702" s="175">
        <v>864</v>
      </c>
      <c r="Y702" s="179">
        <v>407</v>
      </c>
      <c r="Z702" s="177">
        <v>2700</v>
      </c>
      <c r="AA702" s="175">
        <v>2282</v>
      </c>
      <c r="AB702" s="156">
        <f t="shared" si="13065"/>
        <v>16273</v>
      </c>
      <c r="AC702" s="157">
        <f t="shared" si="13066"/>
        <v>15442</v>
      </c>
      <c r="AD702" s="202"/>
      <c r="AE702" s="229" t="s">
        <v>13</v>
      </c>
      <c r="AF702" s="20">
        <f t="shared" ref="AF702:BG702" si="13340">SUM(AF699:AF701)</f>
        <v>3808</v>
      </c>
      <c r="AG702" s="21">
        <f t="shared" si="13340"/>
        <v>6593</v>
      </c>
      <c r="AH702" s="20">
        <f t="shared" si="13340"/>
        <v>2242</v>
      </c>
      <c r="AI702" s="21">
        <f t="shared" si="13340"/>
        <v>2369</v>
      </c>
      <c r="AJ702" s="20">
        <f t="shared" si="13340"/>
        <v>3206</v>
      </c>
      <c r="AK702" s="21">
        <f t="shared" si="13340"/>
        <v>5801</v>
      </c>
      <c r="AL702" s="20">
        <f t="shared" si="13340"/>
        <v>5494</v>
      </c>
      <c r="AM702" s="21">
        <f t="shared" si="13340"/>
        <v>9339</v>
      </c>
      <c r="AN702" s="20">
        <f t="shared" si="13340"/>
        <v>1752</v>
      </c>
      <c r="AO702" s="21">
        <f t="shared" si="13340"/>
        <v>559</v>
      </c>
      <c r="AP702" s="20">
        <f t="shared" si="13340"/>
        <v>5840</v>
      </c>
      <c r="AQ702" s="21">
        <f t="shared" si="13340"/>
        <v>1937</v>
      </c>
      <c r="AR702" s="20">
        <f t="shared" si="13340"/>
        <v>8039</v>
      </c>
      <c r="AS702" s="21">
        <f t="shared" si="13340"/>
        <v>5398</v>
      </c>
      <c r="AT702" s="20">
        <f t="shared" si="13340"/>
        <v>4010</v>
      </c>
      <c r="AU702" s="21">
        <f t="shared" si="13340"/>
        <v>3986</v>
      </c>
      <c r="AV702" s="20">
        <f t="shared" si="13340"/>
        <v>3752</v>
      </c>
      <c r="AW702" s="21">
        <f t="shared" si="13340"/>
        <v>5728</v>
      </c>
      <c r="AX702" s="20">
        <f t="shared" si="13340"/>
        <v>2330</v>
      </c>
      <c r="AY702" s="21">
        <f t="shared" si="13340"/>
        <v>535</v>
      </c>
      <c r="AZ702" s="20">
        <f t="shared" si="13340"/>
        <v>6127</v>
      </c>
      <c r="BA702" s="21">
        <f t="shared" si="13340"/>
        <v>3306</v>
      </c>
      <c r="BB702" s="20">
        <f t="shared" si="13340"/>
        <v>4285</v>
      </c>
      <c r="BC702" s="21">
        <f t="shared" si="13340"/>
        <v>1889</v>
      </c>
      <c r="BD702" s="20">
        <f t="shared" si="13340"/>
        <v>6183</v>
      </c>
      <c r="BE702" s="21">
        <f t="shared" si="13340"/>
        <v>8956</v>
      </c>
      <c r="BF702" s="160">
        <f t="shared" si="13340"/>
        <v>57068</v>
      </c>
      <c r="BG702" s="161">
        <f t="shared" si="13340"/>
        <v>56396</v>
      </c>
      <c r="BH702" s="202"/>
      <c r="BI702" s="136" t="s">
        <v>27</v>
      </c>
      <c r="BJ702" s="128">
        <f>B702/B715</f>
        <v>3.835174382524513E-2</v>
      </c>
      <c r="BK702" s="129">
        <f t="shared" ref="BK702" si="13341">C702/C715</f>
        <v>5.6407973148845811E-2</v>
      </c>
      <c r="BL702" s="130">
        <f t="shared" ref="BL702" si="13342">D702/D715</f>
        <v>4.2163020720525593E-2</v>
      </c>
      <c r="BM702" s="131">
        <f t="shared" ref="BM702" si="13343">E702/E715</f>
        <v>4.789231314204747E-2</v>
      </c>
      <c r="BN702" s="128">
        <f t="shared" ref="BN702" si="13344">F702/F715</f>
        <v>3.3805416943090368E-2</v>
      </c>
      <c r="BO702" s="129">
        <f t="shared" ref="BO702" si="13345">G702/G715</f>
        <v>4.6971801899898621E-2</v>
      </c>
      <c r="BP702" s="130">
        <f t="shared" ref="BP702" si="13346">H702/H715</f>
        <v>4.7655169336486544E-2</v>
      </c>
      <c r="BQ702" s="131">
        <f t="shared" ref="BQ702" si="13347">I702/I715</f>
        <v>5.2574476741557796E-2</v>
      </c>
      <c r="BR702" s="128">
        <f t="shared" ref="BR702" si="13348">J702/J715</f>
        <v>6.0056072008263246E-2</v>
      </c>
      <c r="BS702" s="129">
        <f t="shared" ref="BS702" si="13349">K702/K715</f>
        <v>3.6674132138857785E-2</v>
      </c>
      <c r="BT702" s="130">
        <f t="shared" ref="BT702" si="13350">L702/L715</f>
        <v>4.7911852096401454E-2</v>
      </c>
      <c r="BU702" s="128">
        <f t="shared" ref="BU702" si="13351">M702/M715</f>
        <v>3.9964654376029238E-2</v>
      </c>
      <c r="BV702" s="132">
        <f t="shared" ref="BV702" si="13352">N702/N715</f>
        <v>4.7413269889053436E-2</v>
      </c>
      <c r="BW702" s="133">
        <f t="shared" ref="BW702" si="13353">O702/O715</f>
        <v>4.1895399315524724E-2</v>
      </c>
      <c r="BX702" s="128">
        <f t="shared" ref="BX702" si="13354">P702/P715</f>
        <v>4.9720438057391063E-2</v>
      </c>
      <c r="BY702" s="129">
        <f t="shared" ref="BY702" si="13355">Q702/Q715</f>
        <v>3.8179022890331399E-2</v>
      </c>
      <c r="BZ702" s="130">
        <f t="shared" ref="BZ702" si="13356">R702/R715</f>
        <v>5.0491991668462258E-2</v>
      </c>
      <c r="CA702" s="131">
        <f t="shared" ref="CA702" si="13357">S702/S715</f>
        <v>4.3091676987075674E-2</v>
      </c>
      <c r="CB702" s="128">
        <f t="shared" ref="CB702" si="13358">T702/T715</f>
        <v>5.1315617227385785E-2</v>
      </c>
      <c r="CC702" s="129">
        <f t="shared" ref="CC702" si="13359">U702/U715</f>
        <v>2.9424927276795704E-2</v>
      </c>
      <c r="CD702" s="130">
        <f t="shared" ref="CD702" si="13360">V702/V715</f>
        <v>4.760757867694284E-2</v>
      </c>
      <c r="CE702" s="131">
        <f t="shared" ref="CE702" si="13361">W702/W715</f>
        <v>4.1162227602905568E-2</v>
      </c>
      <c r="CF702" s="128">
        <f t="shared" ref="CF702" si="13362">X702/X715</f>
        <v>4.1078305519897301E-2</v>
      </c>
      <c r="CG702" s="129">
        <f t="shared" ref="CG702" si="13363">Y702/Y715</f>
        <v>2.9310096500072016E-2</v>
      </c>
      <c r="CH702" s="130">
        <f t="shared" ref="CH702" si="13364">Z702/Z715</f>
        <v>5.832541259828912E-2</v>
      </c>
      <c r="CI702" s="128">
        <f t="shared" ref="CI702" si="13365">AA702/AA715</f>
        <v>4.8039071216554742E-2</v>
      </c>
      <c r="CJ702" s="134">
        <f t="shared" ref="CJ702" si="13366">AB702/AB715</f>
        <v>4.6878285844330563E-2</v>
      </c>
      <c r="CK702" s="135">
        <f t="shared" ref="CK702" si="13367">AC702/AC715</f>
        <v>4.4686626423044197E-2</v>
      </c>
    </row>
    <row r="703" spans="1:89" ht="13.5" thickTop="1" x14ac:dyDescent="0.2">
      <c r="A703" s="145" t="s">
        <v>28</v>
      </c>
      <c r="B703" s="189">
        <v>1282</v>
      </c>
      <c r="C703" s="183">
        <v>2024</v>
      </c>
      <c r="D703" s="184">
        <v>677</v>
      </c>
      <c r="E703" s="185">
        <v>769</v>
      </c>
      <c r="F703" s="182">
        <v>1340</v>
      </c>
      <c r="G703" s="186">
        <v>1735</v>
      </c>
      <c r="H703" s="184">
        <v>2493</v>
      </c>
      <c r="I703" s="185">
        <v>2847</v>
      </c>
      <c r="J703" s="182">
        <v>415</v>
      </c>
      <c r="K703" s="183">
        <v>239</v>
      </c>
      <c r="L703" s="184">
        <v>1783</v>
      </c>
      <c r="M703" s="182">
        <v>887</v>
      </c>
      <c r="N703" s="187">
        <v>2497</v>
      </c>
      <c r="O703" s="190">
        <v>1899</v>
      </c>
      <c r="P703" s="182">
        <v>1297</v>
      </c>
      <c r="Q703" s="183">
        <v>967</v>
      </c>
      <c r="R703" s="184">
        <v>1524</v>
      </c>
      <c r="S703" s="185">
        <v>1663</v>
      </c>
      <c r="T703" s="182">
        <v>476</v>
      </c>
      <c r="U703" s="186">
        <v>247</v>
      </c>
      <c r="V703" s="184">
        <v>1742</v>
      </c>
      <c r="W703" s="191">
        <v>1283</v>
      </c>
      <c r="X703" s="182">
        <v>1060</v>
      </c>
      <c r="Y703" s="186">
        <v>442</v>
      </c>
      <c r="Z703" s="184">
        <v>2518</v>
      </c>
      <c r="AA703" s="182">
        <v>3102</v>
      </c>
      <c r="AB703" s="156">
        <f t="shared" si="13065"/>
        <v>19104</v>
      </c>
      <c r="AC703" s="157">
        <f t="shared" si="13066"/>
        <v>18104</v>
      </c>
      <c r="AD703" s="202"/>
      <c r="AE703" s="202"/>
      <c r="AF703" s="202"/>
      <c r="AG703" s="202"/>
      <c r="AH703" s="202"/>
      <c r="AI703" s="202"/>
      <c r="AJ703" s="202"/>
      <c r="AK703" s="202"/>
      <c r="AL703" s="202"/>
      <c r="AM703" s="202"/>
      <c r="AN703" s="202"/>
      <c r="AO703" s="202"/>
      <c r="AP703" s="202"/>
      <c r="AQ703" s="202"/>
      <c r="AR703" s="202"/>
      <c r="AS703" s="202"/>
      <c r="AT703" s="202"/>
      <c r="AU703" s="202"/>
      <c r="AV703" s="202"/>
      <c r="AW703" s="202"/>
      <c r="AX703" s="202"/>
      <c r="AY703" s="202"/>
      <c r="AZ703" s="202"/>
      <c r="BA703" s="202"/>
      <c r="BB703" s="202"/>
      <c r="BC703" s="202"/>
      <c r="BD703" s="202"/>
      <c r="BE703" s="202"/>
      <c r="BF703" s="202"/>
      <c r="BG703" s="202"/>
      <c r="BH703" s="202"/>
      <c r="BI703" s="145" t="s">
        <v>28</v>
      </c>
      <c r="BJ703" s="128">
        <f>B703/B715</f>
        <v>3.9779074097058456E-2</v>
      </c>
      <c r="BK703" s="129">
        <f t="shared" ref="BK703" si="13368">C703/C715</f>
        <v>6.9319816425782582E-2</v>
      </c>
      <c r="BL703" s="130">
        <f t="shared" ref="BL703" si="13369">D703/D715</f>
        <v>4.8877337376362719E-2</v>
      </c>
      <c r="BM703" s="131">
        <f t="shared" ref="BM703" si="13370">E703/E715</f>
        <v>5.4481048529932699E-2</v>
      </c>
      <c r="BN703" s="128">
        <f t="shared" ref="BN703" si="13371">F703/F715</f>
        <v>3.8651244627765438E-2</v>
      </c>
      <c r="BO703" s="129">
        <f t="shared" ref="BO703" si="13372">G703/G715</f>
        <v>6.5144745240866594E-2</v>
      </c>
      <c r="BP703" s="130">
        <f t="shared" ref="BP703" si="13373">H703/H715</f>
        <v>5.5620008031770113E-2</v>
      </c>
      <c r="BQ703" s="131">
        <f t="shared" ref="BQ703" si="13374">I703/I715</f>
        <v>6.4350617060711546E-2</v>
      </c>
      <c r="BR703" s="128">
        <f t="shared" ref="BR703" si="13375">J703/J715</f>
        <v>6.1236535340120996E-2</v>
      </c>
      <c r="BS703" s="129">
        <f t="shared" ref="BS703" si="13376">K703/K715</f>
        <v>3.3454647256438971E-2</v>
      </c>
      <c r="BT703" s="130">
        <f t="shared" ref="BT703" si="13377">L703/L715</f>
        <v>7.3580389567514032E-2</v>
      </c>
      <c r="BU703" s="128">
        <f t="shared" ref="BU703" si="13378">M703/M715</f>
        <v>3.5626782343254206E-2</v>
      </c>
      <c r="BV703" s="132">
        <f t="shared" ref="BV703" si="13379">N703/N715</f>
        <v>6.0620038357893716E-2</v>
      </c>
      <c r="BW703" s="133">
        <f t="shared" ref="BW703" si="13380">O703/O715</f>
        <v>4.3618071984748603E-2</v>
      </c>
      <c r="BX703" s="128">
        <f t="shared" ref="BX703" si="13381">P703/P715</f>
        <v>5.9932535465089413E-2</v>
      </c>
      <c r="BY703" s="129">
        <f t="shared" ref="BY703" si="13382">Q703/Q715</f>
        <v>4.1296549367953538E-2</v>
      </c>
      <c r="BZ703" s="130">
        <f t="shared" ref="BZ703" si="13383">R703/R715</f>
        <v>5.4729584141348847E-2</v>
      </c>
      <c r="CA703" s="131">
        <f t="shared" ref="CA703" si="13384">S703/S715</f>
        <v>5.2808739004795019E-2</v>
      </c>
      <c r="CB703" s="128">
        <f t="shared" ref="CB703" si="13385">T703/T715</f>
        <v>6.2311820918968454E-2</v>
      </c>
      <c r="CC703" s="129">
        <f t="shared" ref="CC703" si="13386">U703/U715</f>
        <v>2.7634817632579994E-2</v>
      </c>
      <c r="CD703" s="130">
        <f t="shared" ref="CD703" si="13387">V703/V715</f>
        <v>6.9926140012845209E-2</v>
      </c>
      <c r="CE703" s="131">
        <f t="shared" ref="CE703" si="13388">W703/W715</f>
        <v>4.198023689549113E-2</v>
      </c>
      <c r="CF703" s="128">
        <f t="shared" ref="CF703" si="13389">X703/X715</f>
        <v>5.0396995198022154E-2</v>
      </c>
      <c r="CG703" s="129">
        <f t="shared" ref="CG703" si="13390">Y703/Y715</f>
        <v>3.183062076911998E-2</v>
      </c>
      <c r="CH703" s="130">
        <f t="shared" ref="CH703" si="13391">Z703/Z715</f>
        <v>5.4393847749071113E-2</v>
      </c>
      <c r="CI703" s="128">
        <f t="shared" ref="CI703" si="13392">AA703/AA715</f>
        <v>6.5301138875439452E-2</v>
      </c>
      <c r="CJ703" s="134">
        <f t="shared" ref="CJ703" si="13393">AB703/AB715</f>
        <v>5.5033661449646103E-2</v>
      </c>
      <c r="CK703" s="135">
        <f t="shared" ref="CK703" si="13394">AC703/AC715</f>
        <v>5.2390019735966339E-2</v>
      </c>
    </row>
    <row r="704" spans="1:89" x14ac:dyDescent="0.2">
      <c r="A704" s="136" t="s">
        <v>29</v>
      </c>
      <c r="B704" s="192">
        <v>1547</v>
      </c>
      <c r="C704" s="176">
        <v>2733</v>
      </c>
      <c r="D704" s="177">
        <v>1071</v>
      </c>
      <c r="E704" s="178">
        <v>858</v>
      </c>
      <c r="F704" s="175">
        <v>1553</v>
      </c>
      <c r="G704" s="179">
        <v>2442</v>
      </c>
      <c r="H704" s="177">
        <v>2506</v>
      </c>
      <c r="I704" s="178">
        <v>3446</v>
      </c>
      <c r="J704" s="175">
        <v>705</v>
      </c>
      <c r="K704" s="176">
        <v>287</v>
      </c>
      <c r="L704" s="177">
        <v>2355</v>
      </c>
      <c r="M704" s="175">
        <v>840</v>
      </c>
      <c r="N704" s="180">
        <v>3154</v>
      </c>
      <c r="O704" s="193">
        <v>2106</v>
      </c>
      <c r="P704" s="175">
        <v>1689</v>
      </c>
      <c r="Q704" s="176">
        <v>1330</v>
      </c>
      <c r="R704" s="177">
        <v>1874</v>
      </c>
      <c r="S704" s="178">
        <v>2237</v>
      </c>
      <c r="T704" s="175">
        <v>1098</v>
      </c>
      <c r="U704" s="179">
        <v>218</v>
      </c>
      <c r="V704" s="177">
        <v>2449</v>
      </c>
      <c r="W704" s="194">
        <v>1328</v>
      </c>
      <c r="X704" s="175">
        <v>1671</v>
      </c>
      <c r="Y704" s="179">
        <v>542</v>
      </c>
      <c r="Z704" s="177">
        <v>2795</v>
      </c>
      <c r="AA704" s="175">
        <v>3293</v>
      </c>
      <c r="AB704" s="156">
        <f t="shared" si="13065"/>
        <v>24467</v>
      </c>
      <c r="AC704" s="157">
        <f t="shared" si="13066"/>
        <v>21660</v>
      </c>
      <c r="AD704" s="202"/>
      <c r="AE704" s="202"/>
      <c r="AF704" s="202"/>
      <c r="AG704" s="202"/>
      <c r="AH704" s="202"/>
      <c r="AI704" s="202"/>
      <c r="AJ704" s="202"/>
      <c r="AK704" s="202"/>
      <c r="AL704" s="202"/>
      <c r="AM704" s="202"/>
      <c r="AN704" s="202"/>
      <c r="AO704" s="202"/>
      <c r="AP704" s="202"/>
      <c r="AQ704" s="202"/>
      <c r="AR704" s="202"/>
      <c r="AS704" s="202"/>
      <c r="AT704" s="202"/>
      <c r="AU704" s="202"/>
      <c r="AV704" s="202"/>
      <c r="AW704" s="202"/>
      <c r="AX704" s="202"/>
      <c r="AY704" s="202"/>
      <c r="AZ704" s="202"/>
      <c r="BA704" s="202"/>
      <c r="BB704" s="202"/>
      <c r="BC704" s="202"/>
      <c r="BD704" s="202"/>
      <c r="BE704" s="202"/>
      <c r="BF704" s="202"/>
      <c r="BG704" s="202"/>
      <c r="BH704" s="202"/>
      <c r="BI704" s="136" t="s">
        <v>29</v>
      </c>
      <c r="BJ704" s="128">
        <f>B704/B715</f>
        <v>4.8001737619461339E-2</v>
      </c>
      <c r="BK704" s="129">
        <f t="shared" ref="BK704" si="13395">C704/C715</f>
        <v>9.3602301527501888E-2</v>
      </c>
      <c r="BL704" s="130">
        <f t="shared" ref="BL704" si="13396">D704/D715</f>
        <v>7.7322936972059775E-2</v>
      </c>
      <c r="BM704" s="131">
        <f t="shared" ref="BM704" si="13397">E704/E715</f>
        <v>6.0786397449521787E-2</v>
      </c>
      <c r="BN704" s="128">
        <f t="shared" ref="BN704" si="13398">F704/F715</f>
        <v>4.4795061870835616E-2</v>
      </c>
      <c r="BO704" s="129">
        <f t="shared" ref="BO704" si="13399">G704/G715</f>
        <v>9.1690759583974768E-2</v>
      </c>
      <c r="BP704" s="130">
        <f t="shared" ref="BP704" si="13400">H704/H715</f>
        <v>5.5910044174735621E-2</v>
      </c>
      <c r="BQ704" s="131">
        <f t="shared" ref="BQ704" si="13401">I704/I715</f>
        <v>7.7889787984268335E-2</v>
      </c>
      <c r="BR704" s="128">
        <f t="shared" ref="BR704" si="13402">J704/J715</f>
        <v>0.10402833111996458</v>
      </c>
      <c r="BS704" s="129">
        <f t="shared" ref="BS704" si="13403">K704/K715</f>
        <v>4.0173572228443449E-2</v>
      </c>
      <c r="BT704" s="130">
        <f t="shared" ref="BT704" si="13404">L704/L715</f>
        <v>9.7185539782106312E-2</v>
      </c>
      <c r="BU704" s="128">
        <f t="shared" ref="BU704" si="13405">M704/M715</f>
        <v>3.373900469936137E-2</v>
      </c>
      <c r="BV704" s="132">
        <f t="shared" ref="BV704" si="13406">N704/N715</f>
        <v>7.6570124541768828E-2</v>
      </c>
      <c r="BW704" s="133">
        <f t="shared" ref="BW704" si="13407">O704/O715</f>
        <v>4.8372648551806507E-2</v>
      </c>
      <c r="BX704" s="128">
        <f t="shared" ref="BX704" si="13408">P704/P715</f>
        <v>7.8046301002726304E-2</v>
      </c>
      <c r="BY704" s="129">
        <f t="shared" ref="BY704" si="13409">Q704/Q715</f>
        <v>5.6798770071745816E-2</v>
      </c>
      <c r="BZ704" s="130">
        <f t="shared" ref="BZ704" si="13410">R704/R715</f>
        <v>6.7298714357537884E-2</v>
      </c>
      <c r="CA704" s="131">
        <f t="shared" ref="CA704" si="13411">S704/S715</f>
        <v>7.1036169064177063E-2</v>
      </c>
      <c r="CB704" s="128">
        <f t="shared" ref="CB704" si="13412">T704/T715</f>
        <v>0.14373609111140201</v>
      </c>
      <c r="CC704" s="129">
        <f t="shared" ref="CC704" si="13413">U704/U715</f>
        <v>2.4390243902439025E-2</v>
      </c>
      <c r="CD704" s="130">
        <f t="shared" ref="CD704" si="13414">V704/V715</f>
        <v>9.8306037251123954E-2</v>
      </c>
      <c r="CE704" s="131">
        <f t="shared" ref="CE704" si="13415">W704/W715</f>
        <v>4.3452653622145149E-2</v>
      </c>
      <c r="CF704" s="128">
        <f t="shared" ref="CF704" si="13416">X704/X715</f>
        <v>7.9446583939523599E-2</v>
      </c>
      <c r="CG704" s="129">
        <f t="shared" ref="CG704" si="13417">Y704/Y715</f>
        <v>3.9032118680685582E-2</v>
      </c>
      <c r="CH704" s="130">
        <f t="shared" ref="CH704" si="13418">Z704/Z715</f>
        <v>6.0377603041562256E-2</v>
      </c>
      <c r="CI704" s="128">
        <f t="shared" ref="CI704" si="13419">AA704/AA715</f>
        <v>6.9321937561838201E-2</v>
      </c>
      <c r="CJ704" s="134">
        <f t="shared" ref="CJ704" si="13420">AB704/AB715</f>
        <v>7.0483071330008959E-2</v>
      </c>
      <c r="CK704" s="135">
        <f t="shared" ref="CK704" si="13421">AC704/AC715</f>
        <v>6.2680503064573068E-2</v>
      </c>
    </row>
    <row r="705" spans="1:89" x14ac:dyDescent="0.2">
      <c r="A705" s="145" t="s">
        <v>30</v>
      </c>
      <c r="B705" s="189">
        <v>1888</v>
      </c>
      <c r="C705" s="183">
        <v>3651</v>
      </c>
      <c r="D705" s="184">
        <v>1378</v>
      </c>
      <c r="E705" s="185">
        <v>1175</v>
      </c>
      <c r="F705" s="182">
        <v>1847</v>
      </c>
      <c r="G705" s="186">
        <v>3031</v>
      </c>
      <c r="H705" s="184">
        <v>2902</v>
      </c>
      <c r="I705" s="185">
        <v>4621</v>
      </c>
      <c r="J705" s="182">
        <v>1022</v>
      </c>
      <c r="K705" s="183">
        <v>296</v>
      </c>
      <c r="L705" s="184">
        <v>3073</v>
      </c>
      <c r="M705" s="182">
        <v>1034</v>
      </c>
      <c r="N705" s="187">
        <v>4214</v>
      </c>
      <c r="O705" s="190">
        <v>2827</v>
      </c>
      <c r="P705" s="182">
        <v>2225</v>
      </c>
      <c r="Q705" s="183">
        <v>1879</v>
      </c>
      <c r="R705" s="184">
        <v>1952</v>
      </c>
      <c r="S705" s="185">
        <v>2864</v>
      </c>
      <c r="T705" s="182">
        <v>1283</v>
      </c>
      <c r="U705" s="186">
        <v>288</v>
      </c>
      <c r="V705" s="184">
        <v>2927</v>
      </c>
      <c r="W705" s="191">
        <v>1675</v>
      </c>
      <c r="X705" s="182">
        <v>2356</v>
      </c>
      <c r="Y705" s="186">
        <v>955</v>
      </c>
      <c r="Z705" s="184">
        <v>3344</v>
      </c>
      <c r="AA705" s="182">
        <v>4470</v>
      </c>
      <c r="AB705" s="156">
        <f t="shared" si="13065"/>
        <v>30411</v>
      </c>
      <c r="AC705" s="157">
        <f t="shared" si="13066"/>
        <v>28766</v>
      </c>
      <c r="AD705" s="202"/>
      <c r="AE705" s="202"/>
      <c r="AF705" s="202"/>
      <c r="AG705" s="202"/>
      <c r="AH705" s="202"/>
      <c r="AI705" s="202"/>
      <c r="AJ705" s="202"/>
      <c r="AK705" s="202"/>
      <c r="AL705" s="202"/>
      <c r="AM705" s="202"/>
      <c r="AN705" s="202"/>
      <c r="AO705" s="202"/>
      <c r="AP705" s="202"/>
      <c r="AQ705" s="202"/>
      <c r="AR705" s="202"/>
      <c r="AS705" s="202"/>
      <c r="AT705" s="202"/>
      <c r="AU705" s="202"/>
      <c r="AV705" s="202"/>
      <c r="AW705" s="202"/>
      <c r="AX705" s="202"/>
      <c r="AY705" s="202"/>
      <c r="AZ705" s="202"/>
      <c r="BA705" s="202"/>
      <c r="BB705" s="202"/>
      <c r="BC705" s="202"/>
      <c r="BD705" s="202"/>
      <c r="BE705" s="202"/>
      <c r="BF705" s="202"/>
      <c r="BG705" s="202"/>
      <c r="BH705" s="202"/>
      <c r="BI705" s="145" t="s">
        <v>30</v>
      </c>
      <c r="BJ705" s="128">
        <f>B705/B715</f>
        <v>5.858259898225146E-2</v>
      </c>
      <c r="BK705" s="129">
        <f t="shared" ref="BK705" si="13422">C705/C715</f>
        <v>0.12504281115144872</v>
      </c>
      <c r="BL705" s="130">
        <f t="shared" ref="BL705" si="13423">D705/D715</f>
        <v>9.9487401631651151E-2</v>
      </c>
      <c r="BM705" s="131">
        <f t="shared" ref="BM705" si="13424">E705/E715</f>
        <v>8.3244775061990794E-2</v>
      </c>
      <c r="BN705" s="128">
        <f t="shared" ref="BN705" si="13425">F705/F715</f>
        <v>5.3275260319016991E-2</v>
      </c>
      <c r="BO705" s="129">
        <f t="shared" ref="BO705" si="13426">G705/G715</f>
        <v>0.11380618030263208</v>
      </c>
      <c r="BP705" s="130">
        <f t="shared" ref="BP705" si="13427">H705/H715</f>
        <v>6.4744991298915713E-2</v>
      </c>
      <c r="BQ705" s="131">
        <f t="shared" ref="BQ705" si="13428">I705/I715</f>
        <v>0.10444826183264772</v>
      </c>
      <c r="BR705" s="128">
        <f t="shared" ref="BR705" si="13429">J705/J715</f>
        <v>0.15080419064482808</v>
      </c>
      <c r="BS705" s="129">
        <f t="shared" ref="BS705" si="13430">K705/K715</f>
        <v>4.1433370660694288E-2</v>
      </c>
      <c r="BT705" s="130">
        <f t="shared" ref="BT705" si="13431">L705/L715</f>
        <v>0.12681578078573788</v>
      </c>
      <c r="BU705" s="128">
        <f t="shared" ref="BU705" si="13432">M705/M715</f>
        <v>4.1531108165642448E-2</v>
      </c>
      <c r="BV705" s="132">
        <f t="shared" ref="BV705" si="13433">N705/N715</f>
        <v>0.10230390133767085</v>
      </c>
      <c r="BW705" s="133">
        <f t="shared" ref="BW705" si="13434">O705/O715</f>
        <v>6.4933275145278732E-2</v>
      </c>
      <c r="BX705" s="128">
        <f t="shared" ref="BX705" si="13435">P705/P715</f>
        <v>0.10281410286031145</v>
      </c>
      <c r="BY705" s="129">
        <f t="shared" ref="BY705" si="13436">Q705/Q715</f>
        <v>8.0244277417150664E-2</v>
      </c>
      <c r="BZ705" s="130">
        <f t="shared" ref="BZ705" si="13437">R705/R715</f>
        <v>7.0099834805717159E-2</v>
      </c>
      <c r="CA705" s="131">
        <f t="shared" ref="CA705" si="13438">S705/S715</f>
        <v>9.0946619669111814E-2</v>
      </c>
      <c r="CB705" s="128">
        <f t="shared" ref="CB705" si="13439">T705/T715</f>
        <v>0.16795392067024478</v>
      </c>
      <c r="CC705" s="129">
        <f t="shared" ref="CC705" si="13440">U705/U715</f>
        <v>3.2221973595882747E-2</v>
      </c>
      <c r="CD705" s="130">
        <f t="shared" ref="CD705" si="13441">V705/V715</f>
        <v>0.11749357739242132</v>
      </c>
      <c r="CE705" s="131">
        <f t="shared" ref="CE705" si="13442">W705/W715</f>
        <v>5.4806622603232776E-2</v>
      </c>
      <c r="CF705" s="128">
        <f t="shared" ref="CF705" si="13443">X705/X715</f>
        <v>0.11201445347786811</v>
      </c>
      <c r="CG705" s="129">
        <f t="shared" ref="CG705" si="13444">Y705/Y715</f>
        <v>6.877430505545154E-2</v>
      </c>
      <c r="CH705" s="130">
        <f t="shared" ref="CH705" si="13445">Z705/Z715</f>
        <v>7.2237103603214378E-2</v>
      </c>
      <c r="CI705" s="128">
        <f t="shared" ref="CI705" si="13446">AA705/AA715</f>
        <v>9.4099320042944662E-2</v>
      </c>
      <c r="CJ705" s="134">
        <f t="shared" ref="CJ705" si="13447">AB705/AB715</f>
        <v>8.760619128691309E-2</v>
      </c>
      <c r="CK705" s="135">
        <f t="shared" ref="CK705" si="13448">AC705/AC715</f>
        <v>8.3244106701547041E-2</v>
      </c>
    </row>
    <row r="706" spans="1:89" x14ac:dyDescent="0.2">
      <c r="A706" s="136" t="s">
        <v>31</v>
      </c>
      <c r="B706" s="192">
        <v>1920</v>
      </c>
      <c r="C706" s="176">
        <v>2942</v>
      </c>
      <c r="D706" s="177">
        <v>864</v>
      </c>
      <c r="E706" s="178">
        <v>1194</v>
      </c>
      <c r="F706" s="175">
        <v>1359</v>
      </c>
      <c r="G706" s="179">
        <v>2770</v>
      </c>
      <c r="H706" s="177">
        <v>2592</v>
      </c>
      <c r="I706" s="178">
        <v>4718</v>
      </c>
      <c r="J706" s="175">
        <v>730</v>
      </c>
      <c r="K706" s="176">
        <v>263</v>
      </c>
      <c r="L706" s="177">
        <v>2767</v>
      </c>
      <c r="M706" s="175">
        <v>903</v>
      </c>
      <c r="N706" s="180">
        <v>3825</v>
      </c>
      <c r="O706" s="193">
        <v>2571</v>
      </c>
      <c r="P706" s="175">
        <v>1785</v>
      </c>
      <c r="Q706" s="176">
        <v>2107</v>
      </c>
      <c r="R706" s="177">
        <v>1800</v>
      </c>
      <c r="S706" s="178">
        <v>2864</v>
      </c>
      <c r="T706" s="175">
        <v>1047</v>
      </c>
      <c r="U706" s="179">
        <v>247</v>
      </c>
      <c r="V706" s="177">
        <v>3200</v>
      </c>
      <c r="W706" s="194">
        <v>1631</v>
      </c>
      <c r="X706" s="175">
        <v>1929</v>
      </c>
      <c r="Y706" s="179">
        <v>934</v>
      </c>
      <c r="Z706" s="177">
        <v>2839</v>
      </c>
      <c r="AA706" s="175">
        <v>4486</v>
      </c>
      <c r="AB706" s="156">
        <f t="shared" si="13065"/>
        <v>26657</v>
      </c>
      <c r="AC706" s="157">
        <f t="shared" si="13066"/>
        <v>27630</v>
      </c>
      <c r="AD706" s="202"/>
      <c r="AE706" s="202"/>
      <c r="AF706" s="202"/>
      <c r="AG706" s="202"/>
      <c r="AH706" s="202"/>
      <c r="AI706" s="202"/>
      <c r="AJ706" s="202"/>
      <c r="AK706" s="202"/>
      <c r="AL706" s="202"/>
      <c r="AM706" s="202"/>
      <c r="AN706" s="202"/>
      <c r="AO706" s="202"/>
      <c r="AP706" s="202"/>
      <c r="AQ706" s="202"/>
      <c r="AR706" s="202"/>
      <c r="AS706" s="202"/>
      <c r="AT706" s="202"/>
      <c r="AU706" s="202"/>
      <c r="AV706" s="202"/>
      <c r="AW706" s="202"/>
      <c r="AX706" s="202"/>
      <c r="AY706" s="202"/>
      <c r="AZ706" s="202"/>
      <c r="BA706" s="202"/>
      <c r="BB706" s="202"/>
      <c r="BC706" s="202"/>
      <c r="BD706" s="202"/>
      <c r="BE706" s="202"/>
      <c r="BF706" s="202"/>
      <c r="BG706" s="202"/>
      <c r="BH706" s="202"/>
      <c r="BI706" s="136" t="s">
        <v>31</v>
      </c>
      <c r="BJ706" s="128">
        <f>B706/B715</f>
        <v>5.9575524388730296E-2</v>
      </c>
      <c r="BK706" s="129">
        <f t="shared" ref="BK706" si="13449">C706/C715</f>
        <v>0.10076032604972944</v>
      </c>
      <c r="BL706" s="130">
        <f t="shared" ref="BL706" si="13450">D706/D715</f>
        <v>6.2378167641325533E-2</v>
      </c>
      <c r="BM706" s="131">
        <f t="shared" ref="BM706" si="13451">E706/E715</f>
        <v>8.4590860786397451E-2</v>
      </c>
      <c r="BN706" s="128">
        <f t="shared" ref="BN706" si="13452">F706/F715</f>
        <v>3.9199284663532265E-2</v>
      </c>
      <c r="BO706" s="129">
        <f t="shared" ref="BO706" si="13453">G706/G715</f>
        <v>0.10400630796380431</v>
      </c>
      <c r="BP706" s="130">
        <f t="shared" ref="BP706" si="13454">H706/H715</f>
        <v>5.7828744812815136E-2</v>
      </c>
      <c r="BQ706" s="131">
        <f t="shared" ref="BQ706" si="13455">I706/I715</f>
        <v>0.10664074860991818</v>
      </c>
      <c r="BR706" s="128">
        <f t="shared" ref="BR706" si="13456">J706/J715</f>
        <v>0.10771727903202007</v>
      </c>
      <c r="BS706" s="129">
        <f t="shared" ref="BS706" si="13457">K706/K715</f>
        <v>3.681410974244121E-2</v>
      </c>
      <c r="BT706" s="130">
        <f t="shared" ref="BT706" si="13458">L706/L715</f>
        <v>0.11418785077583361</v>
      </c>
      <c r="BU706" s="128">
        <f t="shared" ref="BU706" si="13459">M706/M715</f>
        <v>3.6269430051813469E-2</v>
      </c>
      <c r="BV706" s="132">
        <f t="shared" ref="BV706" si="13460">N706/N715</f>
        <v>9.2860090796533221E-2</v>
      </c>
      <c r="BW706" s="133">
        <f t="shared" ref="BW706" si="13461">O706/O715</f>
        <v>5.9053219100994557E-2</v>
      </c>
      <c r="BX706" s="128">
        <f t="shared" ref="BX706" si="13462">P706/P715</f>
        <v>8.2482325216025137E-2</v>
      </c>
      <c r="BY706" s="129">
        <f t="shared" ref="BY706" si="13463">Q706/Q715</f>
        <v>8.9981209429449954E-2</v>
      </c>
      <c r="BZ706" s="130">
        <f t="shared" ref="BZ706" si="13464">R706/R715</f>
        <v>6.4641241111829353E-2</v>
      </c>
      <c r="CA706" s="131">
        <f t="shared" ref="CA706" si="13465">S706/S715</f>
        <v>9.0946619669111814E-2</v>
      </c>
      <c r="CB706" s="128">
        <f t="shared" ref="CB706" si="13466">T706/T715</f>
        <v>0.13705982458436969</v>
      </c>
      <c r="CC706" s="129">
        <f t="shared" ref="CC706" si="13467">U706/U715</f>
        <v>2.7634817632579994E-2</v>
      </c>
      <c r="CD706" s="130">
        <f t="shared" ref="CD706" si="13468">V706/V715</f>
        <v>0.12845215157353887</v>
      </c>
      <c r="CE706" s="131">
        <f t="shared" ref="CE706" si="13469">W706/W715</f>
        <v>5.3366926248282182E-2</v>
      </c>
      <c r="CF706" s="128">
        <f t="shared" ref="CF706" si="13470">X706/X715</f>
        <v>9.1713022393381832E-2</v>
      </c>
      <c r="CG706" s="129">
        <f t="shared" ref="CG706" si="13471">Y706/Y715</f>
        <v>6.7261990494022761E-2</v>
      </c>
      <c r="CH706" s="130">
        <f t="shared" ref="CH706" si="13472">Z706/Z715</f>
        <v>6.1328091246867708E-2</v>
      </c>
      <c r="CI706" s="128">
        <f t="shared" ref="CI706" si="13473">AA706/AA715</f>
        <v>9.4436140875313143E-2</v>
      </c>
      <c r="CJ706" s="134">
        <f t="shared" ref="CJ706" si="13474">AB706/AB715</f>
        <v>7.6791892444682583E-2</v>
      </c>
      <c r="CK706" s="135">
        <f t="shared" ref="CK706" si="13475">AC706/AC715</f>
        <v>7.9956708202869528E-2</v>
      </c>
    </row>
    <row r="707" spans="1:89" x14ac:dyDescent="0.2">
      <c r="A707" s="145" t="s">
        <v>32</v>
      </c>
      <c r="B707" s="189">
        <v>1735</v>
      </c>
      <c r="C707" s="183">
        <v>2886</v>
      </c>
      <c r="D707" s="184">
        <v>590</v>
      </c>
      <c r="E707" s="185">
        <v>1133</v>
      </c>
      <c r="F707" s="182">
        <v>1150</v>
      </c>
      <c r="G707" s="186">
        <v>2623</v>
      </c>
      <c r="H707" s="184">
        <v>2205</v>
      </c>
      <c r="I707" s="185">
        <v>3871</v>
      </c>
      <c r="J707" s="182">
        <v>431</v>
      </c>
      <c r="K707" s="183">
        <v>189</v>
      </c>
      <c r="L707" s="184">
        <v>1746</v>
      </c>
      <c r="M707" s="182">
        <v>888</v>
      </c>
      <c r="N707" s="187">
        <v>2534</v>
      </c>
      <c r="O707" s="190">
        <v>2321</v>
      </c>
      <c r="P707" s="182">
        <v>1179</v>
      </c>
      <c r="Q707" s="183">
        <v>1713</v>
      </c>
      <c r="R707" s="184">
        <v>1408</v>
      </c>
      <c r="S707" s="185">
        <v>2228</v>
      </c>
      <c r="T707" s="182">
        <v>535</v>
      </c>
      <c r="U707" s="186">
        <v>258</v>
      </c>
      <c r="V707" s="184">
        <v>2254</v>
      </c>
      <c r="W707" s="191">
        <v>1531</v>
      </c>
      <c r="X707" s="182">
        <v>1136</v>
      </c>
      <c r="Y707" s="186">
        <v>748</v>
      </c>
      <c r="Z707" s="184">
        <v>2426</v>
      </c>
      <c r="AA707" s="182">
        <v>3308</v>
      </c>
      <c r="AB707" s="156">
        <f t="shared" si="13065"/>
        <v>19329</v>
      </c>
      <c r="AC707" s="157">
        <f t="shared" si="13066"/>
        <v>23697</v>
      </c>
      <c r="AD707" s="202"/>
      <c r="AE707" s="202"/>
      <c r="AF707" s="202"/>
      <c r="AG707" s="202"/>
      <c r="AH707" s="202"/>
      <c r="AI707" s="202"/>
      <c r="AJ707" s="202"/>
      <c r="AK707" s="202"/>
      <c r="AL707" s="202"/>
      <c r="AM707" s="202"/>
      <c r="AN707" s="202"/>
      <c r="AO707" s="202"/>
      <c r="AP707" s="202"/>
      <c r="AQ707" s="202"/>
      <c r="AR707" s="202"/>
      <c r="AS707" s="202"/>
      <c r="AT707" s="202"/>
      <c r="AU707" s="202"/>
      <c r="AV707" s="202"/>
      <c r="AW707" s="202"/>
      <c r="AX707" s="202"/>
      <c r="AY707" s="202"/>
      <c r="AZ707" s="202"/>
      <c r="BA707" s="202"/>
      <c r="BB707" s="202"/>
      <c r="BC707" s="202"/>
      <c r="BD707" s="202"/>
      <c r="BE707" s="202"/>
      <c r="BF707" s="202"/>
      <c r="BG707" s="202"/>
      <c r="BH707" s="202"/>
      <c r="BI707" s="145" t="s">
        <v>32</v>
      </c>
      <c r="BJ707" s="128">
        <f>B707/B715</f>
        <v>5.3835174382524512E-2</v>
      </c>
      <c r="BK707" s="129">
        <f t="shared" ref="BK707" si="13476">C707/C715</f>
        <v>9.8842386464826362E-2</v>
      </c>
      <c r="BL707" s="130">
        <f t="shared" ref="BL707" si="13477">D707/D715</f>
        <v>4.2596202440257018E-2</v>
      </c>
      <c r="BM707" s="131">
        <f t="shared" ref="BM707" si="13478">E707/E715</f>
        <v>8.0269217144881333E-2</v>
      </c>
      <c r="BN707" s="128">
        <f t="shared" ref="BN707" si="13479">F707/F715</f>
        <v>3.3170844270097206E-2</v>
      </c>
      <c r="BO707" s="129">
        <f t="shared" ref="BO707" si="13480">G707/G715</f>
        <v>9.8486839635039236E-2</v>
      </c>
      <c r="BP707" s="130">
        <f t="shared" ref="BP707" si="13481">H707/H715</f>
        <v>4.9194591941457318E-2</v>
      </c>
      <c r="BQ707" s="131">
        <f t="shared" ref="BQ707" si="13482">I707/I715</f>
        <v>8.7496044482618329E-2</v>
      </c>
      <c r="BR707" s="128">
        <f t="shared" ref="BR707" si="13483">J707/J715</f>
        <v>6.3597462003836508E-2</v>
      </c>
      <c r="BS707" s="129">
        <f t="shared" ref="BS707" si="13484">K707/K715</f>
        <v>2.6455767077267638E-2</v>
      </c>
      <c r="BT707" s="130">
        <f t="shared" ref="BT707" si="13485">L707/L715</f>
        <v>7.2053482997689003E-2</v>
      </c>
      <c r="BU707" s="128">
        <f t="shared" ref="BU707" si="13486">M707/M715</f>
        <v>3.5666947825039159E-2</v>
      </c>
      <c r="BV707" s="132">
        <f t="shared" ref="BV707" si="13487">N707/N715</f>
        <v>6.1518292830958221E-2</v>
      </c>
      <c r="BW707" s="133">
        <f t="shared" ref="BW707" si="13488">O707/O715</f>
        <v>5.3310976870248293E-2</v>
      </c>
      <c r="BX707" s="128">
        <f t="shared" ref="BX707" si="13489">P707/P715</f>
        <v>5.4479922369576265E-2</v>
      </c>
      <c r="BY707" s="129">
        <f t="shared" ref="BY707" si="13490">Q707/Q715</f>
        <v>7.3155107618722237E-2</v>
      </c>
      <c r="BZ707" s="130">
        <f t="shared" ref="BZ707" si="13491">R707/R715</f>
        <v>5.0563815269697623E-2</v>
      </c>
      <c r="CA707" s="131">
        <f t="shared" ref="CA707" si="13492">S707/S715</f>
        <v>7.0750373122479435E-2</v>
      </c>
      <c r="CB707" s="128">
        <f t="shared" ref="CB707" si="13493">T707/T715</f>
        <v>7.0035344940437227E-2</v>
      </c>
      <c r="CC707" s="129">
        <f t="shared" ref="CC707" si="13494">U707/U715</f>
        <v>2.8865518012978295E-2</v>
      </c>
      <c r="CD707" s="130">
        <f t="shared" ref="CD707" si="13495">V707/V715</f>
        <v>9.0478484264611428E-2</v>
      </c>
      <c r="CE707" s="131">
        <f t="shared" ref="CE707" si="13496">W707/W715</f>
        <v>5.0094889077939922E-2</v>
      </c>
      <c r="CF707" s="128">
        <f t="shared" ref="CF707" si="13497">X707/X715</f>
        <v>5.4010364665050159E-2</v>
      </c>
      <c r="CG707" s="129">
        <f t="shared" ref="CG707" si="13498">Y707/Y715</f>
        <v>5.3867204378510732E-2</v>
      </c>
      <c r="CH707" s="130">
        <f t="shared" ref="CH707" si="13499">Z707/Z715</f>
        <v>5.2406463319796079E-2</v>
      </c>
      <c r="CI707" s="128">
        <f t="shared" ref="CI707" si="13500">AA707/AA715</f>
        <v>6.9637707092183657E-2</v>
      </c>
      <c r="CJ707" s="134">
        <f t="shared" ref="CJ707" si="13501">AB707/AB715</f>
        <v>5.5681828002523526E-2</v>
      </c>
      <c r="CK707" s="135">
        <f t="shared" ref="CK707" si="13502">AC707/AC715</f>
        <v>6.8575248435881267E-2</v>
      </c>
    </row>
    <row r="708" spans="1:89" x14ac:dyDescent="0.2">
      <c r="A708" s="136" t="s">
        <v>33</v>
      </c>
      <c r="B708" s="192">
        <v>1574</v>
      </c>
      <c r="C708" s="176">
        <v>1393</v>
      </c>
      <c r="D708" s="177">
        <v>385</v>
      </c>
      <c r="E708" s="178">
        <v>742</v>
      </c>
      <c r="F708" s="175">
        <v>970</v>
      </c>
      <c r="G708" s="179">
        <v>1752</v>
      </c>
      <c r="H708" s="177">
        <v>1849</v>
      </c>
      <c r="I708" s="178">
        <v>2567</v>
      </c>
      <c r="J708" s="175">
        <v>447</v>
      </c>
      <c r="K708" s="176">
        <v>174</v>
      </c>
      <c r="L708" s="177">
        <v>1629</v>
      </c>
      <c r="M708" s="175">
        <v>928</v>
      </c>
      <c r="N708" s="180">
        <v>2206</v>
      </c>
      <c r="O708" s="193">
        <v>2023</v>
      </c>
      <c r="P708" s="175">
        <v>974</v>
      </c>
      <c r="Q708" s="176">
        <v>1358</v>
      </c>
      <c r="R708" s="177">
        <v>1278</v>
      </c>
      <c r="S708" s="178">
        <v>1711</v>
      </c>
      <c r="T708" s="175">
        <v>511</v>
      </c>
      <c r="U708" s="179">
        <v>297</v>
      </c>
      <c r="V708" s="177">
        <v>1975</v>
      </c>
      <c r="W708" s="194">
        <v>1324</v>
      </c>
      <c r="X708" s="175">
        <v>840</v>
      </c>
      <c r="Y708" s="179">
        <v>592</v>
      </c>
      <c r="Z708" s="177">
        <v>1754</v>
      </c>
      <c r="AA708" s="175">
        <v>2179</v>
      </c>
      <c r="AB708" s="156">
        <f t="shared" si="13065"/>
        <v>16392</v>
      </c>
      <c r="AC708" s="157">
        <f t="shared" si="13066"/>
        <v>17040</v>
      </c>
      <c r="AD708" s="202"/>
      <c r="AE708" s="202"/>
      <c r="AF708" s="202"/>
      <c r="AG708" s="202"/>
      <c r="AH708" s="202"/>
      <c r="AI708" s="202"/>
      <c r="AJ708" s="202"/>
      <c r="AK708" s="202"/>
      <c r="AL708" s="202"/>
      <c r="AM708" s="202"/>
      <c r="AN708" s="202"/>
      <c r="AO708" s="202"/>
      <c r="AP708" s="202"/>
      <c r="AQ708" s="202"/>
      <c r="AR708" s="202"/>
      <c r="AS708" s="202"/>
      <c r="AT708" s="202"/>
      <c r="AU708" s="202"/>
      <c r="AV708" s="202"/>
      <c r="AW708" s="202"/>
      <c r="AX708" s="202"/>
      <c r="AY708" s="202"/>
      <c r="AZ708" s="202"/>
      <c r="BA708" s="202"/>
      <c r="BB708" s="202"/>
      <c r="BC708" s="202"/>
      <c r="BD708" s="202"/>
      <c r="BE708" s="202"/>
      <c r="BF708" s="202"/>
      <c r="BG708" s="202"/>
      <c r="BH708" s="202"/>
      <c r="BI708" s="136" t="s">
        <v>33</v>
      </c>
      <c r="BJ708" s="128">
        <f>B708/B715</f>
        <v>4.8839518431177856E-2</v>
      </c>
      <c r="BK708" s="129">
        <f t="shared" ref="BK708" si="13503">C708/C715</f>
        <v>4.7708747174464002E-2</v>
      </c>
      <c r="BL708" s="130">
        <f t="shared" ref="BL708" si="13504">D708/D715</f>
        <v>2.7795827016099922E-2</v>
      </c>
      <c r="BM708" s="131">
        <f t="shared" ref="BM708" si="13505">E708/E715</f>
        <v>5.256818986893376E-2</v>
      </c>
      <c r="BN708" s="128">
        <f t="shared" ref="BN708" si="13506">F708/F715</f>
        <v>2.7978886036516774E-2</v>
      </c>
      <c r="BO708" s="129">
        <f t="shared" ref="BO708" si="13507">G708/G715</f>
        <v>6.5783051102016293E-2</v>
      </c>
      <c r="BP708" s="130">
        <f t="shared" ref="BP708" si="13508">H708/H715</f>
        <v>4.1252063718709563E-2</v>
      </c>
      <c r="BQ708" s="131">
        <f t="shared" ref="BQ708" si="13509">I708/I715</f>
        <v>5.8021789250033907E-2</v>
      </c>
      <c r="BR708" s="128">
        <f t="shared" ref="BR708" si="13510">J708/J715</f>
        <v>6.595838866755202E-2</v>
      </c>
      <c r="BS708" s="129">
        <f t="shared" ref="BS708" si="13511">K708/K715</f>
        <v>2.4356103023516238E-2</v>
      </c>
      <c r="BT708" s="130">
        <f t="shared" ref="BT708" si="13512">L708/L715</f>
        <v>6.7225156817431492E-2</v>
      </c>
      <c r="BU708" s="128">
        <f t="shared" ref="BU708" si="13513">M708/M715</f>
        <v>3.7273567096437324E-2</v>
      </c>
      <c r="BV708" s="132">
        <f t="shared" ref="BV708" si="13514">N708/N715</f>
        <v>5.3555388312980991E-2</v>
      </c>
      <c r="BW708" s="133">
        <f t="shared" ref="BW708" si="13515">O708/O715</f>
        <v>4.6466224131198754E-2</v>
      </c>
      <c r="BX708" s="128">
        <f t="shared" ref="BX708" si="13516">P708/P715</f>
        <v>4.5007162330761054E-2</v>
      </c>
      <c r="BY708" s="129">
        <f t="shared" ref="BY708" si="13517">Q708/Q715</f>
        <v>5.7994533652203618E-2</v>
      </c>
      <c r="BZ708" s="130">
        <f t="shared" ref="BZ708" si="13518">R708/R715</f>
        <v>4.5895281189398833E-2</v>
      </c>
      <c r="CA708" s="131">
        <f t="shared" ref="CA708" si="13519">S708/S715</f>
        <v>5.4332984027182368E-2</v>
      </c>
      <c r="CB708" s="128">
        <f t="shared" ref="CB708" si="13520">T708/T715</f>
        <v>6.6893572457127889E-2</v>
      </c>
      <c r="CC708" s="129">
        <f t="shared" ref="CC708" si="13521">U708/U715</f>
        <v>3.3228910270754086E-2</v>
      </c>
      <c r="CD708" s="130">
        <f t="shared" ref="CD708" si="13522">V708/V715</f>
        <v>7.9279062299293518E-2</v>
      </c>
      <c r="CE708" s="131">
        <f t="shared" ref="CE708" si="13523">W708/W715</f>
        <v>4.3321772135331456E-2</v>
      </c>
      <c r="CF708" s="128">
        <f t="shared" ref="CF708" si="13524">X708/X715</f>
        <v>3.9937241477677937E-2</v>
      </c>
      <c r="CG708" s="129">
        <f t="shared" ref="CG708" si="13525">Y708/Y715</f>
        <v>4.2632867636468383E-2</v>
      </c>
      <c r="CH708" s="130">
        <f t="shared" ref="CH708" si="13526">Z708/Z715</f>
        <v>3.7889916184221897E-2</v>
      </c>
      <c r="CI708" s="128">
        <f t="shared" ref="CI708" si="13527">AA708/AA715</f>
        <v>4.587078710818264E-2</v>
      </c>
      <c r="CJ708" s="134">
        <f t="shared" ref="CJ708" si="13528">AB708/AB715</f>
        <v>4.7221093932296843E-2</v>
      </c>
      <c r="CK708" s="135">
        <f t="shared" ref="CK708" si="13529">AC708/AC715</f>
        <v>4.9310977480162749E-2</v>
      </c>
    </row>
    <row r="709" spans="1:89" x14ac:dyDescent="0.2">
      <c r="A709" s="145" t="s">
        <v>34</v>
      </c>
      <c r="B709" s="189">
        <v>651</v>
      </c>
      <c r="C709" s="183">
        <v>1145</v>
      </c>
      <c r="D709" s="184">
        <v>198</v>
      </c>
      <c r="E709" s="185">
        <v>701</v>
      </c>
      <c r="F709" s="182">
        <v>501</v>
      </c>
      <c r="G709" s="186">
        <v>1645</v>
      </c>
      <c r="H709" s="184">
        <v>1019</v>
      </c>
      <c r="I709" s="185">
        <v>2107</v>
      </c>
      <c r="J709" s="182">
        <v>170</v>
      </c>
      <c r="K709" s="183">
        <v>116</v>
      </c>
      <c r="L709" s="184">
        <v>1431</v>
      </c>
      <c r="M709" s="182">
        <v>593</v>
      </c>
      <c r="N709" s="187">
        <v>1942</v>
      </c>
      <c r="O709" s="190">
        <v>1643</v>
      </c>
      <c r="P709" s="182">
        <v>560</v>
      </c>
      <c r="Q709" s="183">
        <v>1002</v>
      </c>
      <c r="R709" s="184">
        <v>976</v>
      </c>
      <c r="S709" s="185">
        <v>1399</v>
      </c>
      <c r="T709" s="182">
        <v>209</v>
      </c>
      <c r="U709" s="186">
        <v>270</v>
      </c>
      <c r="V709" s="184">
        <v>1627</v>
      </c>
      <c r="W709" s="191">
        <v>831</v>
      </c>
      <c r="X709" s="182">
        <v>424</v>
      </c>
      <c r="Y709" s="186">
        <v>521</v>
      </c>
      <c r="Z709" s="184">
        <v>1320</v>
      </c>
      <c r="AA709" s="182">
        <v>1791</v>
      </c>
      <c r="AB709" s="156">
        <f t="shared" si="13065"/>
        <v>11028</v>
      </c>
      <c r="AC709" s="157">
        <f t="shared" si="13066"/>
        <v>13764</v>
      </c>
      <c r="AD709" s="202"/>
      <c r="AE709" s="202"/>
      <c r="AF709" s="202"/>
      <c r="AG709" s="202"/>
      <c r="AH709" s="202"/>
      <c r="AI709" s="202"/>
      <c r="AJ709" s="202"/>
      <c r="AK709" s="202"/>
      <c r="AL709" s="202"/>
      <c r="AM709" s="202"/>
      <c r="AN709" s="202"/>
      <c r="AO709" s="202"/>
      <c r="AP709" s="202"/>
      <c r="AQ709" s="202"/>
      <c r="AR709" s="202"/>
      <c r="AS709" s="202"/>
      <c r="AT709" s="202"/>
      <c r="AU709" s="202"/>
      <c r="AV709" s="202"/>
      <c r="AW709" s="202"/>
      <c r="AX709" s="202"/>
      <c r="AY709" s="202"/>
      <c r="AZ709" s="202"/>
      <c r="BA709" s="202"/>
      <c r="BB709" s="202"/>
      <c r="BC709" s="202"/>
      <c r="BD709" s="202"/>
      <c r="BE709" s="202"/>
      <c r="BF709" s="202"/>
      <c r="BG709" s="202"/>
      <c r="BH709" s="202"/>
      <c r="BI709" s="145" t="s">
        <v>34</v>
      </c>
      <c r="BJ709" s="128">
        <f>B709/B715</f>
        <v>2.0199826238053865E-2</v>
      </c>
      <c r="BK709" s="129">
        <f t="shared" ref="BK709" si="13530">C709/C715</f>
        <v>3.9215014727036097E-2</v>
      </c>
      <c r="BL709" s="130">
        <f t="shared" ref="BL709" si="13531">D709/D715</f>
        <v>1.4294996751137101E-2</v>
      </c>
      <c r="BM709" s="131">
        <f t="shared" ref="BM709" si="13532">E709/E715</f>
        <v>4.9663478568898335E-2</v>
      </c>
      <c r="BN709" s="128">
        <f t="shared" ref="BN709" si="13533">F709/F715</f>
        <v>1.4450950416798869E-2</v>
      </c>
      <c r="BO709" s="129">
        <f t="shared" ref="BO709" si="13534">G709/G715</f>
        <v>6.1765478917132882E-2</v>
      </c>
      <c r="BP709" s="130">
        <f t="shared" ref="BP709" si="13535">H709/H715</f>
        <v>2.2734371513988667E-2</v>
      </c>
      <c r="BQ709" s="131">
        <f t="shared" ref="BQ709" si="13536">I709/I715</f>
        <v>4.7624429275349218E-2</v>
      </c>
      <c r="BR709" s="128">
        <f t="shared" ref="BR709" si="13537">J709/J715</f>
        <v>2.5084845801977278E-2</v>
      </c>
      <c r="BS709" s="129">
        <f t="shared" ref="BS709" si="13538">K709/K715</f>
        <v>1.6237402015677492E-2</v>
      </c>
      <c r="BT709" s="130">
        <f t="shared" ref="BT709" si="13539">L709/L715</f>
        <v>5.9054143281611092E-2</v>
      </c>
      <c r="BU709" s="128">
        <f t="shared" ref="BU709" si="13540">M709/M715</f>
        <v>2.3818130698477727E-2</v>
      </c>
      <c r="BV709" s="132">
        <f t="shared" ref="BV709" si="13541">N709/N715</f>
        <v>4.7146221261926149E-2</v>
      </c>
      <c r="BW709" s="133">
        <f t="shared" ref="BW709" si="13542">O709/O715</f>
        <v>3.7738015940464435E-2</v>
      </c>
      <c r="BX709" s="128">
        <f t="shared" ref="BX709" si="13543">P709/P715</f>
        <v>2.5876807910909846E-2</v>
      </c>
      <c r="BY709" s="129">
        <f t="shared" ref="BY709" si="13544">Q709/Q715</f>
        <v>4.2791253843525792E-2</v>
      </c>
      <c r="BZ709" s="130">
        <f t="shared" ref="BZ709" si="13545">R709/R715</f>
        <v>3.504991740285858E-2</v>
      </c>
      <c r="CA709" s="131">
        <f t="shared" ref="CA709" si="13546">S709/S715</f>
        <v>4.4425391381664604E-2</v>
      </c>
      <c r="CB709" s="128">
        <f t="shared" ref="CB709" si="13547">T709/T715</f>
        <v>2.7359602042152115E-2</v>
      </c>
      <c r="CC709" s="129">
        <f t="shared" ref="CC709" si="13548">U709/U715</f>
        <v>3.0208100246140075E-2</v>
      </c>
      <c r="CD709" s="130">
        <f t="shared" ref="CD709" si="13549">V709/V715</f>
        <v>6.5309890815671165E-2</v>
      </c>
      <c r="CE709" s="131">
        <f t="shared" ref="CE709" si="13550">W709/W715</f>
        <v>2.7190628885544139E-2</v>
      </c>
      <c r="CF709" s="128">
        <f t="shared" ref="CF709" si="13551">X709/X715</f>
        <v>2.0158798079208864E-2</v>
      </c>
      <c r="CG709" s="129">
        <f t="shared" ref="CG709" si="13552">Y709/Y715</f>
        <v>3.7519804119256803E-2</v>
      </c>
      <c r="CH709" s="130">
        <f t="shared" ref="CH709" si="13553">Z709/Z715</f>
        <v>2.8514646159163569E-2</v>
      </c>
      <c r="CI709" s="128">
        <f t="shared" ref="CI709" si="13554">AA709/AA715</f>
        <v>3.7702881923246952E-2</v>
      </c>
      <c r="CJ709" s="134">
        <f t="shared" ref="CJ709" si="13555">AB709/AB715</f>
        <v>3.1768803311698977E-2</v>
      </c>
      <c r="CK709" s="135">
        <f t="shared" ref="CK709" si="13556">AC709/AC715</f>
        <v>3.9830768429399067E-2</v>
      </c>
    </row>
    <row r="710" spans="1:89" x14ac:dyDescent="0.2">
      <c r="A710" s="136" t="s">
        <v>35</v>
      </c>
      <c r="B710" s="192">
        <v>0</v>
      </c>
      <c r="C710" s="176">
        <v>519</v>
      </c>
      <c r="D710" s="177">
        <v>9</v>
      </c>
      <c r="E710" s="178">
        <v>306</v>
      </c>
      <c r="F710" s="175">
        <v>30</v>
      </c>
      <c r="G710" s="179">
        <v>547</v>
      </c>
      <c r="H710" s="177">
        <v>84</v>
      </c>
      <c r="I710" s="178">
        <v>559</v>
      </c>
      <c r="J710" s="175">
        <v>42</v>
      </c>
      <c r="K710" s="176">
        <v>21</v>
      </c>
      <c r="L710" s="177">
        <v>218</v>
      </c>
      <c r="M710" s="175">
        <v>125</v>
      </c>
      <c r="N710" s="180">
        <v>313</v>
      </c>
      <c r="O710" s="193">
        <v>216</v>
      </c>
      <c r="P710" s="175">
        <v>127</v>
      </c>
      <c r="Q710" s="176">
        <v>196</v>
      </c>
      <c r="R710" s="177">
        <v>174</v>
      </c>
      <c r="S710" s="178">
        <v>131</v>
      </c>
      <c r="T710" s="175">
        <v>64</v>
      </c>
      <c r="U710" s="179">
        <v>26</v>
      </c>
      <c r="V710" s="177">
        <v>181</v>
      </c>
      <c r="W710" s="194">
        <v>27</v>
      </c>
      <c r="X710" s="175">
        <v>57</v>
      </c>
      <c r="Y710" s="179">
        <v>32</v>
      </c>
      <c r="Z710" s="177">
        <v>98</v>
      </c>
      <c r="AA710" s="175">
        <v>160</v>
      </c>
      <c r="AB710" s="156">
        <f t="shared" si="13065"/>
        <v>1397</v>
      </c>
      <c r="AC710" s="157">
        <f t="shared" si="13066"/>
        <v>2865</v>
      </c>
      <c r="AD710" s="202"/>
      <c r="AE710" s="202"/>
      <c r="AF710" s="202"/>
      <c r="AG710" s="202"/>
      <c r="AH710" s="202"/>
      <c r="AI710" s="202"/>
      <c r="AJ710" s="202"/>
      <c r="AK710" s="202"/>
      <c r="AL710" s="202"/>
      <c r="AM710" s="202"/>
      <c r="AN710" s="202"/>
      <c r="AO710" s="202"/>
      <c r="AP710" s="202"/>
      <c r="AQ710" s="202"/>
      <c r="AR710" s="202"/>
      <c r="AS710" s="202"/>
      <c r="AT710" s="202"/>
      <c r="AU710" s="202"/>
      <c r="AV710" s="202"/>
      <c r="AW710" s="202"/>
      <c r="AX710" s="202"/>
      <c r="AY710" s="202"/>
      <c r="AZ710" s="202"/>
      <c r="BA710" s="202"/>
      <c r="BB710" s="202"/>
      <c r="BC710" s="202"/>
      <c r="BD710" s="202"/>
      <c r="BE710" s="202"/>
      <c r="BF710" s="202"/>
      <c r="BG710" s="202"/>
      <c r="BH710" s="202"/>
      <c r="BI710" s="136" t="s">
        <v>35</v>
      </c>
      <c r="BJ710" s="128">
        <f>B710/B715</f>
        <v>0</v>
      </c>
      <c r="BK710" s="129">
        <f t="shared" ref="BK710" si="13557">C710/C715</f>
        <v>1.7775190081512432E-2</v>
      </c>
      <c r="BL710" s="130">
        <f t="shared" ref="BL710" si="13558">D710/D715</f>
        <v>6.4977257959714096E-4</v>
      </c>
      <c r="BM710" s="131">
        <f t="shared" ref="BM710" si="13559">E710/E715</f>
        <v>2.1679064824654624E-2</v>
      </c>
      <c r="BN710" s="128">
        <f t="shared" ref="BN710" si="13560">F710/F715</f>
        <v>8.6532637226340535E-4</v>
      </c>
      <c r="BO710" s="129">
        <f t="shared" ref="BO710" si="13561">G710/G715</f>
        <v>2.0538429767581572E-2</v>
      </c>
      <c r="BP710" s="130">
        <f t="shared" ref="BP710" si="13562">H710/H715</f>
        <v>1.8740796930078979E-3</v>
      </c>
      <c r="BQ710" s="131">
        <f t="shared" ref="BQ710" si="13563">I710/I715</f>
        <v>1.2635052664888567E-2</v>
      </c>
      <c r="BR710" s="128">
        <f t="shared" ref="BR710" si="13564">J710/J715</f>
        <v>6.1974324922532097E-3</v>
      </c>
      <c r="BS710" s="129">
        <f t="shared" ref="BS710" si="13565">K710/K715</f>
        <v>2.9395296752519596E-3</v>
      </c>
      <c r="BT710" s="130">
        <f t="shared" ref="BT710" si="13566">L710/L715</f>
        <v>8.9963684384285238E-3</v>
      </c>
      <c r="BU710" s="128">
        <f t="shared" ref="BU710" si="13567">M710/M715</f>
        <v>5.0206852231192509E-3</v>
      </c>
      <c r="BV710" s="132">
        <f t="shared" ref="BV710" si="13568">N710/N715</f>
        <v>7.5987472991672937E-3</v>
      </c>
      <c r="BW710" s="133">
        <f t="shared" ref="BW710" si="13569">O710/O715</f>
        <v>4.9612972873647699E-3</v>
      </c>
      <c r="BX710" s="128">
        <f t="shared" ref="BX710" si="13570">P710/P715</f>
        <v>5.8684903655099119E-3</v>
      </c>
      <c r="BY710" s="129">
        <f t="shared" ref="BY710" si="13571">Q710/Q715</f>
        <v>8.3703450632046459E-3</v>
      </c>
      <c r="BZ710" s="130">
        <f t="shared" ref="BZ710" si="13572">R710/R715</f>
        <v>6.2486533074768372E-3</v>
      </c>
      <c r="CA710" s="131">
        <f t="shared" ref="CA710" si="13573">S710/S715</f>
        <v>4.159918706932139E-3</v>
      </c>
      <c r="CB710" s="128">
        <f t="shared" ref="CB710" si="13574">T710/T715</f>
        <v>8.3780599554915559E-3</v>
      </c>
      <c r="CC710" s="129">
        <f t="shared" ref="CC710" si="13575">U710/U715</f>
        <v>2.9089281718505259E-3</v>
      </c>
      <c r="CD710" s="130">
        <f t="shared" ref="CD710" si="13576">V710/V715</f>
        <v>7.2655748233782912E-3</v>
      </c>
      <c r="CE710" s="131">
        <f t="shared" ref="CE710" si="13577">W710/W715</f>
        <v>8.8345003599240885E-4</v>
      </c>
      <c r="CF710" s="128">
        <f t="shared" ref="CF710" si="13578">X710/X715</f>
        <v>2.7100271002710027E-3</v>
      </c>
      <c r="CG710" s="129">
        <f t="shared" ref="CG710" si="13579">Y710/Y715</f>
        <v>2.3044793317009938E-3</v>
      </c>
      <c r="CH710" s="130">
        <f t="shared" ref="CH710" si="13580">Z710/Z715</f>
        <v>2.1169964572712347E-3</v>
      </c>
      <c r="CI710" s="128">
        <f t="shared" ref="CI710" si="13581">AA710/AA715</f>
        <v>3.36820832368482E-3</v>
      </c>
      <c r="CJ710" s="134">
        <f t="shared" ref="CJ710" si="13582">AB710/AB715</f>
        <v>4.0243941083100716E-3</v>
      </c>
      <c r="CK710" s="135">
        <f t="shared" ref="CK710" si="13583">AC710/AC715</f>
        <v>8.2908421643583495E-3</v>
      </c>
    </row>
    <row r="711" spans="1:89" x14ac:dyDescent="0.2">
      <c r="A711" s="145" t="s">
        <v>36</v>
      </c>
      <c r="B711" s="189"/>
      <c r="C711" s="183"/>
      <c r="D711" s="184"/>
      <c r="E711" s="185"/>
      <c r="F711" s="182"/>
      <c r="G711" s="186"/>
      <c r="H711" s="184"/>
      <c r="I711" s="185"/>
      <c r="J711" s="182"/>
      <c r="K711" s="186"/>
      <c r="L711" s="184"/>
      <c r="M711" s="182"/>
      <c r="N711" s="187"/>
      <c r="O711" s="190"/>
      <c r="P711" s="182"/>
      <c r="Q711" s="186"/>
      <c r="R711" s="184"/>
      <c r="S711" s="185"/>
      <c r="T711" s="182"/>
      <c r="U711" s="186"/>
      <c r="V711" s="184"/>
      <c r="W711" s="185"/>
      <c r="X711" s="182"/>
      <c r="Y711" s="186"/>
      <c r="Z711" s="184"/>
      <c r="AA711" s="182"/>
      <c r="AB711" s="156">
        <f t="shared" si="13065"/>
        <v>0</v>
      </c>
      <c r="AC711" s="157">
        <f t="shared" si="13066"/>
        <v>0</v>
      </c>
      <c r="AD711" s="202"/>
      <c r="AE711" s="202"/>
      <c r="AF711" s="202"/>
      <c r="AG711" s="202"/>
      <c r="AH711" s="202"/>
      <c r="AI711" s="202"/>
      <c r="AJ711" s="202"/>
      <c r="AK711" s="202"/>
      <c r="AL711" s="202"/>
      <c r="AM711" s="202"/>
      <c r="AN711" s="202"/>
      <c r="AO711" s="202"/>
      <c r="AP711" s="202"/>
      <c r="AQ711" s="202"/>
      <c r="AR711" s="202"/>
      <c r="AS711" s="202"/>
      <c r="AT711" s="202"/>
      <c r="AU711" s="202"/>
      <c r="AV711" s="202"/>
      <c r="AW711" s="202"/>
      <c r="AX711" s="202"/>
      <c r="AY711" s="202"/>
      <c r="AZ711" s="202"/>
      <c r="BA711" s="202"/>
      <c r="BB711" s="202"/>
      <c r="BC711" s="202"/>
      <c r="BD711" s="202"/>
      <c r="BE711" s="202"/>
      <c r="BF711" s="202"/>
      <c r="BG711" s="202"/>
      <c r="BH711" s="202"/>
      <c r="BI711" s="145" t="s">
        <v>36</v>
      </c>
      <c r="BJ711" s="128">
        <f>B711/B715</f>
        <v>0</v>
      </c>
      <c r="BK711" s="129">
        <f t="shared" ref="BK711" si="13584">C711/C715</f>
        <v>0</v>
      </c>
      <c r="BL711" s="130">
        <f t="shared" ref="BL711" si="13585">D711/D715</f>
        <v>0</v>
      </c>
      <c r="BM711" s="131">
        <f t="shared" ref="BM711" si="13586">E711/E715</f>
        <v>0</v>
      </c>
      <c r="BN711" s="128">
        <f t="shared" ref="BN711" si="13587">F711/F715</f>
        <v>0</v>
      </c>
      <c r="BO711" s="129">
        <f t="shared" ref="BO711" si="13588">G711/G715</f>
        <v>0</v>
      </c>
      <c r="BP711" s="130">
        <f t="shared" ref="BP711" si="13589">H711/H715</f>
        <v>0</v>
      </c>
      <c r="BQ711" s="131">
        <f t="shared" ref="BQ711" si="13590">I711/I715</f>
        <v>0</v>
      </c>
      <c r="BR711" s="128">
        <f t="shared" ref="BR711" si="13591">J711/J715</f>
        <v>0</v>
      </c>
      <c r="BS711" s="129">
        <f t="shared" ref="BS711" si="13592">K711/K715</f>
        <v>0</v>
      </c>
      <c r="BT711" s="130">
        <f t="shared" ref="BT711" si="13593">L711/L715</f>
        <v>0</v>
      </c>
      <c r="BU711" s="128">
        <f t="shared" ref="BU711" si="13594">M711/M715</f>
        <v>0</v>
      </c>
      <c r="BV711" s="132">
        <f t="shared" ref="BV711" si="13595">N711/N715</f>
        <v>0</v>
      </c>
      <c r="BW711" s="133">
        <f t="shared" ref="BW711" si="13596">O711/O715</f>
        <v>0</v>
      </c>
      <c r="BX711" s="128">
        <f t="shared" ref="BX711" si="13597">P711/P715</f>
        <v>0</v>
      </c>
      <c r="BY711" s="129">
        <f t="shared" ref="BY711" si="13598">Q711/Q715</f>
        <v>0</v>
      </c>
      <c r="BZ711" s="130">
        <f t="shared" ref="BZ711" si="13599">R711/R715</f>
        <v>0</v>
      </c>
      <c r="CA711" s="131">
        <f t="shared" ref="CA711" si="13600">S711/S715</f>
        <v>0</v>
      </c>
      <c r="CB711" s="128">
        <f t="shared" ref="CB711" si="13601">T711/T715</f>
        <v>0</v>
      </c>
      <c r="CC711" s="129">
        <f t="shared" ref="CC711" si="13602">U711/U715</f>
        <v>0</v>
      </c>
      <c r="CD711" s="130">
        <f t="shared" ref="CD711" si="13603">V711/V715</f>
        <v>0</v>
      </c>
      <c r="CE711" s="131">
        <f t="shared" ref="CE711" si="13604">W711/W715</f>
        <v>0</v>
      </c>
      <c r="CF711" s="128">
        <f t="shared" ref="CF711" si="13605">X711/X715</f>
        <v>0</v>
      </c>
      <c r="CG711" s="129">
        <f t="shared" ref="CG711" si="13606">Y711/Y715</f>
        <v>0</v>
      </c>
      <c r="CH711" s="130">
        <f t="shared" ref="CH711" si="13607">Z711/Z715</f>
        <v>0</v>
      </c>
      <c r="CI711" s="128">
        <f t="shared" ref="CI711" si="13608">AA711/AA715</f>
        <v>0</v>
      </c>
      <c r="CJ711" s="134">
        <f t="shared" ref="CJ711" si="13609">AB711/AB715</f>
        <v>0</v>
      </c>
      <c r="CK711" s="135">
        <f t="shared" ref="CK711" si="13610">AC711/AC715</f>
        <v>0</v>
      </c>
    </row>
    <row r="712" spans="1:89" x14ac:dyDescent="0.2">
      <c r="A712" s="136" t="s">
        <v>37</v>
      </c>
      <c r="B712" s="58"/>
      <c r="C712" s="59"/>
      <c r="D712" s="138"/>
      <c r="E712" s="139"/>
      <c r="F712" s="137"/>
      <c r="G712" s="140"/>
      <c r="H712" s="138"/>
      <c r="I712" s="139"/>
      <c r="J712" s="137"/>
      <c r="K712" s="140"/>
      <c r="L712" s="138"/>
      <c r="M712" s="137"/>
      <c r="N712" s="141"/>
      <c r="O712" s="142"/>
      <c r="P712" s="137"/>
      <c r="Q712" s="140"/>
      <c r="R712" s="138"/>
      <c r="S712" s="139"/>
      <c r="T712" s="137"/>
      <c r="U712" s="140"/>
      <c r="V712" s="138"/>
      <c r="W712" s="139"/>
      <c r="X712" s="137"/>
      <c r="Y712" s="140"/>
      <c r="Z712" s="143"/>
      <c r="AA712" s="144"/>
      <c r="AB712" s="158">
        <f t="shared" ref="AB712:AB714" si="13611">SUM(B712,D712,F712,H712,J712,L712,N712,P712,R712,T712,V712,X712,Z712)</f>
        <v>0</v>
      </c>
      <c r="AC712" s="159">
        <f t="shared" ref="AC712:AC714" si="13612">SUM(C712,E712,G712,I712,K712,M712,O712,Q712,S712,U712,W712,Y712,AA712)</f>
        <v>0</v>
      </c>
      <c r="AD712" s="202"/>
      <c r="AE712" s="202"/>
      <c r="AF712" s="202"/>
      <c r="AG712" s="202"/>
      <c r="AH712" s="202"/>
      <c r="AI712" s="202"/>
      <c r="AJ712" s="202"/>
      <c r="AK712" s="202"/>
      <c r="AL712" s="202"/>
      <c r="AM712" s="202"/>
      <c r="AN712" s="202"/>
      <c r="AO712" s="202"/>
      <c r="AP712" s="202"/>
      <c r="AQ712" s="202"/>
      <c r="AR712" s="202"/>
      <c r="AS712" s="202"/>
      <c r="AT712" s="202"/>
      <c r="AU712" s="202"/>
      <c r="AV712" s="202"/>
      <c r="AW712" s="202"/>
      <c r="AX712" s="202"/>
      <c r="AY712" s="202"/>
      <c r="AZ712" s="202"/>
      <c r="BA712" s="202"/>
      <c r="BB712" s="202"/>
      <c r="BC712" s="202"/>
      <c r="BD712" s="202"/>
      <c r="BE712" s="202"/>
      <c r="BF712" s="202"/>
      <c r="BG712" s="202"/>
      <c r="BH712" s="202"/>
      <c r="BI712" s="136" t="s">
        <v>37</v>
      </c>
      <c r="BJ712" s="128">
        <f>B712/B715</f>
        <v>0</v>
      </c>
      <c r="BK712" s="129">
        <f t="shared" ref="BK712" si="13613">C712/C715</f>
        <v>0</v>
      </c>
      <c r="BL712" s="130">
        <f t="shared" ref="BL712" si="13614">D712/D715</f>
        <v>0</v>
      </c>
      <c r="BM712" s="131">
        <f t="shared" ref="BM712" si="13615">E712/E715</f>
        <v>0</v>
      </c>
      <c r="BN712" s="128">
        <f t="shared" ref="BN712" si="13616">F712/F715</f>
        <v>0</v>
      </c>
      <c r="BO712" s="129">
        <f t="shared" ref="BO712" si="13617">G712/G715</f>
        <v>0</v>
      </c>
      <c r="BP712" s="130">
        <f t="shared" ref="BP712" si="13618">H712/H715</f>
        <v>0</v>
      </c>
      <c r="BQ712" s="131">
        <f t="shared" ref="BQ712" si="13619">I712/I715</f>
        <v>0</v>
      </c>
      <c r="BR712" s="128">
        <f t="shared" ref="BR712" si="13620">J712/J715</f>
        <v>0</v>
      </c>
      <c r="BS712" s="129">
        <f t="shared" ref="BS712" si="13621">K712/K715</f>
        <v>0</v>
      </c>
      <c r="BT712" s="130">
        <f t="shared" ref="BT712" si="13622">L712/L715</f>
        <v>0</v>
      </c>
      <c r="BU712" s="128">
        <f t="shared" ref="BU712" si="13623">M712/M715</f>
        <v>0</v>
      </c>
      <c r="BV712" s="132">
        <f t="shared" ref="BV712" si="13624">N712/N715</f>
        <v>0</v>
      </c>
      <c r="BW712" s="133">
        <f t="shared" ref="BW712" si="13625">O712/O715</f>
        <v>0</v>
      </c>
      <c r="BX712" s="128">
        <f t="shared" ref="BX712" si="13626">P712/P715</f>
        <v>0</v>
      </c>
      <c r="BY712" s="129">
        <f t="shared" ref="BY712" si="13627">Q712/Q715</f>
        <v>0</v>
      </c>
      <c r="BZ712" s="130">
        <f t="shared" ref="BZ712" si="13628">R712/R715</f>
        <v>0</v>
      </c>
      <c r="CA712" s="131">
        <f t="shared" ref="CA712" si="13629">S712/S715</f>
        <v>0</v>
      </c>
      <c r="CB712" s="128">
        <f t="shared" ref="CB712" si="13630">T712/T715</f>
        <v>0</v>
      </c>
      <c r="CC712" s="129">
        <f t="shared" ref="CC712" si="13631">U712/U715</f>
        <v>0</v>
      </c>
      <c r="CD712" s="130">
        <f t="shared" ref="CD712" si="13632">V712/V715</f>
        <v>0</v>
      </c>
      <c r="CE712" s="131">
        <f t="shared" ref="CE712" si="13633">W712/W715</f>
        <v>0</v>
      </c>
      <c r="CF712" s="128">
        <f t="shared" ref="CF712" si="13634">X712/X715</f>
        <v>0</v>
      </c>
      <c r="CG712" s="129">
        <f t="shared" ref="CG712" si="13635">Y712/Y715</f>
        <v>0</v>
      </c>
      <c r="CH712" s="130">
        <f t="shared" ref="CH712" si="13636">Z712/Z715</f>
        <v>0</v>
      </c>
      <c r="CI712" s="128">
        <f t="shared" ref="CI712" si="13637">AA712/AA715</f>
        <v>0</v>
      </c>
      <c r="CJ712" s="134">
        <f t="shared" ref="CJ712" si="13638">AB712/AB715</f>
        <v>0</v>
      </c>
      <c r="CK712" s="135">
        <f t="shared" ref="CK712" si="13639">AC712/AC715</f>
        <v>0</v>
      </c>
    </row>
    <row r="713" spans="1:89" x14ac:dyDescent="0.2">
      <c r="A713" s="145" t="s">
        <v>38</v>
      </c>
      <c r="B713" s="56"/>
      <c r="C713" s="57"/>
      <c r="D713" s="151"/>
      <c r="E713" s="148"/>
      <c r="F713" s="149"/>
      <c r="G713" s="150"/>
      <c r="H713" s="151"/>
      <c r="I713" s="148"/>
      <c r="J713" s="149"/>
      <c r="K713" s="150"/>
      <c r="L713" s="151"/>
      <c r="M713" s="149"/>
      <c r="N713" s="153"/>
      <c r="O713" s="152"/>
      <c r="P713" s="149"/>
      <c r="Q713" s="150"/>
      <c r="R713" s="151"/>
      <c r="S713" s="148"/>
      <c r="T713" s="149"/>
      <c r="U713" s="150"/>
      <c r="V713" s="151"/>
      <c r="W713" s="148"/>
      <c r="X713" s="149"/>
      <c r="Y713" s="150"/>
      <c r="Z713" s="147"/>
      <c r="AA713" s="146"/>
      <c r="AB713" s="158">
        <f t="shared" si="13611"/>
        <v>0</v>
      </c>
      <c r="AC713" s="159">
        <f t="shared" si="13612"/>
        <v>0</v>
      </c>
      <c r="AD713" s="202"/>
      <c r="AE713" s="202"/>
      <c r="AF713" s="202"/>
      <c r="AG713" s="202"/>
      <c r="AH713" s="202"/>
      <c r="AI713" s="202"/>
      <c r="AJ713" s="202"/>
      <c r="AK713" s="202"/>
      <c r="AL713" s="202"/>
      <c r="AM713" s="202"/>
      <c r="AN713" s="202"/>
      <c r="AO713" s="202"/>
      <c r="AP713" s="202"/>
      <c r="AQ713" s="202"/>
      <c r="AR713" s="202"/>
      <c r="AS713" s="202"/>
      <c r="AT713" s="202"/>
      <c r="AU713" s="202"/>
      <c r="AV713" s="202"/>
      <c r="AW713" s="202"/>
      <c r="AX713" s="202"/>
      <c r="AY713" s="202"/>
      <c r="AZ713" s="202"/>
      <c r="BA713" s="202"/>
      <c r="BB713" s="202"/>
      <c r="BC713" s="202"/>
      <c r="BD713" s="202"/>
      <c r="BE713" s="202"/>
      <c r="BF713" s="202"/>
      <c r="BG713" s="202"/>
      <c r="BH713" s="202"/>
      <c r="BI713" s="145" t="s">
        <v>38</v>
      </c>
      <c r="BJ713" s="128">
        <f>B713/B715</f>
        <v>0</v>
      </c>
      <c r="BK713" s="129">
        <f t="shared" ref="BK713" si="13640">C713/C715</f>
        <v>0</v>
      </c>
      <c r="BL713" s="130">
        <f t="shared" ref="BL713" si="13641">D713/D715</f>
        <v>0</v>
      </c>
      <c r="BM713" s="131">
        <f t="shared" ref="BM713" si="13642">E713/E715</f>
        <v>0</v>
      </c>
      <c r="BN713" s="128">
        <f t="shared" ref="BN713" si="13643">F713/F715</f>
        <v>0</v>
      </c>
      <c r="BO713" s="129">
        <f t="shared" ref="BO713" si="13644">G713/G715</f>
        <v>0</v>
      </c>
      <c r="BP713" s="130">
        <f t="shared" ref="BP713" si="13645">H713/H715</f>
        <v>0</v>
      </c>
      <c r="BQ713" s="131">
        <f t="shared" ref="BQ713" si="13646">I713/I715</f>
        <v>0</v>
      </c>
      <c r="BR713" s="128">
        <f t="shared" ref="BR713" si="13647">J713/J715</f>
        <v>0</v>
      </c>
      <c r="BS713" s="129">
        <f t="shared" ref="BS713" si="13648">K713/K715</f>
        <v>0</v>
      </c>
      <c r="BT713" s="130">
        <f t="shared" ref="BT713" si="13649">L713/L715</f>
        <v>0</v>
      </c>
      <c r="BU713" s="128">
        <f t="shared" ref="BU713" si="13650">M713/M715</f>
        <v>0</v>
      </c>
      <c r="BV713" s="132">
        <f t="shared" ref="BV713" si="13651">N713/N715</f>
        <v>0</v>
      </c>
      <c r="BW713" s="133">
        <f t="shared" ref="BW713" si="13652">O713/O715</f>
        <v>0</v>
      </c>
      <c r="BX713" s="128">
        <f t="shared" ref="BX713" si="13653">P713/P715</f>
        <v>0</v>
      </c>
      <c r="BY713" s="129">
        <f t="shared" ref="BY713" si="13654">Q713/Q715</f>
        <v>0</v>
      </c>
      <c r="BZ713" s="130">
        <f t="shared" ref="BZ713" si="13655">R713/R715</f>
        <v>0</v>
      </c>
      <c r="CA713" s="131">
        <f t="shared" ref="CA713" si="13656">S713/S715</f>
        <v>0</v>
      </c>
      <c r="CB713" s="128">
        <f t="shared" ref="CB713" si="13657">T713/T715</f>
        <v>0</v>
      </c>
      <c r="CC713" s="129">
        <f t="shared" ref="CC713" si="13658">U713/U715</f>
        <v>0</v>
      </c>
      <c r="CD713" s="130">
        <f t="shared" ref="CD713" si="13659">V713/V715</f>
        <v>0</v>
      </c>
      <c r="CE713" s="131">
        <f t="shared" ref="CE713" si="13660">W713/W715</f>
        <v>0</v>
      </c>
      <c r="CF713" s="128">
        <f t="shared" ref="CF713" si="13661">X713/X715</f>
        <v>0</v>
      </c>
      <c r="CG713" s="129">
        <f t="shared" ref="CG713" si="13662">Y713/Y715</f>
        <v>0</v>
      </c>
      <c r="CH713" s="130">
        <f t="shared" ref="CH713" si="13663">Z713/Z715</f>
        <v>0</v>
      </c>
      <c r="CI713" s="128">
        <f t="shared" ref="CI713" si="13664">AA713/AA715</f>
        <v>0</v>
      </c>
      <c r="CJ713" s="134">
        <f t="shared" ref="CJ713" si="13665">AB713/AB715</f>
        <v>0</v>
      </c>
      <c r="CK713" s="135">
        <f t="shared" ref="CK713" si="13666">AC713/AC715</f>
        <v>0</v>
      </c>
    </row>
    <row r="714" spans="1:89" ht="13.5" thickBot="1" x14ac:dyDescent="0.25">
      <c r="A714" s="136" t="s">
        <v>39</v>
      </c>
      <c r="B714" s="58"/>
      <c r="C714" s="59"/>
      <c r="D714" s="138"/>
      <c r="E714" s="139"/>
      <c r="F714" s="137"/>
      <c r="G714" s="140"/>
      <c r="H714" s="138"/>
      <c r="I714" s="139"/>
      <c r="J714" s="137"/>
      <c r="K714" s="140"/>
      <c r="L714" s="138"/>
      <c r="M714" s="137"/>
      <c r="N714" s="141"/>
      <c r="O714" s="142"/>
      <c r="P714" s="137"/>
      <c r="Q714" s="140"/>
      <c r="R714" s="138"/>
      <c r="S714" s="139"/>
      <c r="T714" s="137"/>
      <c r="U714" s="140"/>
      <c r="V714" s="138"/>
      <c r="W714" s="139"/>
      <c r="X714" s="137"/>
      <c r="Y714" s="140"/>
      <c r="Z714" s="143"/>
      <c r="AA714" s="144"/>
      <c r="AB714" s="158">
        <f t="shared" si="13611"/>
        <v>0</v>
      </c>
      <c r="AC714" s="159">
        <f t="shared" si="13612"/>
        <v>0</v>
      </c>
      <c r="AD714" s="202"/>
      <c r="AE714" s="202"/>
      <c r="AF714" s="202"/>
      <c r="AG714" s="202"/>
      <c r="AH714" s="202"/>
      <c r="AI714" s="202"/>
      <c r="AJ714" s="202"/>
      <c r="AK714" s="202"/>
      <c r="AL714" s="202"/>
      <c r="AM714" s="202"/>
      <c r="AN714" s="202"/>
      <c r="AO714" s="202"/>
      <c r="AP714" s="202"/>
      <c r="AQ714" s="202"/>
      <c r="AR714" s="202"/>
      <c r="AS714" s="202"/>
      <c r="AT714" s="202"/>
      <c r="AU714" s="202"/>
      <c r="AV714" s="202"/>
      <c r="AW714" s="202"/>
      <c r="AX714" s="202"/>
      <c r="AY714" s="202"/>
      <c r="AZ714" s="202"/>
      <c r="BA714" s="202"/>
      <c r="BB714" s="202"/>
      <c r="BC714" s="202"/>
      <c r="BD714" s="202"/>
      <c r="BE714" s="202"/>
      <c r="BF714" s="202"/>
      <c r="BG714" s="202"/>
      <c r="BH714" s="202"/>
      <c r="BI714" s="136" t="s">
        <v>39</v>
      </c>
      <c r="BJ714" s="128">
        <f>B714/B715</f>
        <v>0</v>
      </c>
      <c r="BK714" s="129">
        <f t="shared" ref="BK714" si="13667">C714/C715</f>
        <v>0</v>
      </c>
      <c r="BL714" s="130">
        <f t="shared" ref="BL714" si="13668">D714/D715</f>
        <v>0</v>
      </c>
      <c r="BM714" s="131">
        <f t="shared" ref="BM714" si="13669">E714/E715</f>
        <v>0</v>
      </c>
      <c r="BN714" s="128">
        <f t="shared" ref="BN714" si="13670">F714/F715</f>
        <v>0</v>
      </c>
      <c r="BO714" s="129">
        <f t="shared" ref="BO714" si="13671">G714/G715</f>
        <v>0</v>
      </c>
      <c r="BP714" s="130">
        <f t="shared" ref="BP714" si="13672">H714/H715</f>
        <v>0</v>
      </c>
      <c r="BQ714" s="131">
        <f t="shared" ref="BQ714" si="13673">I714/I715</f>
        <v>0</v>
      </c>
      <c r="BR714" s="128">
        <f t="shared" ref="BR714" si="13674">J714/J715</f>
        <v>0</v>
      </c>
      <c r="BS714" s="129">
        <f t="shared" ref="BS714" si="13675">K714/K715</f>
        <v>0</v>
      </c>
      <c r="BT714" s="130">
        <f t="shared" ref="BT714" si="13676">L714/L715</f>
        <v>0</v>
      </c>
      <c r="BU714" s="128">
        <f t="shared" ref="BU714" si="13677">M714/M715</f>
        <v>0</v>
      </c>
      <c r="BV714" s="132">
        <f t="shared" ref="BV714" si="13678">N714/N715</f>
        <v>0</v>
      </c>
      <c r="BW714" s="133">
        <f t="shared" ref="BW714" si="13679">O714/O715</f>
        <v>0</v>
      </c>
      <c r="BX714" s="128">
        <f t="shared" ref="BX714" si="13680">P714/P715</f>
        <v>0</v>
      </c>
      <c r="BY714" s="129">
        <f t="shared" ref="BY714" si="13681">Q714/Q715</f>
        <v>0</v>
      </c>
      <c r="BZ714" s="130">
        <f t="shared" ref="BZ714" si="13682">R714/R715</f>
        <v>0</v>
      </c>
      <c r="CA714" s="131">
        <f t="shared" ref="CA714" si="13683">S714/S715</f>
        <v>0</v>
      </c>
      <c r="CB714" s="128">
        <f t="shared" ref="CB714" si="13684">T714/T715</f>
        <v>0</v>
      </c>
      <c r="CC714" s="129">
        <f t="shared" ref="CC714" si="13685">U714/U715</f>
        <v>0</v>
      </c>
      <c r="CD714" s="130">
        <f t="shared" ref="CD714" si="13686">V714/V715</f>
        <v>0</v>
      </c>
      <c r="CE714" s="131">
        <f t="shared" ref="CE714" si="13687">W714/W715</f>
        <v>0</v>
      </c>
      <c r="CF714" s="128">
        <f t="shared" ref="CF714" si="13688">X714/X715</f>
        <v>0</v>
      </c>
      <c r="CG714" s="129">
        <f t="shared" ref="CG714" si="13689">Y714/Y715</f>
        <v>0</v>
      </c>
      <c r="CH714" s="130">
        <f t="shared" ref="CH714" si="13690">Z714/Z715</f>
        <v>0</v>
      </c>
      <c r="CI714" s="128">
        <f t="shared" ref="CI714" si="13691">AA714/AA715</f>
        <v>0</v>
      </c>
      <c r="CJ714" s="134">
        <f t="shared" ref="CJ714" si="13692">AB714/AB715</f>
        <v>0</v>
      </c>
      <c r="CK714" s="135">
        <f t="shared" ref="CK714" si="13693">AC714/AC715</f>
        <v>0</v>
      </c>
    </row>
    <row r="715" spans="1:89" ht="14.25" thickTop="1" thickBot="1" x14ac:dyDescent="0.25">
      <c r="A715" s="229" t="s">
        <v>13</v>
      </c>
      <c r="B715" s="20">
        <f t="shared" ref="B715:AA715" si="13694">SUM(B692:B714)</f>
        <v>32228</v>
      </c>
      <c r="C715" s="21">
        <f t="shared" si="13694"/>
        <v>29198</v>
      </c>
      <c r="D715" s="20">
        <f t="shared" si="13694"/>
        <v>13851</v>
      </c>
      <c r="E715" s="21">
        <f t="shared" si="13694"/>
        <v>14115</v>
      </c>
      <c r="F715" s="20">
        <f t="shared" si="13694"/>
        <v>34669</v>
      </c>
      <c r="G715" s="21">
        <f t="shared" si="13694"/>
        <v>26633</v>
      </c>
      <c r="H715" s="20">
        <f t="shared" si="13694"/>
        <v>44822</v>
      </c>
      <c r="I715" s="21">
        <f t="shared" si="13694"/>
        <v>44242</v>
      </c>
      <c r="J715" s="20">
        <f t="shared" si="13694"/>
        <v>6777</v>
      </c>
      <c r="K715" s="21">
        <f t="shared" si="13694"/>
        <v>7144</v>
      </c>
      <c r="L715" s="20">
        <f t="shared" si="13694"/>
        <v>24232</v>
      </c>
      <c r="M715" s="21">
        <f t="shared" si="13694"/>
        <v>24897</v>
      </c>
      <c r="N715" s="20">
        <f t="shared" si="13694"/>
        <v>41191</v>
      </c>
      <c r="O715" s="21">
        <f t="shared" si="13694"/>
        <v>43537</v>
      </c>
      <c r="P715" s="20">
        <f t="shared" si="13694"/>
        <v>21641</v>
      </c>
      <c r="Q715" s="21">
        <f t="shared" si="13694"/>
        <v>23416</v>
      </c>
      <c r="R715" s="20">
        <f t="shared" si="13694"/>
        <v>27846</v>
      </c>
      <c r="S715" s="21">
        <f t="shared" si="13694"/>
        <v>31491</v>
      </c>
      <c r="T715" s="20">
        <f t="shared" si="13694"/>
        <v>7639</v>
      </c>
      <c r="U715" s="21">
        <f t="shared" si="13694"/>
        <v>8938</v>
      </c>
      <c r="V715" s="20">
        <f t="shared" si="13694"/>
        <v>24912</v>
      </c>
      <c r="W715" s="21">
        <f t="shared" si="13694"/>
        <v>30562</v>
      </c>
      <c r="X715" s="20">
        <f t="shared" si="13694"/>
        <v>21033</v>
      </c>
      <c r="Y715" s="21">
        <f t="shared" si="13694"/>
        <v>13886</v>
      </c>
      <c r="Z715" s="20">
        <f t="shared" si="13694"/>
        <v>46292</v>
      </c>
      <c r="AA715" s="21">
        <f t="shared" si="13694"/>
        <v>47503</v>
      </c>
      <c r="AB715" s="160">
        <f t="shared" ref="AB715:AC715" si="13695">SUM(AB691:AB714)</f>
        <v>347133</v>
      </c>
      <c r="AC715" s="161">
        <f t="shared" si="13695"/>
        <v>345562</v>
      </c>
      <c r="BI715" s="229" t="s">
        <v>13</v>
      </c>
      <c r="BJ715" s="154">
        <f>SUM(BJ691:BJ714)</f>
        <v>1</v>
      </c>
      <c r="BK715" s="155">
        <f t="shared" ref="BK715:CK715" si="13696">SUM(BK691:BK714)</f>
        <v>1.0000000000000002</v>
      </c>
      <c r="BL715" s="154">
        <f t="shared" si="13696"/>
        <v>1</v>
      </c>
      <c r="BM715" s="155">
        <f t="shared" si="13696"/>
        <v>1</v>
      </c>
      <c r="BN715" s="154">
        <f t="shared" si="13696"/>
        <v>1</v>
      </c>
      <c r="BO715" s="155">
        <f t="shared" si="13696"/>
        <v>1</v>
      </c>
      <c r="BP715" s="154">
        <f t="shared" si="13696"/>
        <v>1</v>
      </c>
      <c r="BQ715" s="155">
        <f t="shared" si="13696"/>
        <v>0.99999999999999978</v>
      </c>
      <c r="BR715" s="154">
        <f t="shared" si="13696"/>
        <v>1</v>
      </c>
      <c r="BS715" s="155">
        <f t="shared" si="13696"/>
        <v>1</v>
      </c>
      <c r="BT715" s="154">
        <f t="shared" si="13696"/>
        <v>1</v>
      </c>
      <c r="BU715" s="155">
        <f t="shared" si="13696"/>
        <v>1.0000000000000002</v>
      </c>
      <c r="BV715" s="154">
        <f t="shared" si="13696"/>
        <v>1</v>
      </c>
      <c r="BW715" s="155">
        <f t="shared" si="13696"/>
        <v>1</v>
      </c>
      <c r="BX715" s="154">
        <f t="shared" si="13696"/>
        <v>1</v>
      </c>
      <c r="BY715" s="155">
        <f t="shared" si="13696"/>
        <v>1</v>
      </c>
      <c r="BZ715" s="154">
        <f t="shared" si="13696"/>
        <v>1</v>
      </c>
      <c r="CA715" s="155">
        <f t="shared" si="13696"/>
        <v>0.99999999999999989</v>
      </c>
      <c r="CB715" s="154">
        <f t="shared" si="13696"/>
        <v>1</v>
      </c>
      <c r="CC715" s="155">
        <f t="shared" si="13696"/>
        <v>1.0000000000000002</v>
      </c>
      <c r="CD715" s="154">
        <f t="shared" si="13696"/>
        <v>0.99999999999999989</v>
      </c>
      <c r="CE715" s="155">
        <f t="shared" si="13696"/>
        <v>1</v>
      </c>
      <c r="CF715" s="154">
        <f t="shared" si="13696"/>
        <v>1</v>
      </c>
      <c r="CG715" s="155">
        <f t="shared" si="13696"/>
        <v>0.99999999999999989</v>
      </c>
      <c r="CH715" s="154">
        <f t="shared" si="13696"/>
        <v>0.99999999999999978</v>
      </c>
      <c r="CI715" s="155">
        <f t="shared" si="13696"/>
        <v>0.99999999999999989</v>
      </c>
      <c r="CJ715" s="154">
        <f t="shared" si="13696"/>
        <v>0.99999999999999989</v>
      </c>
      <c r="CK715" s="155">
        <f t="shared" si="13696"/>
        <v>1</v>
      </c>
    </row>
    <row r="716" spans="1:89" ht="13.5" thickTop="1" x14ac:dyDescent="0.2">
      <c r="A716" s="173"/>
    </row>
    <row r="718" spans="1:89" x14ac:dyDescent="0.2">
      <c r="A718" s="304">
        <f>+A687+1</f>
        <v>44705</v>
      </c>
      <c r="B718" s="304"/>
      <c r="C718" s="304"/>
      <c r="D718" s="304"/>
      <c r="BI718" s="309">
        <f>+BI656+2</f>
        <v>44705</v>
      </c>
      <c r="BJ718" s="309"/>
      <c r="BK718" s="309"/>
      <c r="BL718" s="309"/>
    </row>
    <row r="719" spans="1:89" ht="13.5" thickBot="1" x14ac:dyDescent="0.25">
      <c r="AE719" s="232" t="s">
        <v>84</v>
      </c>
    </row>
    <row r="720" spans="1:89" ht="14.25" thickTop="1" thickBot="1" x14ac:dyDescent="0.25">
      <c r="A720" s="300" t="s">
        <v>0</v>
      </c>
      <c r="B720" s="302" t="s">
        <v>1</v>
      </c>
      <c r="C720" s="303"/>
      <c r="D720" s="302" t="s">
        <v>2</v>
      </c>
      <c r="E720" s="303"/>
      <c r="F720" s="302" t="s">
        <v>3</v>
      </c>
      <c r="G720" s="303"/>
      <c r="H720" s="302" t="s">
        <v>4</v>
      </c>
      <c r="I720" s="303"/>
      <c r="J720" s="302" t="s">
        <v>5</v>
      </c>
      <c r="K720" s="303"/>
      <c r="L720" s="302" t="s">
        <v>6</v>
      </c>
      <c r="M720" s="303"/>
      <c r="N720" s="302" t="s">
        <v>7</v>
      </c>
      <c r="O720" s="303"/>
      <c r="P720" s="302" t="s">
        <v>8</v>
      </c>
      <c r="Q720" s="303"/>
      <c r="R720" s="302" t="s">
        <v>9</v>
      </c>
      <c r="S720" s="303"/>
      <c r="T720" s="302" t="s">
        <v>10</v>
      </c>
      <c r="U720" s="303"/>
      <c r="V720" s="302" t="s">
        <v>11</v>
      </c>
      <c r="W720" s="303"/>
      <c r="X720" s="302" t="s">
        <v>12</v>
      </c>
      <c r="Y720" s="303"/>
      <c r="Z720" s="305" t="s">
        <v>40</v>
      </c>
      <c r="AA720" s="306"/>
      <c r="AB720" s="307" t="s">
        <v>41</v>
      </c>
      <c r="AC720" s="308"/>
      <c r="AE720" s="300" t="s">
        <v>0</v>
      </c>
      <c r="AF720" s="302" t="s">
        <v>1</v>
      </c>
      <c r="AG720" s="303"/>
      <c r="AH720" s="302" t="s">
        <v>2</v>
      </c>
      <c r="AI720" s="303"/>
      <c r="AJ720" s="302" t="s">
        <v>3</v>
      </c>
      <c r="AK720" s="303"/>
      <c r="AL720" s="302" t="s">
        <v>4</v>
      </c>
      <c r="AM720" s="303"/>
      <c r="AN720" s="302" t="s">
        <v>5</v>
      </c>
      <c r="AO720" s="303"/>
      <c r="AP720" s="302" t="s">
        <v>6</v>
      </c>
      <c r="AQ720" s="303"/>
      <c r="AR720" s="302" t="s">
        <v>7</v>
      </c>
      <c r="AS720" s="303"/>
      <c r="AT720" s="302" t="s">
        <v>8</v>
      </c>
      <c r="AU720" s="303"/>
      <c r="AV720" s="302" t="s">
        <v>9</v>
      </c>
      <c r="AW720" s="303"/>
      <c r="AX720" s="302" t="s">
        <v>10</v>
      </c>
      <c r="AY720" s="303"/>
      <c r="AZ720" s="302" t="s">
        <v>11</v>
      </c>
      <c r="BA720" s="303"/>
      <c r="BB720" s="302" t="s">
        <v>12</v>
      </c>
      <c r="BC720" s="303"/>
      <c r="BD720" s="305" t="s">
        <v>40</v>
      </c>
      <c r="BE720" s="306"/>
      <c r="BF720" s="307" t="s">
        <v>41</v>
      </c>
      <c r="BG720" s="308"/>
      <c r="BI720" s="300" t="s">
        <v>0</v>
      </c>
      <c r="BJ720" s="302" t="s">
        <v>1</v>
      </c>
      <c r="BK720" s="303"/>
      <c r="BL720" s="302" t="s">
        <v>2</v>
      </c>
      <c r="BM720" s="303"/>
      <c r="BN720" s="302" t="s">
        <v>3</v>
      </c>
      <c r="BO720" s="303"/>
      <c r="BP720" s="302" t="s">
        <v>4</v>
      </c>
      <c r="BQ720" s="303"/>
      <c r="BR720" s="302" t="s">
        <v>5</v>
      </c>
      <c r="BS720" s="303"/>
      <c r="BT720" s="302" t="s">
        <v>6</v>
      </c>
      <c r="BU720" s="303"/>
      <c r="BV720" s="302" t="s">
        <v>7</v>
      </c>
      <c r="BW720" s="303"/>
      <c r="BX720" s="302" t="s">
        <v>8</v>
      </c>
      <c r="BY720" s="303"/>
      <c r="BZ720" s="302" t="s">
        <v>9</v>
      </c>
      <c r="CA720" s="303"/>
      <c r="CB720" s="302" t="s">
        <v>10</v>
      </c>
      <c r="CC720" s="303"/>
      <c r="CD720" s="302" t="s">
        <v>11</v>
      </c>
      <c r="CE720" s="303"/>
      <c r="CF720" s="302" t="s">
        <v>12</v>
      </c>
      <c r="CG720" s="303"/>
      <c r="CH720" s="305" t="s">
        <v>40</v>
      </c>
      <c r="CI720" s="306"/>
      <c r="CJ720" s="302" t="s">
        <v>41</v>
      </c>
      <c r="CK720" s="303"/>
    </row>
    <row r="721" spans="1:89" ht="15" thickTop="1" thickBot="1" x14ac:dyDescent="0.3">
      <c r="A721" s="301"/>
      <c r="B721" s="115" t="s">
        <v>14</v>
      </c>
      <c r="C721" s="116" t="s">
        <v>15</v>
      </c>
      <c r="D721" s="117" t="s">
        <v>14</v>
      </c>
      <c r="E721" s="118" t="s">
        <v>15</v>
      </c>
      <c r="F721" s="115" t="s">
        <v>14</v>
      </c>
      <c r="G721" s="116" t="s">
        <v>15</v>
      </c>
      <c r="H721" s="117" t="s">
        <v>14</v>
      </c>
      <c r="I721" s="118" t="s">
        <v>15</v>
      </c>
      <c r="J721" s="115" t="s">
        <v>14</v>
      </c>
      <c r="K721" s="116" t="s">
        <v>15</v>
      </c>
      <c r="L721" s="117" t="s">
        <v>14</v>
      </c>
      <c r="M721" s="115" t="s">
        <v>15</v>
      </c>
      <c r="N721" s="119" t="s">
        <v>14</v>
      </c>
      <c r="O721" s="120" t="s">
        <v>15</v>
      </c>
      <c r="P721" s="115" t="s">
        <v>14</v>
      </c>
      <c r="Q721" s="116" t="s">
        <v>15</v>
      </c>
      <c r="R721" s="117" t="s">
        <v>14</v>
      </c>
      <c r="S721" s="118" t="s">
        <v>15</v>
      </c>
      <c r="T721" s="115" t="s">
        <v>14</v>
      </c>
      <c r="U721" s="116" t="s">
        <v>15</v>
      </c>
      <c r="V721" s="117" t="s">
        <v>14</v>
      </c>
      <c r="W721" s="118" t="s">
        <v>15</v>
      </c>
      <c r="X721" s="115" t="s">
        <v>14</v>
      </c>
      <c r="Y721" s="116" t="s">
        <v>15</v>
      </c>
      <c r="Z721" s="28" t="s">
        <v>14</v>
      </c>
      <c r="AA721" s="121" t="s">
        <v>15</v>
      </c>
      <c r="AB721" s="162" t="s">
        <v>14</v>
      </c>
      <c r="AC721" s="163" t="s">
        <v>15</v>
      </c>
      <c r="AE721" s="301"/>
      <c r="AF721" s="115" t="s">
        <v>14</v>
      </c>
      <c r="AG721" s="116" t="s">
        <v>15</v>
      </c>
      <c r="AH721" s="117" t="s">
        <v>14</v>
      </c>
      <c r="AI721" s="118" t="s">
        <v>15</v>
      </c>
      <c r="AJ721" s="115" t="s">
        <v>14</v>
      </c>
      <c r="AK721" s="116" t="s">
        <v>15</v>
      </c>
      <c r="AL721" s="117" t="s">
        <v>14</v>
      </c>
      <c r="AM721" s="118" t="s">
        <v>15</v>
      </c>
      <c r="AN721" s="115" t="s">
        <v>14</v>
      </c>
      <c r="AO721" s="116" t="s">
        <v>15</v>
      </c>
      <c r="AP721" s="117" t="s">
        <v>14</v>
      </c>
      <c r="AQ721" s="115" t="s">
        <v>15</v>
      </c>
      <c r="AR721" s="119" t="s">
        <v>14</v>
      </c>
      <c r="AS721" s="120" t="s">
        <v>15</v>
      </c>
      <c r="AT721" s="115" t="s">
        <v>14</v>
      </c>
      <c r="AU721" s="116" t="s">
        <v>15</v>
      </c>
      <c r="AV721" s="117" t="s">
        <v>14</v>
      </c>
      <c r="AW721" s="118" t="s">
        <v>15</v>
      </c>
      <c r="AX721" s="115" t="s">
        <v>14</v>
      </c>
      <c r="AY721" s="116" t="s">
        <v>15</v>
      </c>
      <c r="AZ721" s="117" t="s">
        <v>14</v>
      </c>
      <c r="BA721" s="118" t="s">
        <v>15</v>
      </c>
      <c r="BB721" s="115" t="s">
        <v>14</v>
      </c>
      <c r="BC721" s="116" t="s">
        <v>15</v>
      </c>
      <c r="BD721" s="28" t="s">
        <v>14</v>
      </c>
      <c r="BE721" s="121" t="s">
        <v>15</v>
      </c>
      <c r="BF721" s="162" t="s">
        <v>14</v>
      </c>
      <c r="BG721" s="163" t="s">
        <v>15</v>
      </c>
      <c r="BI721" s="301"/>
      <c r="BJ721" s="115" t="s">
        <v>14</v>
      </c>
      <c r="BK721" s="116" t="s">
        <v>15</v>
      </c>
      <c r="BL721" s="117" t="s">
        <v>14</v>
      </c>
      <c r="BM721" s="118" t="s">
        <v>15</v>
      </c>
      <c r="BN721" s="115" t="s">
        <v>14</v>
      </c>
      <c r="BO721" s="116" t="s">
        <v>15</v>
      </c>
      <c r="BP721" s="117" t="s">
        <v>14</v>
      </c>
      <c r="BQ721" s="118" t="s">
        <v>15</v>
      </c>
      <c r="BR721" s="115" t="s">
        <v>14</v>
      </c>
      <c r="BS721" s="116" t="s">
        <v>15</v>
      </c>
      <c r="BT721" s="117" t="s">
        <v>14</v>
      </c>
      <c r="BU721" s="115" t="s">
        <v>15</v>
      </c>
      <c r="BV721" s="119" t="s">
        <v>14</v>
      </c>
      <c r="BW721" s="120" t="s">
        <v>15</v>
      </c>
      <c r="BX721" s="115" t="s">
        <v>14</v>
      </c>
      <c r="BY721" s="116" t="s">
        <v>15</v>
      </c>
      <c r="BZ721" s="117" t="s">
        <v>14</v>
      </c>
      <c r="CA721" s="118" t="s">
        <v>15</v>
      </c>
      <c r="CB721" s="115" t="s">
        <v>14</v>
      </c>
      <c r="CC721" s="116" t="s">
        <v>15</v>
      </c>
      <c r="CD721" s="117" t="s">
        <v>14</v>
      </c>
      <c r="CE721" s="118" t="s">
        <v>15</v>
      </c>
      <c r="CF721" s="115" t="s">
        <v>14</v>
      </c>
      <c r="CG721" s="116" t="s">
        <v>15</v>
      </c>
      <c r="CH721" s="28" t="s">
        <v>14</v>
      </c>
      <c r="CI721" s="121" t="s">
        <v>15</v>
      </c>
      <c r="CJ721" s="119" t="s">
        <v>14</v>
      </c>
      <c r="CK721" s="120" t="s">
        <v>15</v>
      </c>
    </row>
    <row r="722" spans="1:89" ht="13.5" thickTop="1" x14ac:dyDescent="0.2">
      <c r="A722" s="124" t="s">
        <v>16</v>
      </c>
      <c r="B722" s="125"/>
      <c r="C722" s="172"/>
      <c r="D722" s="126"/>
      <c r="E722" s="166"/>
      <c r="F722" s="125"/>
      <c r="G722" s="127"/>
      <c r="H722" s="126"/>
      <c r="I722" s="166"/>
      <c r="J722" s="125"/>
      <c r="K722" s="127"/>
      <c r="L722" s="126"/>
      <c r="M722" s="125"/>
      <c r="N722" s="165"/>
      <c r="O722" s="167"/>
      <c r="P722" s="125"/>
      <c r="Q722" s="127"/>
      <c r="R722" s="126"/>
      <c r="S722" s="166"/>
      <c r="T722" s="125"/>
      <c r="U722" s="127"/>
      <c r="V722" s="126"/>
      <c r="W722" s="166"/>
      <c r="X722" s="125"/>
      <c r="Y722" s="127"/>
      <c r="Z722" s="170"/>
      <c r="AA722" s="171"/>
      <c r="AB722" s="156">
        <f>B722+D722+F722+H722+J722+L722+N722+P722+R722+T722+V722+X722+Z722</f>
        <v>0</v>
      </c>
      <c r="AC722" s="157">
        <f>C722+E722+G722+I722+K722+M722+O722+Q722+S722+U722+W722+Y722+AA722</f>
        <v>0</v>
      </c>
      <c r="AE722" s="235" t="str">
        <f>$AE$9</f>
        <v>07:00 - 07:59</v>
      </c>
      <c r="AF722" s="125">
        <f>SUMIF($A$9:$A$32,$AE722,B$722:B$745)</f>
        <v>3239</v>
      </c>
      <c r="AG722" s="172">
        <f t="shared" ref="AG722:AV724" si="13697">SUMIF($A$9:$A$32,$AE722,C$722:C$745)</f>
        <v>1495</v>
      </c>
      <c r="AH722" s="126">
        <f t="shared" si="13697"/>
        <v>1216</v>
      </c>
      <c r="AI722" s="166">
        <f t="shared" si="13697"/>
        <v>1195</v>
      </c>
      <c r="AJ722" s="125">
        <f t="shared" si="13697"/>
        <v>3282</v>
      </c>
      <c r="AK722" s="127">
        <f t="shared" si="13697"/>
        <v>1664</v>
      </c>
      <c r="AL722" s="126">
        <f t="shared" si="13697"/>
        <v>3770</v>
      </c>
      <c r="AM722" s="166">
        <f t="shared" si="13697"/>
        <v>2559</v>
      </c>
      <c r="AN722" s="125">
        <f t="shared" si="13697"/>
        <v>271</v>
      </c>
      <c r="AO722" s="127">
        <f t="shared" si="13697"/>
        <v>994</v>
      </c>
      <c r="AP722" s="126">
        <f t="shared" si="13697"/>
        <v>1253</v>
      </c>
      <c r="AQ722" s="125">
        <f t="shared" si="13697"/>
        <v>3445</v>
      </c>
      <c r="AR722" s="165">
        <f t="shared" si="13697"/>
        <v>2990</v>
      </c>
      <c r="AS722" s="167">
        <f t="shared" si="13697"/>
        <v>4439</v>
      </c>
      <c r="AT722" s="125">
        <f t="shared" si="13697"/>
        <v>2148</v>
      </c>
      <c r="AU722" s="127">
        <f t="shared" si="13697"/>
        <v>2152</v>
      </c>
      <c r="AV722" s="126">
        <f t="shared" si="13697"/>
        <v>2568</v>
      </c>
      <c r="AW722" s="166">
        <f t="shared" ref="AW722:BE724" si="13698">SUMIF($A$9:$A$32,$AE722,S$722:S$745)</f>
        <v>2292</v>
      </c>
      <c r="AX722" s="125">
        <f t="shared" si="13698"/>
        <v>431</v>
      </c>
      <c r="AY722" s="127">
        <f t="shared" si="13698"/>
        <v>1715</v>
      </c>
      <c r="AZ722" s="126">
        <f t="shared" si="13698"/>
        <v>1317</v>
      </c>
      <c r="BA722" s="166">
        <f t="shared" si="13698"/>
        <v>3452</v>
      </c>
      <c r="BB722" s="125">
        <f t="shared" si="13698"/>
        <v>1953</v>
      </c>
      <c r="BC722" s="127">
        <f t="shared" si="13698"/>
        <v>1998</v>
      </c>
      <c r="BD722" s="170">
        <f t="shared" si="13698"/>
        <v>4103</v>
      </c>
      <c r="BE722" s="171">
        <f t="shared" si="13698"/>
        <v>2832</v>
      </c>
      <c r="BF722" s="156">
        <f>AF722+AH722+AJ722+AL722+AN722+AP722+AR722+AT722+AV722+AX722+AZ722+BB722+BD722</f>
        <v>28541</v>
      </c>
      <c r="BG722" s="157">
        <f>AG722+AI722+AK722+AM722+AO722+AQ722+AS722+AU722+AW722+AY722+BA722+BC722+BE722</f>
        <v>30232</v>
      </c>
      <c r="BI722" s="124" t="s">
        <v>16</v>
      </c>
      <c r="BJ722" s="128">
        <f>B722/B746</f>
        <v>0</v>
      </c>
      <c r="BK722" s="129">
        <f t="shared" ref="BK722" si="13699">C722/C746</f>
        <v>0</v>
      </c>
      <c r="BL722" s="130">
        <f t="shared" ref="BL722" si="13700">D722/D746</f>
        <v>0</v>
      </c>
      <c r="BM722" s="131">
        <f t="shared" ref="BM722" si="13701">E722/E746</f>
        <v>0</v>
      </c>
      <c r="BN722" s="128">
        <f t="shared" ref="BN722" si="13702">F722/F746</f>
        <v>0</v>
      </c>
      <c r="BO722" s="129">
        <f t="shared" ref="BO722" si="13703">G722/G746</f>
        <v>0</v>
      </c>
      <c r="BP722" s="130">
        <f t="shared" ref="BP722" si="13704">H722/H746</f>
        <v>0</v>
      </c>
      <c r="BQ722" s="131">
        <f t="shared" ref="BQ722" si="13705">I722/I746</f>
        <v>0</v>
      </c>
      <c r="BR722" s="128">
        <f t="shared" ref="BR722" si="13706">J722/J746</f>
        <v>0</v>
      </c>
      <c r="BS722" s="129">
        <f t="shared" ref="BS722" si="13707">K722/K746</f>
        <v>0</v>
      </c>
      <c r="BT722" s="130">
        <f t="shared" ref="BT722" si="13708">L722/L746</f>
        <v>0</v>
      </c>
      <c r="BU722" s="128">
        <f t="shared" ref="BU722" si="13709">M722/M746</f>
        <v>0</v>
      </c>
      <c r="BV722" s="132">
        <f t="shared" ref="BV722" si="13710">N722/N746</f>
        <v>0</v>
      </c>
      <c r="BW722" s="133">
        <f t="shared" ref="BW722" si="13711">O722/O746</f>
        <v>0</v>
      </c>
      <c r="BX722" s="128">
        <f t="shared" ref="BX722" si="13712">P722/P746</f>
        <v>0</v>
      </c>
      <c r="BY722" s="129">
        <f t="shared" ref="BY722" si="13713">Q722/Q746</f>
        <v>0</v>
      </c>
      <c r="BZ722" s="130">
        <f t="shared" ref="BZ722" si="13714">R722/R746</f>
        <v>0</v>
      </c>
      <c r="CA722" s="131">
        <f t="shared" ref="CA722" si="13715">S722/S746</f>
        <v>0</v>
      </c>
      <c r="CB722" s="128">
        <f t="shared" ref="CB722" si="13716">T722/T746</f>
        <v>0</v>
      </c>
      <c r="CC722" s="129">
        <f t="shared" ref="CC722" si="13717">U722/U746</f>
        <v>0</v>
      </c>
      <c r="CD722" s="130">
        <f t="shared" ref="CD722" si="13718">V722/V746</f>
        <v>0</v>
      </c>
      <c r="CE722" s="131">
        <f t="shared" ref="CE722" si="13719">W722/W746</f>
        <v>0</v>
      </c>
      <c r="CF722" s="128">
        <f t="shared" ref="CF722" si="13720">X722/X746</f>
        <v>0</v>
      </c>
      <c r="CG722" s="129">
        <f t="shared" ref="CG722" si="13721">Y722/Y746</f>
        <v>0</v>
      </c>
      <c r="CH722" s="130">
        <f t="shared" ref="CH722" si="13722">Z722/Z746</f>
        <v>0</v>
      </c>
      <c r="CI722" s="128">
        <f t="shared" ref="CI722" si="13723">AA722/AA746</f>
        <v>0</v>
      </c>
      <c r="CJ722" s="134">
        <f t="shared" ref="CJ722" si="13724">AB722/AB746</f>
        <v>0</v>
      </c>
      <c r="CK722" s="135">
        <f t="shared" ref="CK722" si="13725">AC722/AC746</f>
        <v>0</v>
      </c>
    </row>
    <row r="723" spans="1:89" x14ac:dyDescent="0.2">
      <c r="A723" s="136" t="s">
        <v>17</v>
      </c>
      <c r="B723" s="175">
        <v>447</v>
      </c>
      <c r="C723" s="176">
        <v>0</v>
      </c>
      <c r="D723" s="177">
        <v>264</v>
      </c>
      <c r="E723" s="178">
        <v>2</v>
      </c>
      <c r="F723" s="175">
        <v>921</v>
      </c>
      <c r="G723" s="179">
        <v>9</v>
      </c>
      <c r="H723" s="177">
        <v>541</v>
      </c>
      <c r="I723" s="178">
        <v>65</v>
      </c>
      <c r="J723" s="175">
        <v>9</v>
      </c>
      <c r="K723" s="179">
        <v>27</v>
      </c>
      <c r="L723" s="177">
        <v>83</v>
      </c>
      <c r="M723" s="175">
        <v>118</v>
      </c>
      <c r="N723" s="180">
        <v>252</v>
      </c>
      <c r="O723" s="181">
        <v>153</v>
      </c>
      <c r="P723" s="175">
        <v>87</v>
      </c>
      <c r="Q723" s="179">
        <v>1</v>
      </c>
      <c r="R723" s="177">
        <v>41</v>
      </c>
      <c r="S723" s="178">
        <v>0</v>
      </c>
      <c r="T723" s="175">
        <v>1</v>
      </c>
      <c r="U723" s="179">
        <v>0</v>
      </c>
      <c r="V723" s="177">
        <v>17</v>
      </c>
      <c r="W723" s="178">
        <v>2</v>
      </c>
      <c r="X723" s="175">
        <v>3</v>
      </c>
      <c r="Y723" s="179">
        <v>0</v>
      </c>
      <c r="Z723" s="177">
        <v>0</v>
      </c>
      <c r="AA723" s="175">
        <v>0</v>
      </c>
      <c r="AB723" s="156">
        <f t="shared" ref="AB723:AB742" si="13726">B723+D723+F723+H723+J723+L723+N723+P723+R723+T723+V723+X723+Z723</f>
        <v>2666</v>
      </c>
      <c r="AC723" s="157">
        <f t="shared" ref="AC723:AC742" si="13727">C723+E723+G723+I723+K723+M723+O723+Q723+S723+U723+W723+Y723+AA723</f>
        <v>377</v>
      </c>
      <c r="AE723" s="237" t="str">
        <f>$AE$10</f>
        <v>08:00 - 08:59</v>
      </c>
      <c r="AF723" s="125">
        <f>SUMIF($A$9:$A$32,$AE723,B$722:B$745)</f>
        <v>2667</v>
      </c>
      <c r="AG723" s="176">
        <f t="shared" si="13697"/>
        <v>1252</v>
      </c>
      <c r="AH723" s="177">
        <f t="shared" si="13697"/>
        <v>798</v>
      </c>
      <c r="AI723" s="178">
        <f t="shared" si="13697"/>
        <v>866</v>
      </c>
      <c r="AJ723" s="238">
        <f t="shared" si="13697"/>
        <v>2759</v>
      </c>
      <c r="AK723" s="179">
        <f t="shared" si="13697"/>
        <v>1215</v>
      </c>
      <c r="AL723" s="177">
        <f t="shared" si="13697"/>
        <v>3048</v>
      </c>
      <c r="AM723" s="178">
        <f t="shared" si="13697"/>
        <v>2259</v>
      </c>
      <c r="AN723" s="238">
        <f t="shared" si="13697"/>
        <v>253</v>
      </c>
      <c r="AO723" s="179">
        <f t="shared" si="13697"/>
        <v>795</v>
      </c>
      <c r="AP723" s="177">
        <f t="shared" si="13697"/>
        <v>1136</v>
      </c>
      <c r="AQ723" s="238">
        <f t="shared" si="13697"/>
        <v>3062</v>
      </c>
      <c r="AR723" s="180">
        <f t="shared" si="13697"/>
        <v>2265</v>
      </c>
      <c r="AS723" s="181">
        <f t="shared" si="13697"/>
        <v>3786</v>
      </c>
      <c r="AT723" s="238">
        <f t="shared" si="13697"/>
        <v>1581</v>
      </c>
      <c r="AU723" s="179">
        <f t="shared" si="13697"/>
        <v>1855</v>
      </c>
      <c r="AV723" s="177">
        <f t="shared" si="13697"/>
        <v>2287</v>
      </c>
      <c r="AW723" s="178">
        <f t="shared" si="13698"/>
        <v>1831</v>
      </c>
      <c r="AX723" s="238">
        <f t="shared" si="13698"/>
        <v>344</v>
      </c>
      <c r="AY723" s="179">
        <f t="shared" si="13698"/>
        <v>1113</v>
      </c>
      <c r="AZ723" s="177">
        <f t="shared" si="13698"/>
        <v>991</v>
      </c>
      <c r="BA723" s="178">
        <f t="shared" si="13698"/>
        <v>2393</v>
      </c>
      <c r="BB723" s="238">
        <f t="shared" si="13698"/>
        <v>1314</v>
      </c>
      <c r="BC723" s="179">
        <f t="shared" si="13698"/>
        <v>1372</v>
      </c>
      <c r="BD723" s="177">
        <f t="shared" si="13698"/>
        <v>3142</v>
      </c>
      <c r="BE723" s="238">
        <f t="shared" si="13698"/>
        <v>2674</v>
      </c>
      <c r="BF723" s="158">
        <f>SUM(AF723,AH723,AJ723,AL723,AN723,AP723,AR723,AT723,AV723,AX723,AZ723,BB723,BD723)</f>
        <v>22585</v>
      </c>
      <c r="BG723" s="159">
        <f>SUM(AG723,AI723,AK723,AM723,AO723,AQ723,AS723,AU723,AW723,AY723,BA723,BC723,BE723)</f>
        <v>24473</v>
      </c>
      <c r="BI723" s="136" t="s">
        <v>17</v>
      </c>
      <c r="BJ723" s="128">
        <f>B723/B746</f>
        <v>1.4198138678016708E-2</v>
      </c>
      <c r="BK723" s="129">
        <f t="shared" ref="BK723" si="13728">C723/C746</f>
        <v>0</v>
      </c>
      <c r="BL723" s="130">
        <f t="shared" ref="BL723" si="13729">D723/D746</f>
        <v>1.9404630650496142E-2</v>
      </c>
      <c r="BM723" s="131">
        <f t="shared" ref="BM723" si="13730">E723/E746</f>
        <v>1.4211610886093938E-4</v>
      </c>
      <c r="BN723" s="128">
        <f t="shared" ref="BN723" si="13731">F723/F746</f>
        <v>2.9315338829296243E-2</v>
      </c>
      <c r="BO723" s="129">
        <f t="shared" ref="BO723" si="13732">G723/G746</f>
        <v>3.1732599957689866E-4</v>
      </c>
      <c r="BP723" s="130">
        <f t="shared" ref="BP723" si="13733">H723/H746</f>
        <v>1.2584907416023076E-2</v>
      </c>
      <c r="BQ723" s="131">
        <f t="shared" ref="BQ723" si="13734">I723/I746</f>
        <v>1.4336443238712809E-3</v>
      </c>
      <c r="BR723" s="128">
        <f t="shared" ref="BR723" si="13735">J723/J746</f>
        <v>1.3527731850293101E-3</v>
      </c>
      <c r="BS723" s="129">
        <f t="shared" ref="BS723" si="13736">K723/K746</f>
        <v>3.9799528301886792E-3</v>
      </c>
      <c r="BT723" s="130">
        <f t="shared" ref="BT723" si="13737">L723/L746</f>
        <v>3.2395300729870027E-3</v>
      </c>
      <c r="BU723" s="128">
        <f t="shared" ref="BU723" si="13738">M723/M746</f>
        <v>4.6540979727064764E-3</v>
      </c>
      <c r="BV723" s="132">
        <f t="shared" ref="BV723" si="13739">N723/N746</f>
        <v>5.8290155440414507E-3</v>
      </c>
      <c r="BW723" s="133">
        <f t="shared" ref="BW723" si="13740">O723/O746</f>
        <v>3.6195883605393895E-3</v>
      </c>
      <c r="BX723" s="128">
        <f t="shared" ref="BX723" si="13741">P723/P746</f>
        <v>3.7037037037037038E-3</v>
      </c>
      <c r="BY723" s="129">
        <f t="shared" ref="BY723" si="13742">Q723/Q746</f>
        <v>4.2929509744998709E-5</v>
      </c>
      <c r="BZ723" s="130">
        <f t="shared" ref="BZ723" si="13743">R723/R746</f>
        <v>1.4280241022604577E-3</v>
      </c>
      <c r="CA723" s="131">
        <f t="shared" ref="CA723" si="13744">S723/S746</f>
        <v>0</v>
      </c>
      <c r="CB723" s="128">
        <f t="shared" ref="CB723" si="13745">T723/T746</f>
        <v>1.1195700850873264E-4</v>
      </c>
      <c r="CC723" s="129">
        <f t="shared" ref="CC723" si="13746">U723/U746</f>
        <v>0</v>
      </c>
      <c r="CD723" s="130">
        <f t="shared" ref="CD723" si="13747">V723/V746</f>
        <v>6.3018979833926456E-4</v>
      </c>
      <c r="CE723" s="131">
        <f t="shared" ref="CE723" si="13748">W723/W746</f>
        <v>6.5728933876692521E-5</v>
      </c>
      <c r="CF723" s="128">
        <f t="shared" ref="CF723" si="13749">X723/X746</f>
        <v>1.3993189980875974E-4</v>
      </c>
      <c r="CG723" s="129">
        <f t="shared" ref="CG723" si="13750">Y723/Y746</f>
        <v>0</v>
      </c>
      <c r="CH723" s="130">
        <f t="shared" ref="CH723" si="13751">Z723/Z746</f>
        <v>0</v>
      </c>
      <c r="CI723" s="128">
        <f t="shared" ref="CI723" si="13752">AA723/AA746</f>
        <v>0</v>
      </c>
      <c r="CJ723" s="134">
        <f t="shared" ref="CJ723" si="13753">AB723/AB746</f>
        <v>7.6405666514772434E-3</v>
      </c>
      <c r="CK723" s="135">
        <f t="shared" ref="CK723" si="13754">AC723/AC746</f>
        <v>1.0846798324356673E-3</v>
      </c>
    </row>
    <row r="724" spans="1:89" ht="13.5" thickBot="1" x14ac:dyDescent="0.25">
      <c r="A724" s="145" t="s">
        <v>18</v>
      </c>
      <c r="B724" s="182">
        <v>2215</v>
      </c>
      <c r="C724" s="183">
        <v>0</v>
      </c>
      <c r="D724" s="184">
        <v>1010</v>
      </c>
      <c r="E724" s="185">
        <v>180</v>
      </c>
      <c r="F724" s="182">
        <v>2997</v>
      </c>
      <c r="G724" s="186">
        <v>558</v>
      </c>
      <c r="H724" s="184">
        <v>2516</v>
      </c>
      <c r="I724" s="185">
        <v>931</v>
      </c>
      <c r="J724" s="182">
        <v>111</v>
      </c>
      <c r="K724" s="186">
        <v>275</v>
      </c>
      <c r="L724" s="184">
        <v>751</v>
      </c>
      <c r="M724" s="182">
        <v>1118</v>
      </c>
      <c r="N724" s="187">
        <v>1798</v>
      </c>
      <c r="O724" s="188">
        <v>2112</v>
      </c>
      <c r="P724" s="182">
        <v>1053</v>
      </c>
      <c r="Q724" s="186">
        <v>1185</v>
      </c>
      <c r="R724" s="184">
        <v>1039</v>
      </c>
      <c r="S724" s="185">
        <v>1519</v>
      </c>
      <c r="T724" s="182">
        <v>184</v>
      </c>
      <c r="U724" s="186">
        <v>704</v>
      </c>
      <c r="V724" s="184">
        <v>785</v>
      </c>
      <c r="W724" s="185">
        <v>1657</v>
      </c>
      <c r="X724" s="182">
        <v>992</v>
      </c>
      <c r="Y724" s="186">
        <v>774</v>
      </c>
      <c r="Z724" s="184">
        <v>2087</v>
      </c>
      <c r="AA724" s="182">
        <v>1421</v>
      </c>
      <c r="AB724" s="156">
        <f t="shared" si="13726"/>
        <v>17538</v>
      </c>
      <c r="AC724" s="157">
        <f t="shared" si="13727"/>
        <v>12434</v>
      </c>
      <c r="AE724" s="235">
        <f>$AE$11</f>
        <v>0</v>
      </c>
      <c r="AF724" s="125">
        <f>SUMIF($A$9:$A$32,$AE724,B$722:B$745)</f>
        <v>0</v>
      </c>
      <c r="AG724" s="183">
        <f t="shared" si="13697"/>
        <v>0</v>
      </c>
      <c r="AH724" s="184">
        <f t="shared" si="13697"/>
        <v>0</v>
      </c>
      <c r="AI724" s="185">
        <f t="shared" si="13697"/>
        <v>0</v>
      </c>
      <c r="AJ724" s="182">
        <f t="shared" si="13697"/>
        <v>0</v>
      </c>
      <c r="AK724" s="186">
        <f t="shared" si="13697"/>
        <v>0</v>
      </c>
      <c r="AL724" s="184">
        <f t="shared" si="13697"/>
        <v>0</v>
      </c>
      <c r="AM724" s="185">
        <f t="shared" si="13697"/>
        <v>0</v>
      </c>
      <c r="AN724" s="182">
        <f t="shared" si="13697"/>
        <v>0</v>
      </c>
      <c r="AO724" s="186">
        <f t="shared" si="13697"/>
        <v>0</v>
      </c>
      <c r="AP724" s="184">
        <f t="shared" si="13697"/>
        <v>0</v>
      </c>
      <c r="AQ724" s="182">
        <f t="shared" si="13697"/>
        <v>0</v>
      </c>
      <c r="AR724" s="187">
        <f t="shared" si="13697"/>
        <v>0</v>
      </c>
      <c r="AS724" s="188">
        <f t="shared" si="13697"/>
        <v>0</v>
      </c>
      <c r="AT724" s="182">
        <f t="shared" si="13697"/>
        <v>0</v>
      </c>
      <c r="AU724" s="186">
        <f t="shared" si="13697"/>
        <v>0</v>
      </c>
      <c r="AV724" s="184">
        <f t="shared" si="13697"/>
        <v>0</v>
      </c>
      <c r="AW724" s="185">
        <f t="shared" si="13698"/>
        <v>0</v>
      </c>
      <c r="AX724" s="182">
        <f t="shared" si="13698"/>
        <v>0</v>
      </c>
      <c r="AY724" s="186">
        <f t="shared" si="13698"/>
        <v>0</v>
      </c>
      <c r="AZ724" s="184">
        <f t="shared" si="13698"/>
        <v>0</v>
      </c>
      <c r="BA724" s="185">
        <f t="shared" si="13698"/>
        <v>0</v>
      </c>
      <c r="BB724" s="182">
        <f t="shared" si="13698"/>
        <v>0</v>
      </c>
      <c r="BC724" s="186">
        <f t="shared" si="13698"/>
        <v>0</v>
      </c>
      <c r="BD724" s="184">
        <f t="shared" si="13698"/>
        <v>0</v>
      </c>
      <c r="BE724" s="182">
        <f t="shared" si="13698"/>
        <v>0</v>
      </c>
      <c r="BF724" s="158">
        <f>SUM(AF724,AH724,AJ724,AL724,AN724,AP724,AR724,AT724,AV724,AX724,AZ724,BB724,BD724)</f>
        <v>0</v>
      </c>
      <c r="BG724" s="159">
        <f>SUM(AG724,AI724,AK724,AM724,AO724,AQ724,AS724,AU724,AW724,AY724,BA724,BC724,BE724)</f>
        <v>0</v>
      </c>
      <c r="BI724" s="145" t="s">
        <v>18</v>
      </c>
      <c r="BJ724" s="128">
        <f>B724/B746</f>
        <v>7.0355429914557066E-2</v>
      </c>
      <c r="BK724" s="129">
        <f t="shared" ref="BK724" si="13755">C724/C746</f>
        <v>0</v>
      </c>
      <c r="BL724" s="130">
        <f t="shared" ref="BL724" si="13756">D724/D746</f>
        <v>7.4237412715913262E-2</v>
      </c>
      <c r="BM724" s="131">
        <f t="shared" ref="BM724" si="13757">E724/E746</f>
        <v>1.2790449797484544E-2</v>
      </c>
      <c r="BN724" s="128">
        <f t="shared" ref="BN724" si="13758">F724/F746</f>
        <v>9.5394213323996557E-2</v>
      </c>
      <c r="BO724" s="129">
        <f t="shared" ref="BO724" si="13759">G724/G746</f>
        <v>1.9674211973767716E-2</v>
      </c>
      <c r="BP724" s="130">
        <f t="shared" ref="BP724" si="13760">H724/H746</f>
        <v>5.8527961291523219E-2</v>
      </c>
      <c r="BQ724" s="131">
        <f t="shared" ref="BQ724" si="13761">I724/I746</f>
        <v>2.053419793114096E-2</v>
      </c>
      <c r="BR724" s="128">
        <f t="shared" ref="BR724" si="13762">J724/J746</f>
        <v>1.668420261536149E-2</v>
      </c>
      <c r="BS724" s="129">
        <f t="shared" ref="BS724" si="13763">K724/K746</f>
        <v>4.0536556603773588E-2</v>
      </c>
      <c r="BT724" s="130">
        <f t="shared" ref="BT724" si="13764">L724/L746</f>
        <v>2.9311892588111316E-2</v>
      </c>
      <c r="BU724" s="128">
        <f t="shared" ref="BU724" si="13765">M724/M746</f>
        <v>4.40956062159817E-2</v>
      </c>
      <c r="BV724" s="132">
        <f t="shared" ref="BV724" si="13766">N724/N746</f>
        <v>4.1589563286454481E-2</v>
      </c>
      <c r="BW724" s="133">
        <f t="shared" ref="BW724" si="13767">O724/O746</f>
        <v>4.9964513839602556E-2</v>
      </c>
      <c r="BX724" s="128">
        <f t="shared" ref="BX724" si="13768">P724/P746</f>
        <v>4.4827586206896551E-2</v>
      </c>
      <c r="BY724" s="129">
        <f t="shared" ref="BY724" si="13769">Q724/Q746</f>
        <v>5.0871469047823477E-2</v>
      </c>
      <c r="BZ724" s="130">
        <f t="shared" ref="BZ724" si="13770">R724/R746</f>
        <v>3.6188220542649162E-2</v>
      </c>
      <c r="CA724" s="131">
        <f t="shared" ref="CA724" si="13771">S724/S746</f>
        <v>4.9387131384725426E-2</v>
      </c>
      <c r="CB724" s="128">
        <f t="shared" ref="CB724" si="13772">T724/T746</f>
        <v>2.0600089565606806E-2</v>
      </c>
      <c r="CC724" s="129">
        <f t="shared" ref="CC724" si="13773">U724/U746</f>
        <v>7.7159140727750986E-2</v>
      </c>
      <c r="CD724" s="130">
        <f t="shared" ref="CD724" si="13774">V724/V746</f>
        <v>2.909994068801898E-2</v>
      </c>
      <c r="CE724" s="131">
        <f t="shared" ref="CE724" si="13775">W724/W746</f>
        <v>5.4456421716839752E-2</v>
      </c>
      <c r="CF724" s="128">
        <f t="shared" ref="CF724" si="13776">X724/X746</f>
        <v>4.6270814870096551E-2</v>
      </c>
      <c r="CG724" s="129">
        <f t="shared" ref="CG724" si="13777">Y724/Y746</f>
        <v>5.6221398997602964E-2</v>
      </c>
      <c r="CH724" s="130">
        <f t="shared" ref="CH724" si="13778">Z724/Z746</f>
        <v>4.7025687246507436E-2</v>
      </c>
      <c r="CI724" s="128">
        <f t="shared" ref="CI724" si="13779">AA724/AA746</f>
        <v>3.0117417659276842E-2</v>
      </c>
      <c r="CJ724" s="134">
        <f t="shared" ref="CJ724" si="13780">AB724/AB746</f>
        <v>5.0262662390700631E-2</v>
      </c>
      <c r="CK724" s="135">
        <f t="shared" ref="CK724" si="13781">AC724/AC746</f>
        <v>3.5774294526538693E-2</v>
      </c>
    </row>
    <row r="725" spans="1:89" ht="14.25" thickTop="1" thickBot="1" x14ac:dyDescent="0.25">
      <c r="A725" s="136" t="s">
        <v>19</v>
      </c>
      <c r="B725" s="175">
        <v>3202</v>
      </c>
      <c r="C725" s="176">
        <v>1572</v>
      </c>
      <c r="D725" s="177">
        <v>1276</v>
      </c>
      <c r="E725" s="178">
        <v>974</v>
      </c>
      <c r="F725" s="175">
        <v>3456</v>
      </c>
      <c r="G725" s="179">
        <v>1585</v>
      </c>
      <c r="H725" s="177">
        <v>3644</v>
      </c>
      <c r="I725" s="178">
        <v>2177</v>
      </c>
      <c r="J725" s="175">
        <v>223</v>
      </c>
      <c r="K725" s="179">
        <v>688</v>
      </c>
      <c r="L725" s="177">
        <v>1207</v>
      </c>
      <c r="M725" s="175">
        <v>2444</v>
      </c>
      <c r="N725" s="180">
        <v>3195</v>
      </c>
      <c r="O725" s="181">
        <v>3418</v>
      </c>
      <c r="P725" s="175">
        <v>2005</v>
      </c>
      <c r="Q725" s="179">
        <v>1818</v>
      </c>
      <c r="R725" s="177">
        <v>2296</v>
      </c>
      <c r="S725" s="178">
        <v>1976</v>
      </c>
      <c r="T725" s="175">
        <v>329</v>
      </c>
      <c r="U725" s="179">
        <v>1300</v>
      </c>
      <c r="V725" s="177">
        <v>1255</v>
      </c>
      <c r="W725" s="178">
        <v>2973</v>
      </c>
      <c r="X725" s="175">
        <v>1841</v>
      </c>
      <c r="Y725" s="179">
        <v>1189</v>
      </c>
      <c r="Z725" s="177">
        <v>3411</v>
      </c>
      <c r="AA725" s="175">
        <v>2112</v>
      </c>
      <c r="AB725" s="156">
        <f t="shared" si="13726"/>
        <v>27340</v>
      </c>
      <c r="AC725" s="157">
        <f t="shared" si="13727"/>
        <v>24226</v>
      </c>
      <c r="AE725" s="229" t="s">
        <v>13</v>
      </c>
      <c r="AF725" s="20">
        <f t="shared" ref="AF725:BG725" si="13782">SUM(AF722:AF724)</f>
        <v>5906</v>
      </c>
      <c r="AG725" s="21">
        <f t="shared" si="13782"/>
        <v>2747</v>
      </c>
      <c r="AH725" s="20">
        <f t="shared" si="13782"/>
        <v>2014</v>
      </c>
      <c r="AI725" s="21">
        <f t="shared" si="13782"/>
        <v>2061</v>
      </c>
      <c r="AJ725" s="20">
        <f t="shared" si="13782"/>
        <v>6041</v>
      </c>
      <c r="AK725" s="21">
        <f t="shared" si="13782"/>
        <v>2879</v>
      </c>
      <c r="AL725" s="20">
        <f t="shared" si="13782"/>
        <v>6818</v>
      </c>
      <c r="AM725" s="21">
        <f t="shared" si="13782"/>
        <v>4818</v>
      </c>
      <c r="AN725" s="20">
        <f t="shared" si="13782"/>
        <v>524</v>
      </c>
      <c r="AO725" s="21">
        <f t="shared" si="13782"/>
        <v>1789</v>
      </c>
      <c r="AP725" s="20">
        <f t="shared" si="13782"/>
        <v>2389</v>
      </c>
      <c r="AQ725" s="21">
        <f t="shared" si="13782"/>
        <v>6507</v>
      </c>
      <c r="AR725" s="20">
        <f t="shared" si="13782"/>
        <v>5255</v>
      </c>
      <c r="AS725" s="21">
        <f t="shared" si="13782"/>
        <v>8225</v>
      </c>
      <c r="AT725" s="20">
        <f t="shared" si="13782"/>
        <v>3729</v>
      </c>
      <c r="AU725" s="21">
        <f t="shared" si="13782"/>
        <v>4007</v>
      </c>
      <c r="AV725" s="20">
        <f t="shared" si="13782"/>
        <v>4855</v>
      </c>
      <c r="AW725" s="21">
        <f t="shared" si="13782"/>
        <v>4123</v>
      </c>
      <c r="AX725" s="20">
        <f t="shared" si="13782"/>
        <v>775</v>
      </c>
      <c r="AY725" s="21">
        <f t="shared" si="13782"/>
        <v>2828</v>
      </c>
      <c r="AZ725" s="20">
        <f t="shared" si="13782"/>
        <v>2308</v>
      </c>
      <c r="BA725" s="21">
        <f t="shared" si="13782"/>
        <v>5845</v>
      </c>
      <c r="BB725" s="20">
        <f t="shared" si="13782"/>
        <v>3267</v>
      </c>
      <c r="BC725" s="21">
        <f t="shared" si="13782"/>
        <v>3370</v>
      </c>
      <c r="BD725" s="20">
        <f t="shared" si="13782"/>
        <v>7245</v>
      </c>
      <c r="BE725" s="21">
        <f t="shared" si="13782"/>
        <v>5506</v>
      </c>
      <c r="BF725" s="160">
        <f t="shared" si="13782"/>
        <v>51126</v>
      </c>
      <c r="BG725" s="161">
        <f t="shared" si="13782"/>
        <v>54705</v>
      </c>
      <c r="BI725" s="136" t="s">
        <v>19</v>
      </c>
      <c r="BJ725" s="128">
        <f>B725/B746</f>
        <v>0.10170568243178858</v>
      </c>
      <c r="BK725" s="129">
        <f t="shared" ref="BK725" si="13783">C725/C746</f>
        <v>5.0982681455536097E-2</v>
      </c>
      <c r="BL725" s="130">
        <f t="shared" ref="BL725" si="13784">D725/D746</f>
        <v>9.3789048144064677E-2</v>
      </c>
      <c r="BM725" s="131">
        <f t="shared" ref="BM725" si="13785">E725/E746</f>
        <v>6.9210545015277486E-2</v>
      </c>
      <c r="BN725" s="128">
        <f t="shared" ref="BN725" si="13786">F725/F746</f>
        <v>0.11000413788713118</v>
      </c>
      <c r="BO725" s="129">
        <f t="shared" ref="BO725" si="13787">G725/G746</f>
        <v>5.5884634369931602E-2</v>
      </c>
      <c r="BP725" s="130">
        <f t="shared" ref="BP725" si="13788">H725/H746</f>
        <v>8.4767842188517725E-2</v>
      </c>
      <c r="BQ725" s="131">
        <f t="shared" ref="BQ725" si="13789">I725/I746</f>
        <v>4.8016056816427358E-2</v>
      </c>
      <c r="BR725" s="128">
        <f t="shared" ref="BR725" si="13790">J725/J746</f>
        <v>3.3518713362392906E-2</v>
      </c>
      <c r="BS725" s="129">
        <f t="shared" ref="BS725" si="13791">K725/K746</f>
        <v>0.10141509433962265</v>
      </c>
      <c r="BT725" s="130">
        <f t="shared" ref="BT725" si="13792">L725/L746</f>
        <v>4.7109792748136294E-2</v>
      </c>
      <c r="BU725" s="128">
        <f t="shared" ref="BU725" si="13793">M725/M746</f>
        <v>9.6395046146564647E-2</v>
      </c>
      <c r="BV725" s="132">
        <f t="shared" ref="BV725" si="13794">N725/N746</f>
        <v>7.3903589933382682E-2</v>
      </c>
      <c r="BW725" s="133">
        <f t="shared" ref="BW725" si="13795">O725/O746</f>
        <v>8.0861130825644667E-2</v>
      </c>
      <c r="BX725" s="128">
        <f t="shared" ref="BX725" si="13796">P725/P746</f>
        <v>8.5355470412941684E-2</v>
      </c>
      <c r="BY725" s="129">
        <f t="shared" ref="BY725" si="13797">Q725/Q746</f>
        <v>7.8045848716407656E-2</v>
      </c>
      <c r="BZ725" s="130">
        <f t="shared" ref="BZ725" si="13798">R725/R746</f>
        <v>7.9969349726585634E-2</v>
      </c>
      <c r="CA725" s="131">
        <f t="shared" ref="CA725" si="13799">S725/S746</f>
        <v>6.4245537601196473E-2</v>
      </c>
      <c r="CB725" s="128">
        <f t="shared" ref="CB725" si="13800">T725/T746</f>
        <v>3.6833855799373039E-2</v>
      </c>
      <c r="CC725" s="129">
        <f t="shared" ref="CC725" si="13801">U725/U746</f>
        <v>0.14248136782113108</v>
      </c>
      <c r="CD725" s="130">
        <f t="shared" ref="CD725" si="13802">V725/V746</f>
        <v>4.6522835112692763E-2</v>
      </c>
      <c r="CE725" s="131">
        <f t="shared" ref="CE725" si="13803">W725/W746</f>
        <v>9.7706060207703435E-2</v>
      </c>
      <c r="CF725" s="128">
        <f t="shared" ref="CF725" si="13804">X725/X746</f>
        <v>8.5871542515975563E-2</v>
      </c>
      <c r="CG725" s="129">
        <f t="shared" ref="CG725" si="13805">Y725/Y746</f>
        <v>8.6365947555749251E-2</v>
      </c>
      <c r="CH725" s="130">
        <f t="shared" ref="CH725" si="13806">Z725/Z746</f>
        <v>7.6858945470932846E-2</v>
      </c>
      <c r="CI725" s="128">
        <f t="shared" ref="CI725" si="13807">AA725/AA746</f>
        <v>4.4762833283879443E-2</v>
      </c>
      <c r="CJ725" s="134">
        <f t="shared" ref="CJ725" si="13808">AB725/AB746</f>
        <v>7.8354498218825147E-2</v>
      </c>
      <c r="CK725" s="135">
        <f t="shared" ref="CK725" si="13809">AC725/AC746</f>
        <v>6.9701468489619292E-2</v>
      </c>
    </row>
    <row r="726" spans="1:89" ht="13.5" thickTop="1" x14ac:dyDescent="0.2">
      <c r="A726" s="145" t="s">
        <v>20</v>
      </c>
      <c r="B726" s="182">
        <v>3239</v>
      </c>
      <c r="C726" s="183">
        <v>1495</v>
      </c>
      <c r="D726" s="184">
        <v>1216</v>
      </c>
      <c r="E726" s="185">
        <v>1195</v>
      </c>
      <c r="F726" s="182">
        <v>3282</v>
      </c>
      <c r="G726" s="186">
        <v>1664</v>
      </c>
      <c r="H726" s="184">
        <v>3770</v>
      </c>
      <c r="I726" s="185">
        <v>2559</v>
      </c>
      <c r="J726" s="182">
        <v>271</v>
      </c>
      <c r="K726" s="186">
        <v>994</v>
      </c>
      <c r="L726" s="184">
        <v>1253</v>
      </c>
      <c r="M726" s="182">
        <v>3445</v>
      </c>
      <c r="N726" s="187">
        <v>2990</v>
      </c>
      <c r="O726" s="188">
        <v>4439</v>
      </c>
      <c r="P726" s="182">
        <v>2148</v>
      </c>
      <c r="Q726" s="186">
        <v>2152</v>
      </c>
      <c r="R726" s="184">
        <v>2568</v>
      </c>
      <c r="S726" s="185">
        <v>2292</v>
      </c>
      <c r="T726" s="182">
        <v>431</v>
      </c>
      <c r="U726" s="186">
        <v>1715</v>
      </c>
      <c r="V726" s="184">
        <v>1317</v>
      </c>
      <c r="W726" s="185">
        <v>3452</v>
      </c>
      <c r="X726" s="182">
        <v>1953</v>
      </c>
      <c r="Y726" s="186">
        <v>1998</v>
      </c>
      <c r="Z726" s="184">
        <v>4103</v>
      </c>
      <c r="AA726" s="182">
        <v>2832</v>
      </c>
      <c r="AB726" s="156">
        <f t="shared" si="13726"/>
        <v>28541</v>
      </c>
      <c r="AC726" s="157">
        <f t="shared" si="13727"/>
        <v>30232</v>
      </c>
      <c r="BI726" s="145" t="s">
        <v>20</v>
      </c>
      <c r="BJ726" s="128">
        <f>B726/B746</f>
        <v>0.10288091986151256</v>
      </c>
      <c r="BK726" s="129">
        <f t="shared" ref="BK726" si="13810">C726/C746</f>
        <v>4.848543815268859E-2</v>
      </c>
      <c r="BL726" s="130">
        <f t="shared" ref="BL726" si="13811">D726/D746</f>
        <v>8.9378904814406468E-2</v>
      </c>
      <c r="BM726" s="131">
        <f t="shared" ref="BM726" si="13812">E726/E746</f>
        <v>8.491437504441128E-2</v>
      </c>
      <c r="BN726" s="128">
        <f t="shared" ref="BN726" si="13813">F726/F746</f>
        <v>0.1044657351115638</v>
      </c>
      <c r="BO726" s="129">
        <f t="shared" ref="BO726" si="13814">G726/G746</f>
        <v>5.8670051477328823E-2</v>
      </c>
      <c r="BP726" s="130">
        <f t="shared" ref="BP726" si="13815">H726/H746</f>
        <v>8.769889271424583E-2</v>
      </c>
      <c r="BQ726" s="131">
        <f t="shared" ref="BQ726" si="13816">I726/I746</f>
        <v>5.6441474227486271E-2</v>
      </c>
      <c r="BR726" s="128">
        <f t="shared" ref="BR726" si="13817">J726/J746</f>
        <v>4.0733503682549223E-2</v>
      </c>
      <c r="BS726" s="129">
        <f t="shared" ref="BS726" si="13818">K726/K746</f>
        <v>0.14652122641509435</v>
      </c>
      <c r="BT726" s="130">
        <f t="shared" ref="BT726" si="13819">L726/L746</f>
        <v>4.8905194957261623E-2</v>
      </c>
      <c r="BU726" s="128">
        <f t="shared" ref="BU726" si="13820">M726/M746</f>
        <v>0.13587599589808314</v>
      </c>
      <c r="BV726" s="132">
        <f t="shared" ref="BV726" si="13821">N726/N746</f>
        <v>6.9161732050333088E-2</v>
      </c>
      <c r="BW726" s="133">
        <f t="shared" ref="BW726" si="13822">O726/O746</f>
        <v>0.10501537733617222</v>
      </c>
      <c r="BX726" s="128">
        <f t="shared" ref="BX726" si="13823">P726/P746</f>
        <v>9.1443167305236273E-2</v>
      </c>
      <c r="BY726" s="129">
        <f t="shared" ref="BY726" si="13824">Q726/Q746</f>
        <v>9.238430497123723E-2</v>
      </c>
      <c r="BZ726" s="130">
        <f t="shared" ref="BZ726" si="13825">R726/R746</f>
        <v>8.9443070600118427E-2</v>
      </c>
      <c r="CA726" s="131">
        <f t="shared" ref="CA726" si="13826">S726/S746</f>
        <v>7.4519621549565956E-2</v>
      </c>
      <c r="CB726" s="128">
        <f t="shared" ref="CB726" si="13827">T726/T746</f>
        <v>4.8253470667263772E-2</v>
      </c>
      <c r="CC726" s="129">
        <f t="shared" ref="CC726" si="13828">U726/U746</f>
        <v>0.18796580447172292</v>
      </c>
      <c r="CD726" s="130">
        <f t="shared" ref="CD726" si="13829">V726/V746</f>
        <v>4.8821174377224198E-2</v>
      </c>
      <c r="CE726" s="131">
        <f t="shared" ref="CE726" si="13830">W726/W746</f>
        <v>0.11344813987117129</v>
      </c>
      <c r="CF726" s="128">
        <f t="shared" ref="CF726" si="13831">X726/X746</f>
        <v>9.1095666775502585E-2</v>
      </c>
      <c r="CG726" s="129">
        <f t="shared" ref="CG726" si="13832">Y726/Y746</f>
        <v>0.14512965787753324</v>
      </c>
      <c r="CH726" s="130">
        <f t="shared" ref="CH726" si="13833">Z726/Z746</f>
        <v>9.2451554754393872E-2</v>
      </c>
      <c r="CI726" s="128">
        <f t="shared" ref="CI726" si="13834">AA726/AA746</f>
        <v>6.0022890085201987E-2</v>
      </c>
      <c r="CJ726" s="134">
        <f t="shared" ref="CJ726" si="13835">AB726/AB746</f>
        <v>8.179647891965941E-2</v>
      </c>
      <c r="CK726" s="135">
        <f t="shared" ref="CK726" si="13836">AC726/AC746</f>
        <v>8.6981540302904753E-2</v>
      </c>
    </row>
    <row r="727" spans="1:89" ht="13.5" thickBot="1" x14ac:dyDescent="0.25">
      <c r="A727" s="136" t="s">
        <v>21</v>
      </c>
      <c r="B727" s="175">
        <v>2667</v>
      </c>
      <c r="C727" s="176">
        <v>1252</v>
      </c>
      <c r="D727" s="177">
        <v>798</v>
      </c>
      <c r="E727" s="178">
        <v>866</v>
      </c>
      <c r="F727" s="175">
        <v>2759</v>
      </c>
      <c r="G727" s="179">
        <v>1215</v>
      </c>
      <c r="H727" s="177">
        <v>3048</v>
      </c>
      <c r="I727" s="178">
        <v>2259</v>
      </c>
      <c r="J727" s="175">
        <v>253</v>
      </c>
      <c r="K727" s="179">
        <v>795</v>
      </c>
      <c r="L727" s="177">
        <v>1136</v>
      </c>
      <c r="M727" s="175">
        <v>3062</v>
      </c>
      <c r="N727" s="180">
        <v>2265</v>
      </c>
      <c r="O727" s="181">
        <v>3786</v>
      </c>
      <c r="P727" s="175">
        <v>1581</v>
      </c>
      <c r="Q727" s="179">
        <v>1855</v>
      </c>
      <c r="R727" s="177">
        <v>2287</v>
      </c>
      <c r="S727" s="178">
        <v>1831</v>
      </c>
      <c r="T727" s="175">
        <v>344</v>
      </c>
      <c r="U727" s="179">
        <v>1113</v>
      </c>
      <c r="V727" s="177">
        <v>991</v>
      </c>
      <c r="W727" s="178">
        <v>2393</v>
      </c>
      <c r="X727" s="175">
        <v>1314</v>
      </c>
      <c r="Y727" s="179">
        <v>1372</v>
      </c>
      <c r="Z727" s="177">
        <v>3142</v>
      </c>
      <c r="AA727" s="175">
        <v>2674</v>
      </c>
      <c r="AB727" s="156">
        <f t="shared" si="13726"/>
        <v>22585</v>
      </c>
      <c r="AC727" s="157">
        <f t="shared" si="13727"/>
        <v>24473</v>
      </c>
      <c r="AE727" s="232" t="s">
        <v>85</v>
      </c>
      <c r="BI727" s="136" t="s">
        <v>21</v>
      </c>
      <c r="BJ727" s="128">
        <f>B727/B746</f>
        <v>8.4712384461455389E-2</v>
      </c>
      <c r="BK727" s="129">
        <f t="shared" ref="BK727" si="13837">C727/C746</f>
        <v>4.0604527469676334E-2</v>
      </c>
      <c r="BL727" s="130">
        <f t="shared" ref="BL727" si="13838">D727/D746</f>
        <v>5.8654906284454245E-2</v>
      </c>
      <c r="BM727" s="131">
        <f t="shared" ref="BM727" si="13839">E727/E746</f>
        <v>6.1536275136786757E-2</v>
      </c>
      <c r="BN727" s="128">
        <f t="shared" ref="BN727" si="13840">F727/F746</f>
        <v>8.7818696883852687E-2</v>
      </c>
      <c r="BO727" s="129">
        <f t="shared" ref="BO727" si="13841">G727/G746</f>
        <v>4.2839009942881319E-2</v>
      </c>
      <c r="BP727" s="130">
        <f t="shared" ref="BP727" si="13842">H727/H746</f>
        <v>7.0903507955708572E-2</v>
      </c>
      <c r="BQ727" s="131">
        <f t="shared" ref="BQ727" si="13843">I727/I746</f>
        <v>4.982465427115728E-2</v>
      </c>
      <c r="BR727" s="128">
        <f t="shared" ref="BR727" si="13844">J727/J746</f>
        <v>3.8027957312490604E-2</v>
      </c>
      <c r="BS727" s="129">
        <f t="shared" ref="BS727" si="13845">K727/K746</f>
        <v>0.1171875</v>
      </c>
      <c r="BT727" s="130">
        <f t="shared" ref="BT727" si="13846">L727/L746</f>
        <v>4.4338628468834157E-2</v>
      </c>
      <c r="BU727" s="128">
        <f t="shared" ref="BU727" si="13847">M727/M746</f>
        <v>0.12076989824090874</v>
      </c>
      <c r="BV727" s="132">
        <f t="shared" ref="BV727" si="13848">N727/N746</f>
        <v>5.2391746854182089E-2</v>
      </c>
      <c r="BW727" s="133">
        <f t="shared" ref="BW727" si="13849">O727/O746</f>
        <v>8.9567068843151174E-2</v>
      </c>
      <c r="BX727" s="128">
        <f t="shared" ref="BX727" si="13850">P727/P746</f>
        <v>6.7305236270753507E-2</v>
      </c>
      <c r="BY727" s="129">
        <f t="shared" ref="BY727" si="13851">Q727/Q746</f>
        <v>7.9634240576972617E-2</v>
      </c>
      <c r="BZ727" s="130">
        <f t="shared" ref="BZ727" si="13852">R727/R746</f>
        <v>7.9655881021211378E-2</v>
      </c>
      <c r="CA727" s="131">
        <f t="shared" ref="CA727" si="13853">S727/S746</f>
        <v>5.9531163637545924E-2</v>
      </c>
      <c r="CB727" s="128">
        <f t="shared" ref="CB727" si="13854">T727/T746</f>
        <v>3.8513210927004028E-2</v>
      </c>
      <c r="CC727" s="129">
        <f t="shared" ref="CC727" si="13855">U727/U746</f>
        <v>0.12198597106532223</v>
      </c>
      <c r="CD727" s="130">
        <f t="shared" ref="CD727" si="13856">V727/V746</f>
        <v>3.6736358244365365E-2</v>
      </c>
      <c r="CE727" s="131">
        <f t="shared" ref="CE727" si="13857">W727/W746</f>
        <v>7.8644669383462595E-2</v>
      </c>
      <c r="CF727" s="128">
        <f t="shared" ref="CF727" si="13858">X727/X746</f>
        <v>6.1290172116236767E-2</v>
      </c>
      <c r="CG727" s="129">
        <f t="shared" ref="CG727" si="13859">Y727/Y746</f>
        <v>9.9658603907895688E-2</v>
      </c>
      <c r="CH727" s="130">
        <f t="shared" ref="CH727" si="13860">Z727/Z746</f>
        <v>7.0797656602073003E-2</v>
      </c>
      <c r="CI727" s="128">
        <f t="shared" ref="CI727" si="13861">AA727/AA746</f>
        <v>5.6674155398245094E-2</v>
      </c>
      <c r="CJ727" s="134">
        <f t="shared" ref="CJ727" si="13862">AB727/AB746</f>
        <v>6.4727005935338908E-2</v>
      </c>
      <c r="CK727" s="135">
        <f t="shared" ref="CK727" si="13863">AC727/AC746</f>
        <v>7.041212079362888E-2</v>
      </c>
    </row>
    <row r="728" spans="1:89" ht="14.25" thickTop="1" thickBot="1" x14ac:dyDescent="0.25">
      <c r="A728" s="145" t="s">
        <v>22</v>
      </c>
      <c r="B728" s="182">
        <v>2078</v>
      </c>
      <c r="C728" s="183">
        <v>1308</v>
      </c>
      <c r="D728" s="184">
        <v>691</v>
      </c>
      <c r="E728" s="185">
        <v>726</v>
      </c>
      <c r="F728" s="182">
        <v>2253</v>
      </c>
      <c r="G728" s="186">
        <v>933</v>
      </c>
      <c r="H728" s="184">
        <v>2875</v>
      </c>
      <c r="I728" s="185">
        <v>1939</v>
      </c>
      <c r="J728" s="182">
        <v>296</v>
      </c>
      <c r="K728" s="186">
        <v>744</v>
      </c>
      <c r="L728" s="184">
        <v>962</v>
      </c>
      <c r="M728" s="182">
        <v>2269</v>
      </c>
      <c r="N728" s="187">
        <v>2052</v>
      </c>
      <c r="O728" s="188">
        <v>3045</v>
      </c>
      <c r="P728" s="182">
        <v>1094</v>
      </c>
      <c r="Q728" s="186">
        <v>1316</v>
      </c>
      <c r="R728" s="184">
        <v>1934</v>
      </c>
      <c r="S728" s="185">
        <v>1561</v>
      </c>
      <c r="T728" s="182">
        <v>336</v>
      </c>
      <c r="U728" s="186">
        <v>592</v>
      </c>
      <c r="V728" s="184">
        <v>803</v>
      </c>
      <c r="W728" s="185">
        <v>2361</v>
      </c>
      <c r="X728" s="182">
        <v>1171</v>
      </c>
      <c r="Y728" s="186">
        <v>933</v>
      </c>
      <c r="Z728" s="184">
        <v>2835</v>
      </c>
      <c r="AA728" s="182">
        <v>2593</v>
      </c>
      <c r="AB728" s="156">
        <f t="shared" si="13726"/>
        <v>19380</v>
      </c>
      <c r="AC728" s="157">
        <f t="shared" si="13727"/>
        <v>20320</v>
      </c>
      <c r="AE728" s="300" t="s">
        <v>0</v>
      </c>
      <c r="AF728" s="302" t="s">
        <v>1</v>
      </c>
      <c r="AG728" s="303"/>
      <c r="AH728" s="302" t="s">
        <v>2</v>
      </c>
      <c r="AI728" s="303"/>
      <c r="AJ728" s="302" t="s">
        <v>3</v>
      </c>
      <c r="AK728" s="303"/>
      <c r="AL728" s="302" t="s">
        <v>4</v>
      </c>
      <c r="AM728" s="303"/>
      <c r="AN728" s="302" t="s">
        <v>5</v>
      </c>
      <c r="AO728" s="303"/>
      <c r="AP728" s="302" t="s">
        <v>6</v>
      </c>
      <c r="AQ728" s="303"/>
      <c r="AR728" s="302" t="s">
        <v>7</v>
      </c>
      <c r="AS728" s="303"/>
      <c r="AT728" s="302" t="s">
        <v>8</v>
      </c>
      <c r="AU728" s="303"/>
      <c r="AV728" s="302" t="s">
        <v>9</v>
      </c>
      <c r="AW728" s="303"/>
      <c r="AX728" s="302" t="s">
        <v>10</v>
      </c>
      <c r="AY728" s="303"/>
      <c r="AZ728" s="302" t="s">
        <v>11</v>
      </c>
      <c r="BA728" s="303"/>
      <c r="BB728" s="302" t="s">
        <v>12</v>
      </c>
      <c r="BC728" s="303"/>
      <c r="BD728" s="305" t="s">
        <v>40</v>
      </c>
      <c r="BE728" s="306"/>
      <c r="BF728" s="307" t="s">
        <v>41</v>
      </c>
      <c r="BG728" s="308"/>
      <c r="BI728" s="145" t="s">
        <v>22</v>
      </c>
      <c r="BJ728" s="128">
        <f>B728/B746</f>
        <v>6.600387510720071E-2</v>
      </c>
      <c r="BK728" s="129">
        <f t="shared" ref="BK728" si="13864">C728/C746</f>
        <v>4.2420704417201791E-2</v>
      </c>
      <c r="BL728" s="130">
        <f t="shared" ref="BL728" si="13865">D728/D746</f>
        <v>5.0790150679897096E-2</v>
      </c>
      <c r="BM728" s="131">
        <f t="shared" ref="BM728" si="13866">E728/E746</f>
        <v>5.1588147516521E-2</v>
      </c>
      <c r="BN728" s="128">
        <f t="shared" ref="BN728" si="13867">F728/F746</f>
        <v>7.171276697329472E-2</v>
      </c>
      <c r="BO728" s="129">
        <f t="shared" ref="BO728" si="13868">G728/G746</f>
        <v>3.2896128622805165E-2</v>
      </c>
      <c r="BP728" s="130">
        <f t="shared" ref="BP728" si="13869">H728/H746</f>
        <v>6.687912905927236E-2</v>
      </c>
      <c r="BQ728" s="131">
        <f t="shared" ref="BQ728" si="13870">I728/I746</f>
        <v>4.276671298440636E-2</v>
      </c>
      <c r="BR728" s="128">
        <f t="shared" ref="BR728" si="13871">J728/J746</f>
        <v>4.4491206974297308E-2</v>
      </c>
      <c r="BS728" s="129">
        <f t="shared" ref="BS728" si="13872">K728/K746</f>
        <v>0.10966981132075472</v>
      </c>
      <c r="BT728" s="130">
        <f t="shared" ref="BT728" si="13873">L728/L746</f>
        <v>3.7547324460403576E-2</v>
      </c>
      <c r="BU728" s="128">
        <f t="shared" ref="BU728" si="13874">M728/M746</f>
        <v>8.9492782203991483E-2</v>
      </c>
      <c r="BV728" s="132">
        <f t="shared" ref="BV728" si="13875">N728/N746</f>
        <v>4.7464840858623243E-2</v>
      </c>
      <c r="BW728" s="133">
        <f t="shared" ref="BW728" si="13876">O728/O746</f>
        <v>7.2036905606813348E-2</v>
      </c>
      <c r="BX728" s="128">
        <f t="shared" ref="BX728" si="13877">P728/P746</f>
        <v>4.6573009791400596E-2</v>
      </c>
      <c r="BY728" s="129">
        <f t="shared" ref="BY728" si="13878">Q728/Q746</f>
        <v>5.6495234824418303E-2</v>
      </c>
      <c r="BZ728" s="130">
        <f t="shared" ref="BZ728" si="13879">R728/R746</f>
        <v>6.7360941799310375E-2</v>
      </c>
      <c r="CA728" s="131">
        <f t="shared" ref="CA728" si="13880">S728/S746</f>
        <v>5.0752674187989726E-2</v>
      </c>
      <c r="CB728" s="128">
        <f t="shared" ref="CB728" si="13881">T728/T746</f>
        <v>3.7617554858934171E-2</v>
      </c>
      <c r="CC728" s="129">
        <f t="shared" ref="CC728" si="13882">U728/U746</f>
        <v>6.4883822884699696E-2</v>
      </c>
      <c r="CD728" s="130">
        <f t="shared" ref="CD728" si="13883">V728/V746</f>
        <v>2.9767200474495849E-2</v>
      </c>
      <c r="CE728" s="131">
        <f t="shared" ref="CE728" si="13884">W728/W746</f>
        <v>7.7593006441435519E-2</v>
      </c>
      <c r="CF728" s="128">
        <f t="shared" ref="CF728" si="13885">X728/X746</f>
        <v>5.4620084892019215E-2</v>
      </c>
      <c r="CG728" s="129">
        <f t="shared" ref="CG728" si="13886">Y728/Y746</f>
        <v>6.7770756156025277E-2</v>
      </c>
      <c r="CH728" s="130">
        <f t="shared" ref="CH728" si="13887">Z728/Z746</f>
        <v>6.3880126182965305E-2</v>
      </c>
      <c r="CI728" s="128">
        <f t="shared" ref="CI728" si="13888">AA728/AA746</f>
        <v>5.4957399008096305E-2</v>
      </c>
      <c r="CJ728" s="134">
        <f t="shared" ref="CJ728" si="13889">AB728/AB746</f>
        <v>5.554170356550224E-2</v>
      </c>
      <c r="CK728" s="135">
        <f t="shared" ref="CK728" si="13890">AC728/AC746</f>
        <v>5.846337982783225E-2</v>
      </c>
    </row>
    <row r="729" spans="1:89" ht="15" thickTop="1" thickBot="1" x14ac:dyDescent="0.3">
      <c r="A729" s="136" t="s">
        <v>23</v>
      </c>
      <c r="B729" s="175">
        <v>1626</v>
      </c>
      <c r="C729" s="176">
        <v>1314</v>
      </c>
      <c r="D729" s="177">
        <v>626</v>
      </c>
      <c r="E729" s="178">
        <v>631</v>
      </c>
      <c r="F729" s="175">
        <v>1773</v>
      </c>
      <c r="G729" s="179">
        <v>1043</v>
      </c>
      <c r="H729" s="177">
        <v>2399</v>
      </c>
      <c r="I729" s="178">
        <v>1872</v>
      </c>
      <c r="J729" s="175">
        <v>299</v>
      </c>
      <c r="K729" s="179">
        <v>561</v>
      </c>
      <c r="L729" s="177">
        <v>751</v>
      </c>
      <c r="M729" s="175">
        <v>1601</v>
      </c>
      <c r="N729" s="180">
        <v>1664</v>
      </c>
      <c r="O729" s="181">
        <v>2345</v>
      </c>
      <c r="P729" s="175">
        <v>1003</v>
      </c>
      <c r="Q729" s="179">
        <v>958</v>
      </c>
      <c r="R729" s="177">
        <v>1554</v>
      </c>
      <c r="S729" s="178">
        <v>1297</v>
      </c>
      <c r="T729" s="175">
        <v>325</v>
      </c>
      <c r="U729" s="179">
        <v>440</v>
      </c>
      <c r="V729" s="177">
        <v>787</v>
      </c>
      <c r="W729" s="178">
        <v>1767</v>
      </c>
      <c r="X729" s="175">
        <v>940</v>
      </c>
      <c r="Y729" s="179">
        <v>628</v>
      </c>
      <c r="Z729" s="177">
        <v>2418</v>
      </c>
      <c r="AA729" s="175">
        <v>2121</v>
      </c>
      <c r="AB729" s="156">
        <f t="shared" si="13726"/>
        <v>16165</v>
      </c>
      <c r="AC729" s="157">
        <f t="shared" si="13727"/>
        <v>16578</v>
      </c>
      <c r="AE729" s="301"/>
      <c r="AF729" s="115" t="s">
        <v>14</v>
      </c>
      <c r="AG729" s="116" t="s">
        <v>15</v>
      </c>
      <c r="AH729" s="117" t="s">
        <v>14</v>
      </c>
      <c r="AI729" s="118" t="s">
        <v>15</v>
      </c>
      <c r="AJ729" s="115" t="s">
        <v>14</v>
      </c>
      <c r="AK729" s="116" t="s">
        <v>15</v>
      </c>
      <c r="AL729" s="117" t="s">
        <v>14</v>
      </c>
      <c r="AM729" s="118" t="s">
        <v>15</v>
      </c>
      <c r="AN729" s="115" t="s">
        <v>14</v>
      </c>
      <c r="AO729" s="116" t="s">
        <v>15</v>
      </c>
      <c r="AP729" s="117" t="s">
        <v>14</v>
      </c>
      <c r="AQ729" s="115" t="s">
        <v>15</v>
      </c>
      <c r="AR729" s="119" t="s">
        <v>14</v>
      </c>
      <c r="AS729" s="120" t="s">
        <v>15</v>
      </c>
      <c r="AT729" s="115" t="s">
        <v>14</v>
      </c>
      <c r="AU729" s="116" t="s">
        <v>15</v>
      </c>
      <c r="AV729" s="117" t="s">
        <v>14</v>
      </c>
      <c r="AW729" s="118" t="s">
        <v>15</v>
      </c>
      <c r="AX729" s="115" t="s">
        <v>14</v>
      </c>
      <c r="AY729" s="116" t="s">
        <v>15</v>
      </c>
      <c r="AZ729" s="117" t="s">
        <v>14</v>
      </c>
      <c r="BA729" s="118" t="s">
        <v>15</v>
      </c>
      <c r="BB729" s="115" t="s">
        <v>14</v>
      </c>
      <c r="BC729" s="116" t="s">
        <v>15</v>
      </c>
      <c r="BD729" s="28" t="s">
        <v>14</v>
      </c>
      <c r="BE729" s="121" t="s">
        <v>15</v>
      </c>
      <c r="BF729" s="162" t="s">
        <v>14</v>
      </c>
      <c r="BG729" s="163" t="s">
        <v>15</v>
      </c>
      <c r="BI729" s="136" t="s">
        <v>23</v>
      </c>
      <c r="BJ729" s="128">
        <f>B729/B746</f>
        <v>5.1646920560302387E-2</v>
      </c>
      <c r="BK729" s="129">
        <f t="shared" ref="BK729" si="13891">C729/C746</f>
        <v>4.2615294804436661E-2</v>
      </c>
      <c r="BL729" s="130">
        <f t="shared" ref="BL729" si="13892">D729/D746</f>
        <v>4.6012495406100695E-2</v>
      </c>
      <c r="BM729" s="131">
        <f t="shared" ref="BM729" si="13893">E729/E746</f>
        <v>4.4837632345626377E-2</v>
      </c>
      <c r="BN729" s="128">
        <f t="shared" ref="BN729" si="13894">F729/F746</f>
        <v>5.6434414488970942E-2</v>
      </c>
      <c r="BO729" s="129">
        <f t="shared" ref="BO729" si="13895">G729/G746</f>
        <v>3.6774557506522809E-2</v>
      </c>
      <c r="BP729" s="130">
        <f t="shared" ref="BP729" si="13896">H729/H746</f>
        <v>5.580627151763283E-2</v>
      </c>
      <c r="BQ729" s="131">
        <f t="shared" ref="BQ729" si="13897">I729/I746</f>
        <v>4.1288956527492884E-2</v>
      </c>
      <c r="BR729" s="128">
        <f t="shared" ref="BR729" si="13898">J729/J746</f>
        <v>4.4942131369307081E-2</v>
      </c>
      <c r="BS729" s="129">
        <f t="shared" ref="BS729" si="13899">K729/K746</f>
        <v>8.2694575471698117E-2</v>
      </c>
      <c r="BT729" s="130">
        <f t="shared" ref="BT729" si="13900">L729/L746</f>
        <v>2.9311892588111316E-2</v>
      </c>
      <c r="BU729" s="128">
        <f t="shared" ref="BU729" si="13901">M729/M746</f>
        <v>6.3145854697483628E-2</v>
      </c>
      <c r="BV729" s="132">
        <f t="shared" ref="BV729" si="13902">N729/N746</f>
        <v>3.84900074019245E-2</v>
      </c>
      <c r="BW729" s="133">
        <f t="shared" ref="BW729" si="13903">O729/O746</f>
        <v>5.5476697421339011E-2</v>
      </c>
      <c r="BX729" s="128">
        <f t="shared" ref="BX729" si="13904">P729/P746</f>
        <v>4.2699020859940401E-2</v>
      </c>
      <c r="BY729" s="129">
        <f t="shared" ref="BY729" si="13905">Q729/Q746</f>
        <v>4.1126470335708765E-2</v>
      </c>
      <c r="BZ729" s="130">
        <f t="shared" ref="BZ729" si="13906">R729/R746</f>
        <v>5.4125596461286618E-2</v>
      </c>
      <c r="CA729" s="131">
        <f t="shared" ref="CA729" si="13907">S729/S746</f>
        <v>4.2169262281756999E-2</v>
      </c>
      <c r="CB729" s="128">
        <f t="shared" ref="CB729" si="13908">T729/T746</f>
        <v>3.6386027765338107E-2</v>
      </c>
      <c r="CC729" s="129">
        <f t="shared" ref="CC729" si="13909">U729/U746</f>
        <v>4.8224462954844366E-2</v>
      </c>
      <c r="CD729" s="130">
        <f t="shared" ref="CD729" si="13910">V729/V746</f>
        <v>2.9174080664294187E-2</v>
      </c>
      <c r="CE729" s="131">
        <f t="shared" ref="CE729" si="13911">W729/W746</f>
        <v>5.8071513080057841E-2</v>
      </c>
      <c r="CF729" s="128">
        <f t="shared" ref="CF729" si="13912">X729/X746</f>
        <v>4.384532860674472E-2</v>
      </c>
      <c r="CG729" s="129">
        <f t="shared" ref="CG729" si="13913">Y729/Y746</f>
        <v>4.5616328902447885E-2</v>
      </c>
      <c r="CH729" s="130">
        <f t="shared" ref="CH729" si="13914">Z729/Z746</f>
        <v>5.4484001802613792E-2</v>
      </c>
      <c r="CI729" s="128">
        <f t="shared" ref="CI729" si="13915">AA729/AA746</f>
        <v>4.4953583993895978E-2</v>
      </c>
      <c r="CJ729" s="134">
        <f t="shared" ref="CJ729" si="13916">AB729/AB746</f>
        <v>4.632774190590009E-2</v>
      </c>
      <c r="CK729" s="135">
        <f t="shared" ref="CK729" si="13917">AC729/AC746</f>
        <v>4.7697141278828889E-2</v>
      </c>
    </row>
    <row r="730" spans="1:89" ht="13.5" thickTop="1" x14ac:dyDescent="0.2">
      <c r="A730" s="145" t="s">
        <v>24</v>
      </c>
      <c r="B730" s="189">
        <v>1613</v>
      </c>
      <c r="C730" s="183">
        <v>1379</v>
      </c>
      <c r="D730" s="184">
        <v>650</v>
      </c>
      <c r="E730" s="185">
        <v>526</v>
      </c>
      <c r="F730" s="182">
        <v>1832</v>
      </c>
      <c r="G730" s="186">
        <v>881</v>
      </c>
      <c r="H730" s="184">
        <v>2385</v>
      </c>
      <c r="I730" s="185">
        <v>2012</v>
      </c>
      <c r="J730" s="182">
        <v>348</v>
      </c>
      <c r="K730" s="186">
        <v>340</v>
      </c>
      <c r="L730" s="184">
        <v>894</v>
      </c>
      <c r="M730" s="182">
        <v>1568</v>
      </c>
      <c r="N730" s="187">
        <v>1730</v>
      </c>
      <c r="O730" s="190">
        <v>2115</v>
      </c>
      <c r="P730" s="182">
        <v>960</v>
      </c>
      <c r="Q730" s="186">
        <v>736</v>
      </c>
      <c r="R730" s="184">
        <v>1407</v>
      </c>
      <c r="S730" s="185">
        <v>1405</v>
      </c>
      <c r="T730" s="182">
        <v>269</v>
      </c>
      <c r="U730" s="186">
        <v>336</v>
      </c>
      <c r="V730" s="184">
        <v>848</v>
      </c>
      <c r="W730" s="191">
        <v>1657</v>
      </c>
      <c r="X730" s="182">
        <v>893</v>
      </c>
      <c r="Y730" s="186">
        <v>460</v>
      </c>
      <c r="Z730" s="184">
        <v>2288</v>
      </c>
      <c r="AA730" s="182">
        <v>2422</v>
      </c>
      <c r="AB730" s="156">
        <f t="shared" si="13726"/>
        <v>16117</v>
      </c>
      <c r="AC730" s="157">
        <f t="shared" si="13727"/>
        <v>15837</v>
      </c>
      <c r="AE730" s="235" t="str">
        <f>$AE$17</f>
        <v>17:00 - 17:59</v>
      </c>
      <c r="AF730" s="125">
        <f t="shared" ref="AF730:AU732" si="13918">SUMIF($A$9:$A$32,$AE730,B$722:B$745)</f>
        <v>1821</v>
      </c>
      <c r="AG730" s="172">
        <f t="shared" si="13918"/>
        <v>3681</v>
      </c>
      <c r="AH730" s="126">
        <f t="shared" si="13918"/>
        <v>1375</v>
      </c>
      <c r="AI730" s="166">
        <f t="shared" si="13918"/>
        <v>1180</v>
      </c>
      <c r="AJ730" s="125">
        <f t="shared" si="13918"/>
        <v>1632</v>
      </c>
      <c r="AK730" s="127">
        <f t="shared" si="13918"/>
        <v>3110</v>
      </c>
      <c r="AL730" s="126">
        <f t="shared" si="13918"/>
        <v>2890</v>
      </c>
      <c r="AM730" s="166">
        <f t="shared" si="13918"/>
        <v>4458</v>
      </c>
      <c r="AN730" s="125">
        <f t="shared" si="13918"/>
        <v>1053</v>
      </c>
      <c r="AO730" s="127">
        <f t="shared" si="13918"/>
        <v>300</v>
      </c>
      <c r="AP730" s="126">
        <f t="shared" si="13918"/>
        <v>2936</v>
      </c>
      <c r="AQ730" s="125">
        <f t="shared" si="13918"/>
        <v>952</v>
      </c>
      <c r="AR730" s="165">
        <f t="shared" si="13918"/>
        <v>4490</v>
      </c>
      <c r="AS730" s="167">
        <f t="shared" si="13918"/>
        <v>2717</v>
      </c>
      <c r="AT730" s="125">
        <f t="shared" si="13918"/>
        <v>2174</v>
      </c>
      <c r="AU730" s="127">
        <f t="shared" si="13918"/>
        <v>1876</v>
      </c>
      <c r="AV730" s="126">
        <f t="shared" ref="AP730:BE732" si="13919">SUMIF($A$9:$A$32,$AE730,R$722:R$745)</f>
        <v>2156</v>
      </c>
      <c r="AW730" s="166">
        <f t="shared" si="13919"/>
        <v>2772</v>
      </c>
      <c r="AX730" s="125">
        <f t="shared" si="13919"/>
        <v>1426</v>
      </c>
      <c r="AY730" s="127">
        <f t="shared" si="13919"/>
        <v>282</v>
      </c>
      <c r="AZ730" s="126">
        <f t="shared" si="13919"/>
        <v>3095</v>
      </c>
      <c r="BA730" s="166">
        <f t="shared" si="13919"/>
        <v>1649</v>
      </c>
      <c r="BB730" s="125">
        <f t="shared" si="13919"/>
        <v>2386</v>
      </c>
      <c r="BC730" s="127">
        <f t="shared" si="13919"/>
        <v>891</v>
      </c>
      <c r="BD730" s="170">
        <f t="shared" si="13919"/>
        <v>3015</v>
      </c>
      <c r="BE730" s="171">
        <f t="shared" si="13919"/>
        <v>4715</v>
      </c>
      <c r="BF730" s="156">
        <f>AF730+AH730+AJ730+AL730+AN730+AP730+AR730+AT730+AV730+AX730+AZ730+BB730+BD730</f>
        <v>30449</v>
      </c>
      <c r="BG730" s="157">
        <f>AG730+AI730+AK730+AM730+AO730+AQ730+AS730+AU730+AW730+AY730+BA730+BC730+BE730</f>
        <v>28583</v>
      </c>
      <c r="BI730" s="145" t="s">
        <v>24</v>
      </c>
      <c r="BJ730" s="128">
        <f>B730/B746</f>
        <v>5.1233999301210177E-2</v>
      </c>
      <c r="BK730" s="129">
        <f t="shared" ref="BK730" si="13920">C730/C746</f>
        <v>4.4723357332814427E-2</v>
      </c>
      <c r="BL730" s="130">
        <f t="shared" ref="BL730" si="13921">D730/D746</f>
        <v>4.7776552737963981E-2</v>
      </c>
      <c r="BM730" s="131">
        <f t="shared" ref="BM730" si="13922">E730/E746</f>
        <v>3.737653663042706E-2</v>
      </c>
      <c r="BN730" s="128">
        <f t="shared" ref="BN730" si="13923">F730/F746</f>
        <v>5.8312378648502403E-2</v>
      </c>
      <c r="BO730" s="129">
        <f t="shared" ref="BO730" si="13924">G730/G746</f>
        <v>3.1062689514138635E-2</v>
      </c>
      <c r="BP730" s="130">
        <f t="shared" ref="BP730" si="13925">H730/H746</f>
        <v>5.5480599236996372E-2</v>
      </c>
      <c r="BQ730" s="131">
        <f t="shared" ref="BQ730" si="13926">I730/I746</f>
        <v>4.4376805840446412E-2</v>
      </c>
      <c r="BR730" s="128">
        <f t="shared" ref="BR730" si="13927">J730/J746</f>
        <v>5.2307229821133325E-2</v>
      </c>
      <c r="BS730" s="129">
        <f t="shared" ref="BS730" si="13928">K730/K746</f>
        <v>5.011792452830189E-2</v>
      </c>
      <c r="BT730" s="130">
        <f t="shared" ref="BT730" si="13929">L730/L746</f>
        <v>3.4893251629522656E-2</v>
      </c>
      <c r="BU730" s="128">
        <f t="shared" ref="BU730" si="13930">M730/M746</f>
        <v>6.1844284925455552E-2</v>
      </c>
      <c r="BV730" s="132">
        <f t="shared" ref="BV730" si="13931">N730/N746</f>
        <v>4.0016654330125835E-2</v>
      </c>
      <c r="BW730" s="133">
        <f t="shared" ref="BW730" si="13932">O730/O746</f>
        <v>5.0035486160397442E-2</v>
      </c>
      <c r="BX730" s="128">
        <f t="shared" ref="BX730" si="13933">P730/P746</f>
        <v>4.0868454661558112E-2</v>
      </c>
      <c r="BY730" s="129">
        <f t="shared" ref="BY730" si="13934">Q730/Q746</f>
        <v>3.1596119172319054E-2</v>
      </c>
      <c r="BZ730" s="130">
        <f t="shared" ref="BZ730" si="13935">R730/R746</f>
        <v>4.9005607606840584E-2</v>
      </c>
      <c r="CA730" s="131">
        <f t="shared" ref="CA730" si="13936">S730/S746</f>
        <v>4.5680658061579477E-2</v>
      </c>
      <c r="CB730" s="128">
        <f t="shared" ref="CB730" si="13937">T730/T746</f>
        <v>3.011643528884908E-2</v>
      </c>
      <c r="CC730" s="129">
        <f t="shared" ref="CC730" si="13938">U730/U746</f>
        <v>3.6825953529153882E-2</v>
      </c>
      <c r="CD730" s="130">
        <f t="shared" ref="CD730" si="13939">V730/V746</f>
        <v>3.1435349940688022E-2</v>
      </c>
      <c r="CE730" s="131">
        <f t="shared" ref="CE730" si="13940">W730/W746</f>
        <v>5.4456421716839752E-2</v>
      </c>
      <c r="CF730" s="128">
        <f t="shared" ref="CF730" si="13941">X730/X746</f>
        <v>4.1653062176407483E-2</v>
      </c>
      <c r="CG730" s="129">
        <f t="shared" ref="CG730" si="13942">Y730/Y746</f>
        <v>3.3413234546379025E-2</v>
      </c>
      <c r="CH730" s="130">
        <f t="shared" ref="CH730" si="13943">Z730/Z746</f>
        <v>5.1554754393871111E-2</v>
      </c>
      <c r="CI730" s="128">
        <f t="shared" ref="CI730" si="13944">AA730/AA746</f>
        <v>5.1333135517782208E-2</v>
      </c>
      <c r="CJ730" s="134">
        <f t="shared" ref="CJ730" si="13945">AB730/AB746</f>
        <v>4.6190177315025782E-2</v>
      </c>
      <c r="CK730" s="135">
        <f t="shared" ref="CK730" si="13946">AC730/AC746</f>
        <v>4.5565184366800168E-2</v>
      </c>
    </row>
    <row r="731" spans="1:89" x14ac:dyDescent="0.2">
      <c r="A731" s="136" t="s">
        <v>25</v>
      </c>
      <c r="B731" s="192">
        <v>1388</v>
      </c>
      <c r="C731" s="176">
        <v>1189</v>
      </c>
      <c r="D731" s="177">
        <v>553</v>
      </c>
      <c r="E731" s="178">
        <v>589</v>
      </c>
      <c r="F731" s="175">
        <v>1385</v>
      </c>
      <c r="G731" s="179">
        <v>918</v>
      </c>
      <c r="H731" s="177">
        <v>2119</v>
      </c>
      <c r="I731" s="178">
        <v>1979</v>
      </c>
      <c r="J731" s="175">
        <v>259</v>
      </c>
      <c r="K731" s="176">
        <v>312</v>
      </c>
      <c r="L731" s="177">
        <v>885</v>
      </c>
      <c r="M731" s="175">
        <v>1221</v>
      </c>
      <c r="N731" s="180">
        <v>1585</v>
      </c>
      <c r="O731" s="193">
        <v>1774</v>
      </c>
      <c r="P731" s="175">
        <v>900</v>
      </c>
      <c r="Q731" s="176">
        <v>838</v>
      </c>
      <c r="R731" s="177">
        <v>1315</v>
      </c>
      <c r="S731" s="178">
        <v>1206</v>
      </c>
      <c r="T731" s="184">
        <v>262</v>
      </c>
      <c r="U731" s="175">
        <v>354</v>
      </c>
      <c r="V731" s="177">
        <v>857</v>
      </c>
      <c r="W731" s="194">
        <v>1440</v>
      </c>
      <c r="X731" s="175">
        <v>762</v>
      </c>
      <c r="Y731" s="179">
        <v>476</v>
      </c>
      <c r="Z731" s="177">
        <v>2309</v>
      </c>
      <c r="AA731" s="175">
        <v>2517</v>
      </c>
      <c r="AB731" s="156">
        <f t="shared" si="13726"/>
        <v>14579</v>
      </c>
      <c r="AC731" s="157">
        <f t="shared" si="13727"/>
        <v>14813</v>
      </c>
      <c r="AE731" s="237" t="str">
        <f>$AE$18</f>
        <v>18:00 - 18:59</v>
      </c>
      <c r="AF731" s="125">
        <f t="shared" si="13918"/>
        <v>1903</v>
      </c>
      <c r="AG731" s="176">
        <f t="shared" si="13918"/>
        <v>3559</v>
      </c>
      <c r="AH731" s="177">
        <f t="shared" si="13918"/>
        <v>990</v>
      </c>
      <c r="AI731" s="178">
        <f t="shared" si="13918"/>
        <v>1231</v>
      </c>
      <c r="AJ731" s="238">
        <f t="shared" si="13918"/>
        <v>1362</v>
      </c>
      <c r="AK731" s="179">
        <f t="shared" si="13918"/>
        <v>3115</v>
      </c>
      <c r="AL731" s="177">
        <f t="shared" si="13918"/>
        <v>2797</v>
      </c>
      <c r="AM731" s="178">
        <f t="shared" si="13918"/>
        <v>4987</v>
      </c>
      <c r="AN731" s="238">
        <f t="shared" si="13918"/>
        <v>725</v>
      </c>
      <c r="AO731" s="179">
        <f t="shared" si="13918"/>
        <v>290</v>
      </c>
      <c r="AP731" s="177">
        <f t="shared" si="13919"/>
        <v>3188</v>
      </c>
      <c r="AQ731" s="238">
        <f t="shared" si="13919"/>
        <v>956</v>
      </c>
      <c r="AR731" s="180">
        <f t="shared" si="13919"/>
        <v>4085</v>
      </c>
      <c r="AS731" s="181">
        <f t="shared" si="13919"/>
        <v>2583</v>
      </c>
      <c r="AT731" s="238">
        <f t="shared" si="13919"/>
        <v>2205</v>
      </c>
      <c r="AU731" s="179">
        <f t="shared" si="13919"/>
        <v>2067</v>
      </c>
      <c r="AV731" s="177">
        <f t="shared" si="13919"/>
        <v>1917</v>
      </c>
      <c r="AW731" s="178">
        <f t="shared" si="13919"/>
        <v>3025</v>
      </c>
      <c r="AX731" s="238">
        <f t="shared" si="13919"/>
        <v>1074</v>
      </c>
      <c r="AY731" s="179">
        <f t="shared" si="13919"/>
        <v>265</v>
      </c>
      <c r="AZ731" s="177">
        <f t="shared" si="13919"/>
        <v>3255</v>
      </c>
      <c r="BA731" s="178">
        <f t="shared" si="13919"/>
        <v>1730</v>
      </c>
      <c r="BB731" s="238">
        <f t="shared" si="13919"/>
        <v>2111</v>
      </c>
      <c r="BC731" s="179">
        <f t="shared" si="13919"/>
        <v>1005</v>
      </c>
      <c r="BD731" s="177">
        <f t="shared" si="13919"/>
        <v>2988</v>
      </c>
      <c r="BE731" s="238">
        <f t="shared" si="13919"/>
        <v>4485</v>
      </c>
      <c r="BF731" s="158">
        <f>SUM(AF731,AH731,AJ731,AL731,AN731,AP731,AR731,AT731,AV731,AX731,AZ731,BB731,BD731)</f>
        <v>28600</v>
      </c>
      <c r="BG731" s="159">
        <f>SUM(AG731,AI731,AK731,AM731,AO731,AQ731,AS731,AU731,AW731,AY731,BA731,BC731,BE731)</f>
        <v>29298</v>
      </c>
      <c r="BI731" s="136" t="s">
        <v>25</v>
      </c>
      <c r="BJ731" s="128">
        <f>B731/B746</f>
        <v>4.4087285201537339E-2</v>
      </c>
      <c r="BK731" s="129">
        <f t="shared" ref="BK731" si="13947">C731/C746</f>
        <v>3.8561328403710189E-2</v>
      </c>
      <c r="BL731" s="130">
        <f t="shared" ref="BL731" si="13948">D731/D746</f>
        <v>4.0646821021683203E-2</v>
      </c>
      <c r="BM731" s="131">
        <f t="shared" ref="BM731" si="13949">E731/E746</f>
        <v>4.1853194059546649E-2</v>
      </c>
      <c r="BN731" s="128">
        <f t="shared" ref="BN731" si="13950">F731/F746</f>
        <v>4.4084412897475889E-2</v>
      </c>
      <c r="BO731" s="129">
        <f t="shared" ref="BO731" si="13951">G731/G746</f>
        <v>3.2367251956843666E-2</v>
      </c>
      <c r="BP731" s="130">
        <f t="shared" ref="BP731" si="13952">H731/H746</f>
        <v>4.9292825904903692E-2</v>
      </c>
      <c r="BQ731" s="131">
        <f t="shared" ref="BQ731" si="13953">I731/I746</f>
        <v>4.3648955645250224E-2</v>
      </c>
      <c r="BR731" s="128">
        <f t="shared" ref="BR731" si="13954">J731/J746</f>
        <v>3.8929806102510144E-2</v>
      </c>
      <c r="BS731" s="129">
        <f t="shared" ref="BS731" si="13955">K731/K746</f>
        <v>4.5990566037735846E-2</v>
      </c>
      <c r="BT731" s="130">
        <f t="shared" ref="BT731" si="13956">L731/L746</f>
        <v>3.4541977284259007E-2</v>
      </c>
      <c r="BU731" s="128">
        <f t="shared" ref="BU731" si="13957">M731/M746</f>
        <v>4.8158081565039049E-2</v>
      </c>
      <c r="BV731" s="132">
        <f t="shared" ref="BV731" si="13958">N731/N746</f>
        <v>3.6662657290895635E-2</v>
      </c>
      <c r="BW731" s="133">
        <f t="shared" ref="BW731" si="13959">O731/O746</f>
        <v>4.1968299030044946E-2</v>
      </c>
      <c r="BX731" s="128">
        <f t="shared" ref="BX731" si="13960">P731/P746</f>
        <v>3.8314176245210725E-2</v>
      </c>
      <c r="BY731" s="129">
        <f t="shared" ref="BY731" si="13961">Q731/Q746</f>
        <v>3.5974929166308921E-2</v>
      </c>
      <c r="BZ731" s="130">
        <f t="shared" ref="BZ731" si="13962">R731/R746</f>
        <v>4.580126084079273E-2</v>
      </c>
      <c r="CA731" s="131">
        <f t="shared" ref="CA731" si="13963">S731/S746</f>
        <v>3.9210586208017685E-2</v>
      </c>
      <c r="CB731" s="128">
        <f t="shared" ref="CB731" si="13964">T731/T746</f>
        <v>2.9332736229287955E-2</v>
      </c>
      <c r="CC731" s="129">
        <f t="shared" ref="CC731" si="13965">U731/U746</f>
        <v>3.8798772468215698E-2</v>
      </c>
      <c r="CD731" s="130">
        <f t="shared" ref="CD731" si="13966">V731/V746</f>
        <v>3.1768979833926451E-2</v>
      </c>
      <c r="CE731" s="131">
        <f t="shared" ref="CE731" si="13967">W731/W746</f>
        <v>4.7324832391218617E-2</v>
      </c>
      <c r="CF731" s="128">
        <f t="shared" ref="CF731" si="13968">X731/X746</f>
        <v>3.5542702551424971E-2</v>
      </c>
      <c r="CG731" s="129">
        <f t="shared" ref="CG731" si="13969">Y731/Y746</f>
        <v>3.4575434008861768E-2</v>
      </c>
      <c r="CH731" s="130">
        <f t="shared" ref="CH731" si="13970">Z731/Z746</f>
        <v>5.202794051374493E-2</v>
      </c>
      <c r="CI731" s="128">
        <f t="shared" ref="CI731" si="13971">AA731/AA746</f>
        <v>5.3346615234623376E-2</v>
      </c>
      <c r="CJ731" s="134">
        <f t="shared" ref="CJ731" si="13972">AB731/AB746</f>
        <v>4.1782378549094799E-2</v>
      </c>
      <c r="CK731" s="135">
        <f t="shared" ref="CK731" si="13973">AC731/AC746</f>
        <v>4.2618998296736176E-2</v>
      </c>
    </row>
    <row r="732" spans="1:89" ht="13.5" thickBot="1" x14ac:dyDescent="0.25">
      <c r="A732" s="145" t="s">
        <v>26</v>
      </c>
      <c r="B732" s="189">
        <v>1322</v>
      </c>
      <c r="C732" s="183">
        <v>1328</v>
      </c>
      <c r="D732" s="184">
        <v>517</v>
      </c>
      <c r="E732" s="185">
        <v>626</v>
      </c>
      <c r="F732" s="182">
        <v>1183</v>
      </c>
      <c r="G732" s="186">
        <v>843</v>
      </c>
      <c r="H732" s="184">
        <v>1991</v>
      </c>
      <c r="I732" s="185">
        <v>1840</v>
      </c>
      <c r="J732" s="182">
        <v>262</v>
      </c>
      <c r="K732" s="183">
        <v>293</v>
      </c>
      <c r="L732" s="184">
        <v>858</v>
      </c>
      <c r="M732" s="182">
        <v>962</v>
      </c>
      <c r="N732" s="187">
        <v>1538</v>
      </c>
      <c r="O732" s="190">
        <v>1636</v>
      </c>
      <c r="P732" s="182">
        <v>991</v>
      </c>
      <c r="Q732" s="183">
        <v>843</v>
      </c>
      <c r="R732" s="184">
        <v>1315</v>
      </c>
      <c r="S732" s="185">
        <v>1201</v>
      </c>
      <c r="T732" s="182">
        <v>277</v>
      </c>
      <c r="U732" s="186">
        <v>326</v>
      </c>
      <c r="V732" s="184">
        <v>835</v>
      </c>
      <c r="W732" s="191">
        <v>1358</v>
      </c>
      <c r="X732" s="182">
        <v>650</v>
      </c>
      <c r="Y732" s="186">
        <v>461</v>
      </c>
      <c r="Z732" s="184">
        <v>2159</v>
      </c>
      <c r="AA732" s="182">
        <v>2407</v>
      </c>
      <c r="AB732" s="156">
        <f t="shared" si="13726"/>
        <v>13898</v>
      </c>
      <c r="AC732" s="157">
        <f t="shared" si="13727"/>
        <v>14124</v>
      </c>
      <c r="AE732" s="235">
        <f>$AE$19</f>
        <v>0</v>
      </c>
      <c r="AF732" s="125">
        <f t="shared" si="13918"/>
        <v>0</v>
      </c>
      <c r="AG732" s="183">
        <f t="shared" si="13918"/>
        <v>0</v>
      </c>
      <c r="AH732" s="184">
        <f t="shared" si="13918"/>
        <v>0</v>
      </c>
      <c r="AI732" s="185">
        <f t="shared" si="13918"/>
        <v>0</v>
      </c>
      <c r="AJ732" s="182">
        <f t="shared" si="13918"/>
        <v>0</v>
      </c>
      <c r="AK732" s="186">
        <f t="shared" si="13918"/>
        <v>0</v>
      </c>
      <c r="AL732" s="184">
        <f t="shared" si="13918"/>
        <v>0</v>
      </c>
      <c r="AM732" s="185">
        <f t="shared" si="13918"/>
        <v>0</v>
      </c>
      <c r="AN732" s="182">
        <f t="shared" si="13918"/>
        <v>0</v>
      </c>
      <c r="AO732" s="186">
        <f t="shared" si="13918"/>
        <v>0</v>
      </c>
      <c r="AP732" s="184">
        <f t="shared" si="13919"/>
        <v>0</v>
      </c>
      <c r="AQ732" s="182">
        <f t="shared" si="13919"/>
        <v>0</v>
      </c>
      <c r="AR732" s="187">
        <f t="shared" si="13919"/>
        <v>0</v>
      </c>
      <c r="AS732" s="188">
        <f t="shared" si="13919"/>
        <v>0</v>
      </c>
      <c r="AT732" s="182">
        <f t="shared" si="13919"/>
        <v>0</v>
      </c>
      <c r="AU732" s="186">
        <f t="shared" si="13919"/>
        <v>0</v>
      </c>
      <c r="AV732" s="184">
        <f t="shared" si="13919"/>
        <v>0</v>
      </c>
      <c r="AW732" s="185">
        <f t="shared" si="13919"/>
        <v>0</v>
      </c>
      <c r="AX732" s="182">
        <f t="shared" si="13919"/>
        <v>0</v>
      </c>
      <c r="AY732" s="186">
        <f t="shared" si="13919"/>
        <v>0</v>
      </c>
      <c r="AZ732" s="184">
        <f t="shared" si="13919"/>
        <v>0</v>
      </c>
      <c r="BA732" s="185">
        <f t="shared" si="13919"/>
        <v>0</v>
      </c>
      <c r="BB732" s="182">
        <f t="shared" si="13919"/>
        <v>0</v>
      </c>
      <c r="BC732" s="186">
        <f t="shared" si="13919"/>
        <v>0</v>
      </c>
      <c r="BD732" s="184">
        <f t="shared" si="13919"/>
        <v>0</v>
      </c>
      <c r="BE732" s="182">
        <f t="shared" si="13919"/>
        <v>0</v>
      </c>
      <c r="BF732" s="158">
        <f>SUM(AF732,AH732,AJ732,AL732,AN732,AP732,AR732,AT732,AV732,AX732,AZ732,BB732,BD732)</f>
        <v>0</v>
      </c>
      <c r="BG732" s="159">
        <f>SUM(AG732,AI732,AK732,AM732,AO732,AQ732,AS732,AU732,AW732,AY732,BA732,BC732,BE732)</f>
        <v>0</v>
      </c>
      <c r="BI732" s="145" t="s">
        <v>26</v>
      </c>
      <c r="BJ732" s="128">
        <f>B732/B746</f>
        <v>4.1990915732299974E-2</v>
      </c>
      <c r="BK732" s="129">
        <f t="shared" ref="BK732" si="13974">C732/C746</f>
        <v>4.3069339041318024E-2</v>
      </c>
      <c r="BL732" s="130">
        <f t="shared" ref="BL732" si="13975">D732/D746</f>
        <v>3.8000735023888274E-2</v>
      </c>
      <c r="BM732" s="131">
        <f t="shared" ref="BM732" si="13976">E732/E746</f>
        <v>4.4482342073474027E-2</v>
      </c>
      <c r="BN732" s="128">
        <f t="shared" ref="BN732" si="13977">F732/F746</f>
        <v>3.7654772893656298E-2</v>
      </c>
      <c r="BO732" s="129">
        <f t="shared" ref="BO732" si="13978">G732/G746</f>
        <v>2.9722868627036176E-2</v>
      </c>
      <c r="BP732" s="130">
        <f t="shared" ref="BP732" si="13979">H732/H746</f>
        <v>4.6315250767656087E-2</v>
      </c>
      <c r="BQ732" s="131">
        <f t="shared" ref="BQ732" si="13980">I732/I746</f>
        <v>4.0583162398817797E-2</v>
      </c>
      <c r="BR732" s="128">
        <f t="shared" ref="BR732" si="13981">J732/J746</f>
        <v>3.9380730497519917E-2</v>
      </c>
      <c r="BS732" s="129">
        <f t="shared" ref="BS732" si="13982">K732/K746</f>
        <v>4.3189858490566037E-2</v>
      </c>
      <c r="BT732" s="130">
        <f t="shared" ref="BT732" si="13983">L732/L746</f>
        <v>3.3488154248468051E-2</v>
      </c>
      <c r="BU732" s="128">
        <f t="shared" ref="BU732" si="13984">M732/M746</f>
        <v>3.7942730930030762E-2</v>
      </c>
      <c r="BV732" s="132">
        <f t="shared" ref="BV732" si="13985">N732/N746</f>
        <v>3.5575499629903772E-2</v>
      </c>
      <c r="BW732" s="133">
        <f t="shared" ref="BW732" si="13986">O732/O746</f>
        <v>3.8703572273480008E-2</v>
      </c>
      <c r="BX732" s="128">
        <f t="shared" ref="BX732" si="13987">P732/P746</f>
        <v>4.2188165176670921E-2</v>
      </c>
      <c r="BY732" s="129">
        <f t="shared" ref="BY732" si="13988">Q732/Q746</f>
        <v>3.6189576715033915E-2</v>
      </c>
      <c r="BZ732" s="130">
        <f t="shared" ref="BZ732" si="13989">R732/R746</f>
        <v>4.580126084079273E-2</v>
      </c>
      <c r="CA732" s="131">
        <f t="shared" ref="CA732" si="13990">S732/S746</f>
        <v>3.9048021588581464E-2</v>
      </c>
      <c r="CB732" s="128">
        <f t="shared" ref="CB732" si="13991">T732/T746</f>
        <v>3.1012091356918944E-2</v>
      </c>
      <c r="CC732" s="129">
        <f t="shared" ref="CC732" si="13992">U732/U746</f>
        <v>3.5729943007452872E-2</v>
      </c>
      <c r="CD732" s="130">
        <f t="shared" ref="CD732" si="13993">V732/V746</f>
        <v>3.0953440094899171E-2</v>
      </c>
      <c r="CE732" s="131">
        <f t="shared" ref="CE732" si="13994">W732/W746</f>
        <v>4.4629946102274221E-2</v>
      </c>
      <c r="CF732" s="128">
        <f t="shared" ref="CF732" si="13995">X732/X746</f>
        <v>3.0318578291897942E-2</v>
      </c>
      <c r="CG732" s="129">
        <f t="shared" ref="CG732" si="13996">Y732/Y746</f>
        <v>3.3485872012784197E-2</v>
      </c>
      <c r="CH732" s="130">
        <f t="shared" ref="CH732" si="13997">Z732/Z746</f>
        <v>4.8648039657503382E-2</v>
      </c>
      <c r="CI732" s="128">
        <f t="shared" ref="CI732" si="13998">AA732/AA746</f>
        <v>5.1015217667754652E-2</v>
      </c>
      <c r="CJ732" s="134">
        <f t="shared" ref="CJ732" si="13999">AB732/AB746</f>
        <v>3.9830680916065536E-2</v>
      </c>
      <c r="CK732" s="135">
        <f t="shared" ref="CK732" si="14000">AC732/AC746</f>
        <v>4.0636652396077888E-2</v>
      </c>
    </row>
    <row r="733" spans="1:89" ht="14.25" thickTop="1" thickBot="1" x14ac:dyDescent="0.25">
      <c r="A733" s="136" t="s">
        <v>27</v>
      </c>
      <c r="B733" s="192">
        <v>1162</v>
      </c>
      <c r="C733" s="176">
        <v>1454</v>
      </c>
      <c r="D733" s="177">
        <v>537</v>
      </c>
      <c r="E733" s="178">
        <v>634</v>
      </c>
      <c r="F733" s="175">
        <v>1140</v>
      </c>
      <c r="G733" s="179">
        <v>1084</v>
      </c>
      <c r="H733" s="177">
        <v>1853</v>
      </c>
      <c r="I733" s="178">
        <v>2026</v>
      </c>
      <c r="J733" s="175">
        <v>319</v>
      </c>
      <c r="K733" s="176">
        <v>222</v>
      </c>
      <c r="L733" s="177">
        <v>982</v>
      </c>
      <c r="M733" s="175">
        <v>1006</v>
      </c>
      <c r="N733" s="180">
        <v>1829</v>
      </c>
      <c r="O733" s="193">
        <v>1619</v>
      </c>
      <c r="P733" s="175">
        <v>1086</v>
      </c>
      <c r="Q733" s="176">
        <v>787</v>
      </c>
      <c r="R733" s="177">
        <v>1263</v>
      </c>
      <c r="S733" s="178">
        <v>1211</v>
      </c>
      <c r="T733" s="175">
        <v>372</v>
      </c>
      <c r="U733" s="179">
        <v>268</v>
      </c>
      <c r="V733" s="177">
        <v>1088</v>
      </c>
      <c r="W733" s="194">
        <v>1222</v>
      </c>
      <c r="X733" s="175">
        <v>779</v>
      </c>
      <c r="Y733" s="179">
        <v>494</v>
      </c>
      <c r="Z733" s="177">
        <v>2327</v>
      </c>
      <c r="AA733" s="175">
        <v>2155</v>
      </c>
      <c r="AB733" s="156">
        <f t="shared" si="13726"/>
        <v>14737</v>
      </c>
      <c r="AC733" s="157">
        <f t="shared" si="13727"/>
        <v>14182</v>
      </c>
      <c r="AE733" s="229" t="s">
        <v>13</v>
      </c>
      <c r="AF733" s="20">
        <f t="shared" ref="AF733:BG733" si="14001">SUM(AF730:AF732)</f>
        <v>3724</v>
      </c>
      <c r="AG733" s="21">
        <f t="shared" si="14001"/>
        <v>7240</v>
      </c>
      <c r="AH733" s="20">
        <f t="shared" si="14001"/>
        <v>2365</v>
      </c>
      <c r="AI733" s="21">
        <f t="shared" si="14001"/>
        <v>2411</v>
      </c>
      <c r="AJ733" s="20">
        <f t="shared" si="14001"/>
        <v>2994</v>
      </c>
      <c r="AK733" s="21">
        <f t="shared" si="14001"/>
        <v>6225</v>
      </c>
      <c r="AL733" s="20">
        <f t="shared" si="14001"/>
        <v>5687</v>
      </c>
      <c r="AM733" s="21">
        <f t="shared" si="14001"/>
        <v>9445</v>
      </c>
      <c r="AN733" s="20">
        <f t="shared" si="14001"/>
        <v>1778</v>
      </c>
      <c r="AO733" s="21">
        <f t="shared" si="14001"/>
        <v>590</v>
      </c>
      <c r="AP733" s="20">
        <f t="shared" si="14001"/>
        <v>6124</v>
      </c>
      <c r="AQ733" s="21">
        <f t="shared" si="14001"/>
        <v>1908</v>
      </c>
      <c r="AR733" s="20">
        <f t="shared" si="14001"/>
        <v>8575</v>
      </c>
      <c r="AS733" s="21">
        <f t="shared" si="14001"/>
        <v>5300</v>
      </c>
      <c r="AT733" s="20">
        <f t="shared" si="14001"/>
        <v>4379</v>
      </c>
      <c r="AU733" s="21">
        <f t="shared" si="14001"/>
        <v>3943</v>
      </c>
      <c r="AV733" s="20">
        <f t="shared" si="14001"/>
        <v>4073</v>
      </c>
      <c r="AW733" s="21">
        <f t="shared" si="14001"/>
        <v>5797</v>
      </c>
      <c r="AX733" s="20">
        <f t="shared" si="14001"/>
        <v>2500</v>
      </c>
      <c r="AY733" s="21">
        <f t="shared" si="14001"/>
        <v>547</v>
      </c>
      <c r="AZ733" s="20">
        <f t="shared" si="14001"/>
        <v>6350</v>
      </c>
      <c r="BA733" s="21">
        <f t="shared" si="14001"/>
        <v>3379</v>
      </c>
      <c r="BB733" s="20">
        <f t="shared" si="14001"/>
        <v>4497</v>
      </c>
      <c r="BC733" s="21">
        <f t="shared" si="14001"/>
        <v>1896</v>
      </c>
      <c r="BD733" s="20">
        <f t="shared" si="14001"/>
        <v>6003</v>
      </c>
      <c r="BE733" s="21">
        <f t="shared" si="14001"/>
        <v>9200</v>
      </c>
      <c r="BF733" s="160">
        <f t="shared" si="14001"/>
        <v>59049</v>
      </c>
      <c r="BG733" s="161">
        <f t="shared" si="14001"/>
        <v>57881</v>
      </c>
      <c r="BI733" s="136" t="s">
        <v>27</v>
      </c>
      <c r="BJ733" s="128">
        <f>B733/B746</f>
        <v>3.6908807928088178E-2</v>
      </c>
      <c r="BK733" s="129">
        <f t="shared" ref="BK733" si="14002">C733/C746</f>
        <v>4.7155737173250306E-2</v>
      </c>
      <c r="BL733" s="130">
        <f t="shared" ref="BL733" si="14003">D733/D746</f>
        <v>3.9470782800441015E-2</v>
      </c>
      <c r="BM733" s="131">
        <f t="shared" ref="BM733" si="14004">E733/E746</f>
        <v>4.5050806508917789E-2</v>
      </c>
      <c r="BN733" s="128">
        <f t="shared" ref="BN733" si="14005">F733/F746</f>
        <v>3.6286087150268966E-2</v>
      </c>
      <c r="BO733" s="129">
        <f t="shared" ref="BO733" si="14006">G733/G746</f>
        <v>3.8220153726817571E-2</v>
      </c>
      <c r="BP733" s="130">
        <f t="shared" ref="BP733" si="14007">H733/H746</f>
        <v>4.3105052572811019E-2</v>
      </c>
      <c r="BQ733" s="131">
        <f t="shared" ref="BQ733" si="14008">I733/I746</f>
        <v>4.4685590771741765E-2</v>
      </c>
      <c r="BR733" s="128">
        <f t="shared" ref="BR733" si="14009">J733/J746</f>
        <v>4.7948294002705547E-2</v>
      </c>
      <c r="BS733" s="129">
        <f t="shared" ref="BS733" si="14010">K733/K746</f>
        <v>3.2724056603773588E-2</v>
      </c>
      <c r="BT733" s="130">
        <f t="shared" ref="BT733" si="14011">L733/L746</f>
        <v>3.8327934116545025E-2</v>
      </c>
      <c r="BU733" s="128">
        <f t="shared" ref="BU733" si="14012">M733/M746</f>
        <v>3.9678157292734877E-2</v>
      </c>
      <c r="BV733" s="132">
        <f t="shared" ref="BV733" si="14013">N733/N746</f>
        <v>4.2306624722427834E-2</v>
      </c>
      <c r="BW733" s="133">
        <f t="shared" ref="BW733" si="14014">O733/O746</f>
        <v>3.830139578897563E-2</v>
      </c>
      <c r="BX733" s="128">
        <f t="shared" ref="BX733" si="14015">P733/P746</f>
        <v>4.623243933588761E-2</v>
      </c>
      <c r="BY733" s="129">
        <f t="shared" ref="BY733" si="14016">Q733/Q746</f>
        <v>3.3785524169313984E-2</v>
      </c>
      <c r="BZ733" s="130">
        <f t="shared" ref="BZ733" si="14017">R733/R746</f>
        <v>4.3990108320852636E-2</v>
      </c>
      <c r="CA733" s="131">
        <f t="shared" ref="CA733" si="14018">S733/S746</f>
        <v>3.9373150827453914E-2</v>
      </c>
      <c r="CB733" s="128">
        <f t="shared" ref="CB733" si="14019">T733/T746</f>
        <v>4.1648007165248545E-2</v>
      </c>
      <c r="CC733" s="129">
        <f t="shared" ref="CC733" si="14020">U733/U746</f>
        <v>2.9373081981587022E-2</v>
      </c>
      <c r="CD733" s="130">
        <f t="shared" ref="CD733" si="14021">V733/V746</f>
        <v>4.0332147093712932E-2</v>
      </c>
      <c r="CE733" s="131">
        <f t="shared" ref="CE733" si="14022">W733/W746</f>
        <v>4.0160378598659133E-2</v>
      </c>
      <c r="CF733" s="128">
        <f t="shared" ref="CF733" si="14023">X733/X746</f>
        <v>3.6335649983674612E-2</v>
      </c>
      <c r="CG733" s="129">
        <f t="shared" ref="CG733" si="14024">Y733/Y746</f>
        <v>3.588290840415486E-2</v>
      </c>
      <c r="CH733" s="130">
        <f t="shared" ref="CH733" si="14025">Z733/Z746</f>
        <v>5.2433528616493918E-2</v>
      </c>
      <c r="CI733" s="128">
        <f t="shared" ref="CI733" si="14026">AA733/AA746</f>
        <v>4.5674197787291766E-2</v>
      </c>
      <c r="CJ733" s="134">
        <f t="shared" ref="CJ733" si="14027">AB733/AB746</f>
        <v>4.2235195327389397E-2</v>
      </c>
      <c r="CK733" s="135">
        <f t="shared" ref="CK733" si="14028">AC733/AC746</f>
        <v>4.0803526216452606E-2</v>
      </c>
    </row>
    <row r="734" spans="1:89" ht="13.5" thickTop="1" x14ac:dyDescent="0.2">
      <c r="A734" s="145" t="s">
        <v>28</v>
      </c>
      <c r="B734" s="189">
        <v>1114</v>
      </c>
      <c r="C734" s="183">
        <v>2014</v>
      </c>
      <c r="D734" s="184">
        <v>671</v>
      </c>
      <c r="E734" s="185">
        <v>723</v>
      </c>
      <c r="F734" s="182">
        <v>1010</v>
      </c>
      <c r="G734" s="186">
        <v>1630</v>
      </c>
      <c r="H734" s="184">
        <v>2247</v>
      </c>
      <c r="I734" s="185">
        <v>2327</v>
      </c>
      <c r="J734" s="182">
        <v>391</v>
      </c>
      <c r="K734" s="183">
        <v>223</v>
      </c>
      <c r="L734" s="184">
        <v>1813</v>
      </c>
      <c r="M734" s="182">
        <v>916</v>
      </c>
      <c r="N734" s="187">
        <v>2474</v>
      </c>
      <c r="O734" s="190">
        <v>1708</v>
      </c>
      <c r="P734" s="182">
        <v>1275</v>
      </c>
      <c r="Q734" s="183">
        <v>880</v>
      </c>
      <c r="R734" s="184">
        <v>1405</v>
      </c>
      <c r="S734" s="185">
        <v>1554</v>
      </c>
      <c r="T734" s="182">
        <v>524</v>
      </c>
      <c r="U734" s="186">
        <v>192</v>
      </c>
      <c r="V734" s="184">
        <v>1675</v>
      </c>
      <c r="W734" s="191">
        <v>1188</v>
      </c>
      <c r="X734" s="182">
        <v>1098</v>
      </c>
      <c r="Y734" s="186">
        <v>442</v>
      </c>
      <c r="Z734" s="184">
        <v>2478</v>
      </c>
      <c r="AA734" s="182">
        <v>2911</v>
      </c>
      <c r="AB734" s="156">
        <f t="shared" si="13726"/>
        <v>18175</v>
      </c>
      <c r="AC734" s="157">
        <f t="shared" si="13727"/>
        <v>16708</v>
      </c>
      <c r="BI734" s="145" t="s">
        <v>28</v>
      </c>
      <c r="BJ734" s="128">
        <f>B734/B746</f>
        <v>3.5384175586824634E-2</v>
      </c>
      <c r="BK734" s="129">
        <f t="shared" ref="BK734" si="14029">C734/C746</f>
        <v>6.53175066485049E-2</v>
      </c>
      <c r="BL734" s="130">
        <f t="shared" ref="BL734" si="14030">D734/D746</f>
        <v>4.9320102903344355E-2</v>
      </c>
      <c r="BM734" s="131">
        <f t="shared" ref="BM734" si="14031">E734/E746</f>
        <v>5.1374973353229589E-2</v>
      </c>
      <c r="BN734" s="128">
        <f t="shared" ref="BN734" si="14032">F734/F746</f>
        <v>3.214820001909794E-2</v>
      </c>
      <c r="BO734" s="129">
        <f t="shared" ref="BO734" si="14033">G734/G746</f>
        <v>5.7471264367816091E-2</v>
      </c>
      <c r="BP734" s="130">
        <f t="shared" ref="BP734" si="14034">H734/H746</f>
        <v>5.2270401042151297E-2</v>
      </c>
      <c r="BQ734" s="131">
        <f t="shared" ref="BQ734" si="14035">I734/I746</f>
        <v>5.132446679459185E-2</v>
      </c>
      <c r="BR734" s="128">
        <f t="shared" ref="BR734" si="14036">J734/J746</f>
        <v>5.8770479482940029E-2</v>
      </c>
      <c r="BS734" s="129">
        <f t="shared" ref="BS734" si="14037">K734/K746</f>
        <v>3.2871462264150941E-2</v>
      </c>
      <c r="BT734" s="130">
        <f t="shared" ref="BT734" si="14038">L734/L746</f>
        <v>7.0762265329222127E-2</v>
      </c>
      <c r="BU734" s="128">
        <f t="shared" ref="BU734" si="14039">M734/M746</f>
        <v>3.6128421550840104E-2</v>
      </c>
      <c r="BV734" s="132">
        <f t="shared" ref="BV734" si="14040">N734/N746</f>
        <v>5.7226128793486306E-2</v>
      </c>
      <c r="BW734" s="133">
        <f t="shared" ref="BW734" si="14041">O734/O746</f>
        <v>4.0406907972557367E-2</v>
      </c>
      <c r="BX734" s="128">
        <f t="shared" ref="BX734" si="14042">P734/P746</f>
        <v>5.4278416347381862E-2</v>
      </c>
      <c r="BY734" s="129">
        <f t="shared" ref="BY734" si="14043">Q734/Q746</f>
        <v>3.7777968575598869E-2</v>
      </c>
      <c r="BZ734" s="130">
        <f t="shared" ref="BZ734" si="14044">R734/R746</f>
        <v>4.8935947894535196E-2</v>
      </c>
      <c r="CA734" s="131">
        <f t="shared" ref="CA734" si="14045">S734/S746</f>
        <v>5.0525083720779011E-2</v>
      </c>
      <c r="CB734" s="128">
        <f t="shared" ref="CB734" si="14046">T734/T746</f>
        <v>5.866547245857591E-2</v>
      </c>
      <c r="CC734" s="129">
        <f t="shared" ref="CC734" si="14047">U734/U746</f>
        <v>2.1043402016659361E-2</v>
      </c>
      <c r="CD734" s="130">
        <f t="shared" ref="CD734" si="14048">V734/V746</f>
        <v>6.2092230130486356E-2</v>
      </c>
      <c r="CE734" s="131">
        <f t="shared" ref="CE734" si="14049">W734/W746</f>
        <v>3.9042986722755357E-2</v>
      </c>
      <c r="CF734" s="128">
        <f t="shared" ref="CF734" si="14050">X734/X746</f>
        <v>5.1215075330006063E-2</v>
      </c>
      <c r="CG734" s="129">
        <f t="shared" ref="CG734" si="14051">Y734/Y746</f>
        <v>3.2105760151085933E-2</v>
      </c>
      <c r="CH734" s="130">
        <f t="shared" ref="CH734" si="14052">Z734/Z746</f>
        <v>5.5835962145110413E-2</v>
      </c>
      <c r="CI734" s="128">
        <f t="shared" ref="CI734" si="14053">AA734/AA746</f>
        <v>6.169725742868043E-2</v>
      </c>
      <c r="CJ734" s="134">
        <f t="shared" ref="CJ734" si="14054">AB734/AB746</f>
        <v>5.2088259148761779E-2</v>
      </c>
      <c r="CK734" s="135">
        <f t="shared" ref="CK734" si="14055">AC734/AC746</f>
        <v>4.8071168807254983E-2</v>
      </c>
    </row>
    <row r="735" spans="1:89" x14ac:dyDescent="0.2">
      <c r="A735" s="136" t="s">
        <v>29</v>
      </c>
      <c r="B735" s="192">
        <v>1434</v>
      </c>
      <c r="C735" s="176">
        <v>2649</v>
      </c>
      <c r="D735" s="177">
        <v>1055</v>
      </c>
      <c r="E735" s="178">
        <v>910</v>
      </c>
      <c r="F735" s="175">
        <v>1534</v>
      </c>
      <c r="G735" s="179">
        <v>2613</v>
      </c>
      <c r="H735" s="177">
        <v>2353</v>
      </c>
      <c r="I735" s="178">
        <v>3816</v>
      </c>
      <c r="J735" s="175">
        <v>715</v>
      </c>
      <c r="K735" s="176">
        <v>252</v>
      </c>
      <c r="L735" s="177">
        <v>2370</v>
      </c>
      <c r="M735" s="175">
        <v>887</v>
      </c>
      <c r="N735" s="180">
        <v>3330</v>
      </c>
      <c r="O735" s="193">
        <v>2075</v>
      </c>
      <c r="P735" s="175">
        <v>1765</v>
      </c>
      <c r="Q735" s="176">
        <v>1224</v>
      </c>
      <c r="R735" s="177">
        <v>1888</v>
      </c>
      <c r="S735" s="178">
        <v>2193</v>
      </c>
      <c r="T735" s="175">
        <v>1278</v>
      </c>
      <c r="U735" s="179">
        <v>227</v>
      </c>
      <c r="V735" s="177">
        <v>2554</v>
      </c>
      <c r="W735" s="194">
        <v>1461</v>
      </c>
      <c r="X735" s="175">
        <v>1771</v>
      </c>
      <c r="Y735" s="179">
        <v>593</v>
      </c>
      <c r="Z735" s="177">
        <v>2731</v>
      </c>
      <c r="AA735" s="175">
        <v>3585</v>
      </c>
      <c r="AB735" s="156">
        <f t="shared" si="13726"/>
        <v>24778</v>
      </c>
      <c r="AC735" s="157">
        <f t="shared" si="13727"/>
        <v>22485</v>
      </c>
      <c r="BI735" s="136" t="s">
        <v>29</v>
      </c>
      <c r="BJ735" s="128">
        <f>B735/B746</f>
        <v>4.5548391195248228E-2</v>
      </c>
      <c r="BK735" s="129">
        <f t="shared" ref="BK735" si="14056">C735/C746</f>
        <v>8.5911655964195366E-2</v>
      </c>
      <c r="BL735" s="130">
        <f t="shared" ref="BL735" si="14057">D735/D746</f>
        <v>7.7545020213156929E-2</v>
      </c>
      <c r="BM735" s="131">
        <f t="shared" ref="BM735" si="14058">E735/E746</f>
        <v>6.4662829531727417E-2</v>
      </c>
      <c r="BN735" s="128">
        <f t="shared" ref="BN735" si="14059">F735/F746</f>
        <v>4.8827068147818058E-2</v>
      </c>
      <c r="BO735" s="129">
        <f t="shared" ref="BO735" si="14060">G735/G746</f>
        <v>9.2130315210492919E-2</v>
      </c>
      <c r="BP735" s="130">
        <f t="shared" ref="BP735" si="14061">H735/H746</f>
        <v>5.4736205452684469E-2</v>
      </c>
      <c r="BQ735" s="131">
        <f t="shared" ref="BQ735" si="14062">I735/I746</f>
        <v>8.4165949844504734E-2</v>
      </c>
      <c r="BR735" s="128">
        <f t="shared" ref="BR735" si="14063">J735/J746</f>
        <v>0.10747031414399519</v>
      </c>
      <c r="BS735" s="129">
        <f t="shared" ref="BS735" si="14064">K735/K746</f>
        <v>3.7146226415094338E-2</v>
      </c>
      <c r="BT735" s="130">
        <f t="shared" ref="BT735" si="14065">L735/L746</f>
        <v>9.2502244252761406E-2</v>
      </c>
      <c r="BU735" s="128">
        <f t="shared" ref="BU735" si="14066">M735/M746</f>
        <v>3.4984617811785121E-2</v>
      </c>
      <c r="BV735" s="132">
        <f t="shared" ref="BV735" si="14067">N735/N746</f>
        <v>7.7026276831976312E-2</v>
      </c>
      <c r="BW735" s="133">
        <f t="shared" ref="BW735" si="14068">O735/O746</f>
        <v>4.9089188549798914E-2</v>
      </c>
      <c r="BX735" s="128">
        <f t="shared" ref="BX735" si="14069">P735/P746</f>
        <v>7.5138356747552149E-2</v>
      </c>
      <c r="BY735" s="129">
        <f t="shared" ref="BY735" si="14070">Q735/Q746</f>
        <v>5.2545719927878425E-2</v>
      </c>
      <c r="BZ735" s="130">
        <f t="shared" ref="BZ735" si="14071">R735/R746</f>
        <v>6.5758768416286445E-2</v>
      </c>
      <c r="CA735" s="131">
        <f t="shared" ref="CA735" si="14072">S735/S746</f>
        <v>7.1300842084728686E-2</v>
      </c>
      <c r="CB735" s="128">
        <f t="shared" ref="CB735" si="14073">T735/T746</f>
        <v>0.14308105687416031</v>
      </c>
      <c r="CC735" s="129">
        <f t="shared" ref="CC735" si="14074">U735/U746</f>
        <v>2.4879438842612889E-2</v>
      </c>
      <c r="CD735" s="130">
        <f t="shared" ref="CD735" si="14075">V735/V746</f>
        <v>9.4676749703440088E-2</v>
      </c>
      <c r="CE735" s="131">
        <f t="shared" ref="CE735" si="14076">W735/W746</f>
        <v>4.8014986196923883E-2</v>
      </c>
      <c r="CF735" s="128">
        <f t="shared" ref="CF735" si="14077">X735/X746</f>
        <v>8.2606464853771169E-2</v>
      </c>
      <c r="CG735" s="129">
        <f t="shared" ref="CG735" si="14078">Y735/Y746</f>
        <v>4.3074017578266871E-2</v>
      </c>
      <c r="CH735" s="130">
        <f t="shared" ref="CH735" si="14079">Z735/Z746</f>
        <v>6.153672825597116E-2</v>
      </c>
      <c r="CI735" s="128">
        <f t="shared" ref="CI735" si="14080">AA735/AA746</f>
        <v>7.5982366156585143E-2</v>
      </c>
      <c r="CJ735" s="134">
        <f t="shared" ref="CJ735" si="14081">AB735/AB746</f>
        <v>7.1011988180908897E-2</v>
      </c>
      <c r="CK735" s="135">
        <f t="shared" ref="CK735" si="14082">AC735/AC746</f>
        <v>6.4692376743543709E-2</v>
      </c>
    </row>
    <row r="736" spans="1:89" x14ac:dyDescent="0.2">
      <c r="A736" s="145" t="s">
        <v>30</v>
      </c>
      <c r="B736" s="189">
        <v>1821</v>
      </c>
      <c r="C736" s="183">
        <v>3681</v>
      </c>
      <c r="D736" s="184">
        <v>1375</v>
      </c>
      <c r="E736" s="185">
        <v>1180</v>
      </c>
      <c r="F736" s="182">
        <v>1632</v>
      </c>
      <c r="G736" s="186">
        <v>3110</v>
      </c>
      <c r="H736" s="184">
        <v>2890</v>
      </c>
      <c r="I736" s="185">
        <v>4458</v>
      </c>
      <c r="J736" s="182">
        <v>1053</v>
      </c>
      <c r="K736" s="183">
        <v>300</v>
      </c>
      <c r="L736" s="184">
        <v>2936</v>
      </c>
      <c r="M736" s="182">
        <v>952</v>
      </c>
      <c r="N736" s="187">
        <v>4490</v>
      </c>
      <c r="O736" s="190">
        <v>2717</v>
      </c>
      <c r="P736" s="182">
        <v>2174</v>
      </c>
      <c r="Q736" s="183">
        <v>1876</v>
      </c>
      <c r="R736" s="184">
        <v>2156</v>
      </c>
      <c r="S736" s="185">
        <v>2772</v>
      </c>
      <c r="T736" s="182">
        <v>1426</v>
      </c>
      <c r="U736" s="186">
        <v>282</v>
      </c>
      <c r="V736" s="184">
        <v>3095</v>
      </c>
      <c r="W736" s="191">
        <v>1649</v>
      </c>
      <c r="X736" s="182">
        <v>2386</v>
      </c>
      <c r="Y736" s="186">
        <v>891</v>
      </c>
      <c r="Z736" s="184">
        <v>3015</v>
      </c>
      <c r="AA736" s="182">
        <v>4715</v>
      </c>
      <c r="AB736" s="156">
        <f t="shared" si="13726"/>
        <v>30449</v>
      </c>
      <c r="AC736" s="157">
        <f t="shared" si="13727"/>
        <v>28583</v>
      </c>
      <c r="BI736" s="145" t="s">
        <v>30</v>
      </c>
      <c r="BJ736" s="128">
        <f>B736/B746</f>
        <v>5.784073944668551E-2</v>
      </c>
      <c r="BK736" s="129">
        <f t="shared" ref="BK736" si="14083">C736/C746</f>
        <v>0.11938120256859311</v>
      </c>
      <c r="BL736" s="130">
        <f t="shared" ref="BL736" si="14084">D736/D746</f>
        <v>0.10106578463800074</v>
      </c>
      <c r="BM736" s="131">
        <f t="shared" ref="BM736" si="14085">E736/E746</f>
        <v>8.3848504227954243E-2</v>
      </c>
      <c r="BN736" s="128">
        <f t="shared" ref="BN736" si="14086">F736/F746</f>
        <v>5.1946398446700834E-2</v>
      </c>
      <c r="BO736" s="129">
        <f t="shared" ref="BO736" si="14087">G736/G746</f>
        <v>0.10965376207601721</v>
      </c>
      <c r="BP736" s="130">
        <f t="shared" ref="BP736" si="14088">H736/H746</f>
        <v>6.7228063645668565E-2</v>
      </c>
      <c r="BQ736" s="131">
        <f t="shared" ref="BQ736" si="14089">I736/I746</f>
        <v>9.8325944551048761E-2</v>
      </c>
      <c r="BR736" s="128">
        <f t="shared" ref="BR736" si="14090">J736/J746</f>
        <v>0.15827446264842929</v>
      </c>
      <c r="BS736" s="129">
        <f t="shared" ref="BS736" si="14091">K736/K746</f>
        <v>4.4221698113207544E-2</v>
      </c>
      <c r="BT736" s="130">
        <f t="shared" ref="BT736" si="14092">L736/L746</f>
        <v>0.11459349752156434</v>
      </c>
      <c r="BU736" s="128">
        <f t="shared" ref="BU736" si="14093">M736/M746</f>
        <v>3.7548315847598011E-2</v>
      </c>
      <c r="BV736" s="132">
        <f t="shared" ref="BV736" si="14094">N736/N746</f>
        <v>0.10385825314581791</v>
      </c>
      <c r="BW736" s="133">
        <f t="shared" ref="BW736" si="14095">O736/O746</f>
        <v>6.427726519990537E-2</v>
      </c>
      <c r="BX736" s="128">
        <f t="shared" ref="BX736" si="14096">P736/P746</f>
        <v>9.2550021285653469E-2</v>
      </c>
      <c r="BY736" s="129">
        <f t="shared" ref="BY736" si="14097">Q736/Q746</f>
        <v>8.0535760281617588E-2</v>
      </c>
      <c r="BZ736" s="130">
        <f t="shared" ref="BZ736" si="14098">R736/R746</f>
        <v>7.5093169865208462E-2</v>
      </c>
      <c r="CA736" s="131">
        <f t="shared" ref="CA736" si="14099">S736/S746</f>
        <v>9.0125825015443639E-2</v>
      </c>
      <c r="CB736" s="128">
        <f t="shared" ref="CB736" si="14100">T736/T746</f>
        <v>0.15965069413345276</v>
      </c>
      <c r="CC736" s="129">
        <f t="shared" ref="CC736" si="14101">U736/U746</f>
        <v>3.0907496711968435E-2</v>
      </c>
      <c r="CD736" s="130">
        <f t="shared" ref="CD736" si="14102">V736/V746</f>
        <v>0.11473161328588374</v>
      </c>
      <c r="CE736" s="131">
        <f t="shared" ref="CE736" si="14103">W736/W746</f>
        <v>5.4193505981332983E-2</v>
      </c>
      <c r="CF736" s="128">
        <f t="shared" ref="CF736" si="14104">X736/X746</f>
        <v>0.11129250431456691</v>
      </c>
      <c r="CG736" s="129">
        <f t="shared" ref="CG736" si="14105">Y736/Y746</f>
        <v>6.4719982567008061E-2</v>
      </c>
      <c r="CH736" s="130">
        <f t="shared" ref="CH736" si="14106">Z736/Z746</f>
        <v>6.793600721045516E-2</v>
      </c>
      <c r="CI736" s="128">
        <f t="shared" ref="CI736" si="14107">AA736/AA746</f>
        <v>9.9932177525327459E-2</v>
      </c>
      <c r="CJ736" s="134">
        <f t="shared" ref="CJ736" si="14108">AB736/AB746</f>
        <v>8.72646714069132E-2</v>
      </c>
      <c r="CK736" s="135">
        <f t="shared" ref="CK736" si="14109">AC736/AC746</f>
        <v>8.2237144961561481E-2</v>
      </c>
    </row>
    <row r="737" spans="1:89" x14ac:dyDescent="0.2">
      <c r="A737" s="136" t="s">
        <v>31</v>
      </c>
      <c r="B737" s="192">
        <v>1903</v>
      </c>
      <c r="C737" s="176">
        <v>3559</v>
      </c>
      <c r="D737" s="177">
        <v>990</v>
      </c>
      <c r="E737" s="178">
        <v>1231</v>
      </c>
      <c r="F737" s="175">
        <v>1362</v>
      </c>
      <c r="G737" s="179">
        <v>3115</v>
      </c>
      <c r="H737" s="177">
        <v>2797</v>
      </c>
      <c r="I737" s="178">
        <v>4987</v>
      </c>
      <c r="J737" s="175">
        <v>725</v>
      </c>
      <c r="K737" s="176">
        <v>290</v>
      </c>
      <c r="L737" s="177">
        <v>3188</v>
      </c>
      <c r="M737" s="175">
        <v>956</v>
      </c>
      <c r="N737" s="180">
        <v>4085</v>
      </c>
      <c r="O737" s="193">
        <v>2583</v>
      </c>
      <c r="P737" s="175">
        <v>2205</v>
      </c>
      <c r="Q737" s="176">
        <v>2067</v>
      </c>
      <c r="R737" s="177">
        <v>1917</v>
      </c>
      <c r="S737" s="178">
        <v>3025</v>
      </c>
      <c r="T737" s="175">
        <v>1074</v>
      </c>
      <c r="U737" s="179">
        <v>265</v>
      </c>
      <c r="V737" s="177">
        <v>3255</v>
      </c>
      <c r="W737" s="194">
        <v>1730</v>
      </c>
      <c r="X737" s="175">
        <v>2111</v>
      </c>
      <c r="Y737" s="179">
        <v>1005</v>
      </c>
      <c r="Z737" s="177">
        <v>2988</v>
      </c>
      <c r="AA737" s="175">
        <v>4485</v>
      </c>
      <c r="AB737" s="156">
        <f t="shared" si="13726"/>
        <v>28600</v>
      </c>
      <c r="AC737" s="157">
        <f t="shared" si="13727"/>
        <v>29298</v>
      </c>
      <c r="BI737" s="136" t="s">
        <v>31</v>
      </c>
      <c r="BJ737" s="128">
        <f>B737/B746</f>
        <v>6.0445319696344056E-2</v>
      </c>
      <c r="BK737" s="129">
        <f t="shared" ref="BK737" si="14110">C737/C746</f>
        <v>0.11542453136148408</v>
      </c>
      <c r="BL737" s="130">
        <f t="shared" ref="BL737" si="14111">D737/D746</f>
        <v>7.2767364939360535E-2</v>
      </c>
      <c r="BM737" s="131">
        <f t="shared" ref="BM737" si="14112">E737/E746</f>
        <v>8.7472465003908192E-2</v>
      </c>
      <c r="BN737" s="128">
        <f t="shared" ref="BN737" si="14113">F737/F746</f>
        <v>4.3352325174268708E-2</v>
      </c>
      <c r="BO737" s="129">
        <f t="shared" ref="BO737" si="14114">G737/G746</f>
        <v>0.10983005429800437</v>
      </c>
      <c r="BP737" s="130">
        <f t="shared" ref="BP737" si="14115">H737/H746</f>
        <v>6.5064669210012097E-2</v>
      </c>
      <c r="BQ737" s="131">
        <f t="shared" ref="BQ737" si="14116">I737/I746</f>
        <v>0.10999360374070888</v>
      </c>
      <c r="BR737" s="128">
        <f t="shared" ref="BR737" si="14117">J737/J746</f>
        <v>0.10897339546069443</v>
      </c>
      <c r="BS737" s="129">
        <f t="shared" ref="BS737" si="14118">K737/K746</f>
        <v>4.2747641509433963E-2</v>
      </c>
      <c r="BT737" s="130">
        <f t="shared" ref="BT737" si="14119">L737/L746</f>
        <v>0.12442917918894657</v>
      </c>
      <c r="BU737" s="128">
        <f t="shared" ref="BU737" si="14120">M737/M746</f>
        <v>3.7706081880571111E-2</v>
      </c>
      <c r="BV737" s="132">
        <f t="shared" ref="BV737" si="14121">N737/N746</f>
        <v>9.4490192450037008E-2</v>
      </c>
      <c r="BW737" s="133">
        <f t="shared" ref="BW737" si="14122">O737/O746</f>
        <v>6.1107168204400285E-2</v>
      </c>
      <c r="BX737" s="128">
        <f t="shared" ref="BX737" si="14123">P737/P746</f>
        <v>9.3869731800766285E-2</v>
      </c>
      <c r="BY737" s="129">
        <f t="shared" ref="BY737" si="14124">Q737/Q746</f>
        <v>8.873529664291234E-2</v>
      </c>
      <c r="BZ737" s="130">
        <f t="shared" ref="BZ737" si="14125">R737/R746</f>
        <v>6.6768834244714567E-2</v>
      </c>
      <c r="CA737" s="131">
        <f t="shared" ref="CA737" si="14126">S737/S746</f>
        <v>9.8351594758916666E-2</v>
      </c>
      <c r="CB737" s="128">
        <f t="shared" ref="CB737" si="14127">T737/T746</f>
        <v>0.12024182713837886</v>
      </c>
      <c r="CC737" s="129">
        <f t="shared" ref="CC737" si="14128">U737/U746</f>
        <v>2.9044278825076722E-2</v>
      </c>
      <c r="CD737" s="130">
        <f t="shared" ref="CD737" si="14129">V737/V746</f>
        <v>0.12066281138790036</v>
      </c>
      <c r="CE737" s="131">
        <f t="shared" ref="CE737" si="14130">W737/W746</f>
        <v>5.685552780333903E-2</v>
      </c>
      <c r="CF737" s="128">
        <f t="shared" ref="CF737" si="14131">X737/X746</f>
        <v>9.8465413498763935E-2</v>
      </c>
      <c r="CG737" s="129">
        <f t="shared" ref="CG737" si="14132">Y737/Y746</f>
        <v>7.3000653737197649E-2</v>
      </c>
      <c r="CH737" s="130">
        <f t="shared" ref="CH737" si="14133">Z737/Z746</f>
        <v>6.7327625056331677E-2</v>
      </c>
      <c r="CI737" s="128">
        <f t="shared" ref="CI737" si="14134">AA737/AA746</f>
        <v>9.5057437158238306E-2</v>
      </c>
      <c r="CJ737" s="134">
        <f t="shared" ref="CJ737" si="14135">AB737/AB746</f>
        <v>8.1965568729275753E-2</v>
      </c>
      <c r="CK737" s="135">
        <f t="shared" ref="CK737" si="14136">AC737/AC746</f>
        <v>8.4294296367904989E-2</v>
      </c>
    </row>
    <row r="738" spans="1:89" x14ac:dyDescent="0.2">
      <c r="A738" s="145" t="s">
        <v>32</v>
      </c>
      <c r="B738" s="189">
        <v>1914</v>
      </c>
      <c r="C738" s="183">
        <v>2901</v>
      </c>
      <c r="D738" s="184">
        <v>670</v>
      </c>
      <c r="E738" s="185">
        <v>1187</v>
      </c>
      <c r="F738" s="182">
        <v>1243</v>
      </c>
      <c r="G738" s="186">
        <v>2836</v>
      </c>
      <c r="H738" s="184">
        <v>2499</v>
      </c>
      <c r="I738" s="185">
        <v>4301</v>
      </c>
      <c r="J738" s="182">
        <v>535</v>
      </c>
      <c r="K738" s="183">
        <v>224</v>
      </c>
      <c r="L738" s="184">
        <v>2139</v>
      </c>
      <c r="M738" s="182">
        <v>992</v>
      </c>
      <c r="N738" s="187">
        <v>3088</v>
      </c>
      <c r="O738" s="190">
        <v>2635</v>
      </c>
      <c r="P738" s="182">
        <v>1413</v>
      </c>
      <c r="Q738" s="183">
        <v>1991</v>
      </c>
      <c r="R738" s="184">
        <v>1757</v>
      </c>
      <c r="S738" s="185">
        <v>2287</v>
      </c>
      <c r="T738" s="182">
        <v>687</v>
      </c>
      <c r="U738" s="186">
        <v>325</v>
      </c>
      <c r="V738" s="184">
        <v>2731</v>
      </c>
      <c r="W738" s="191">
        <v>1627</v>
      </c>
      <c r="X738" s="182">
        <v>1302</v>
      </c>
      <c r="Y738" s="186">
        <v>830</v>
      </c>
      <c r="Z738" s="184">
        <v>2590</v>
      </c>
      <c r="AA738" s="182">
        <v>3602</v>
      </c>
      <c r="AB738" s="156">
        <f t="shared" si="13726"/>
        <v>22568</v>
      </c>
      <c r="AC738" s="157">
        <f t="shared" si="13727"/>
        <v>25738</v>
      </c>
      <c r="BI738" s="145" t="s">
        <v>32</v>
      </c>
      <c r="BJ738" s="128">
        <f>B738/B746</f>
        <v>6.0794714607883618E-2</v>
      </c>
      <c r="BK738" s="129">
        <f t="shared" ref="BK738" si="14137">C738/C746</f>
        <v>9.4084452228059931E-2</v>
      </c>
      <c r="BL738" s="130">
        <f t="shared" ref="BL738" si="14138">D738/D746</f>
        <v>4.9246600514516722E-2</v>
      </c>
      <c r="BM738" s="131">
        <f t="shared" ref="BM738" si="14139">E738/E746</f>
        <v>8.4345910608967525E-2</v>
      </c>
      <c r="BN738" s="128">
        <f t="shared" ref="BN738" si="14140">F738/F746</f>
        <v>3.9564566954196773E-2</v>
      </c>
      <c r="BO738" s="129">
        <f t="shared" ref="BO738" si="14141">G738/G746</f>
        <v>9.9992948311120516E-2</v>
      </c>
      <c r="BP738" s="130">
        <f t="shared" ref="BP738" si="14142">H738/H746</f>
        <v>5.813250209360752E-2</v>
      </c>
      <c r="BQ738" s="131">
        <f t="shared" ref="BQ738" si="14143">I738/I746</f>
        <v>9.4863142107236592E-2</v>
      </c>
      <c r="BR738" s="128">
        <f t="shared" ref="BR738" si="14144">J738/J746</f>
        <v>8.0414850443408986E-2</v>
      </c>
      <c r="BS738" s="129">
        <f t="shared" ref="BS738" si="14145">K738/K746</f>
        <v>3.3018867924528301E-2</v>
      </c>
      <c r="BT738" s="130">
        <f t="shared" ref="BT738" si="14146">L738/L746</f>
        <v>8.3486202724327704E-2</v>
      </c>
      <c r="BU738" s="128">
        <f t="shared" ref="BU738" si="14147">M738/M746</f>
        <v>3.9125976177329019E-2</v>
      </c>
      <c r="BV738" s="132">
        <f t="shared" ref="BV738" si="14148">N738/N746</f>
        <v>7.1428571428571425E-2</v>
      </c>
      <c r="BW738" s="133">
        <f t="shared" ref="BW738" si="14149">O738/O746</f>
        <v>6.2337355098178379E-2</v>
      </c>
      <c r="BX738" s="128">
        <f t="shared" ref="BX738" si="14150">P738/P746</f>
        <v>6.015325670498084E-2</v>
      </c>
      <c r="BY738" s="129">
        <f t="shared" ref="BY738" si="14151">Q738/Q746</f>
        <v>8.5472653902292431E-2</v>
      </c>
      <c r="BZ738" s="130">
        <f t="shared" ref="BZ738" si="14152">R738/R746</f>
        <v>6.1196057260283515E-2</v>
      </c>
      <c r="CA738" s="131">
        <f t="shared" ref="CA738" si="14153">S738/S746</f>
        <v>7.4357056930129728E-2</v>
      </c>
      <c r="CB738" s="128">
        <f t="shared" ref="CB738" si="14154">T738/T746</f>
        <v>7.6914464845499325E-2</v>
      </c>
      <c r="CC738" s="129">
        <f t="shared" ref="CC738" si="14155">U738/U746</f>
        <v>3.5620341955282769E-2</v>
      </c>
      <c r="CD738" s="130">
        <f t="shared" ref="CD738" si="14156">V738/V746</f>
        <v>0.10123813760379596</v>
      </c>
      <c r="CE738" s="131">
        <f t="shared" ref="CE738" si="14157">W738/W746</f>
        <v>5.3470487708689368E-2</v>
      </c>
      <c r="CF738" s="128">
        <f t="shared" ref="CF738" si="14158">X738/X746</f>
        <v>6.0730444517001728E-2</v>
      </c>
      <c r="CG738" s="129">
        <f t="shared" ref="CG738" si="14159">Y738/Y746</f>
        <v>6.0289097116292586E-2</v>
      </c>
      <c r="CH738" s="130">
        <f t="shared" ref="CH738" si="14160">Z738/Z746</f>
        <v>5.8359621451104099E-2</v>
      </c>
      <c r="CI738" s="128">
        <f t="shared" ref="CI738" si="14161">AA738/AA746</f>
        <v>7.6342673053283031E-2</v>
      </c>
      <c r="CJ738" s="134">
        <f t="shared" ref="CJ738" si="14162">AB738/AB746</f>
        <v>6.4678285142737588E-2</v>
      </c>
      <c r="CK738" s="135">
        <f t="shared" ref="CK738" si="14163">AC738/AC746</f>
        <v>7.4051696358698155E-2</v>
      </c>
    </row>
    <row r="739" spans="1:89" x14ac:dyDescent="0.2">
      <c r="A739" s="136" t="s">
        <v>33</v>
      </c>
      <c r="B739" s="192">
        <v>1707</v>
      </c>
      <c r="C739" s="176">
        <v>1870</v>
      </c>
      <c r="D739" s="177">
        <v>463</v>
      </c>
      <c r="E739" s="178">
        <v>806</v>
      </c>
      <c r="F739" s="175">
        <v>1142</v>
      </c>
      <c r="G739" s="179">
        <v>1917</v>
      </c>
      <c r="H739" s="177">
        <v>2015</v>
      </c>
      <c r="I739" s="178">
        <v>2809</v>
      </c>
      <c r="J739" s="175">
        <v>389</v>
      </c>
      <c r="K739" s="176">
        <v>152</v>
      </c>
      <c r="L739" s="177">
        <v>1596</v>
      </c>
      <c r="M739" s="175">
        <v>992</v>
      </c>
      <c r="N739" s="180">
        <v>2367</v>
      </c>
      <c r="O739" s="193">
        <v>2259</v>
      </c>
      <c r="P739" s="175">
        <v>1030</v>
      </c>
      <c r="Q739" s="176">
        <v>1476</v>
      </c>
      <c r="R739" s="177">
        <v>1294</v>
      </c>
      <c r="S739" s="178">
        <v>1862</v>
      </c>
      <c r="T739" s="175">
        <v>520</v>
      </c>
      <c r="U739" s="179">
        <v>333</v>
      </c>
      <c r="V739" s="177">
        <v>2143</v>
      </c>
      <c r="W739" s="194">
        <v>1545</v>
      </c>
      <c r="X739" s="175">
        <v>942</v>
      </c>
      <c r="Y739" s="179">
        <v>720</v>
      </c>
      <c r="Z739" s="177">
        <v>2006</v>
      </c>
      <c r="AA739" s="175">
        <v>2570</v>
      </c>
      <c r="AB739" s="156">
        <f t="shared" si="13726"/>
        <v>17614</v>
      </c>
      <c r="AC739" s="157">
        <f t="shared" si="13727"/>
        <v>19311</v>
      </c>
      <c r="BI739" s="136" t="s">
        <v>33</v>
      </c>
      <c r="BJ739" s="128">
        <f>B739/B746</f>
        <v>5.4219737636184609E-2</v>
      </c>
      <c r="BK739" s="129">
        <f t="shared" ref="BK739" si="14164">C739/C746</f>
        <v>6.0647337354868006E-2</v>
      </c>
      <c r="BL739" s="130">
        <f t="shared" ref="BL739" si="14165">D739/D746</f>
        <v>3.4031606027195883E-2</v>
      </c>
      <c r="BM739" s="131">
        <f t="shared" ref="BM739" si="14166">E739/E746</f>
        <v>5.7272791870958573E-2</v>
      </c>
      <c r="BN739" s="128">
        <f t="shared" ref="BN739" si="14167">F739/F746</f>
        <v>3.6349746952286981E-2</v>
      </c>
      <c r="BO739" s="129">
        <f t="shared" ref="BO739" si="14168">G739/G746</f>
        <v>6.7590437909879411E-2</v>
      </c>
      <c r="BP739" s="130">
        <f t="shared" ref="BP739" si="14169">H739/H746</f>
        <v>4.6873546105890014E-2</v>
      </c>
      <c r="BQ739" s="131">
        <f t="shared" ref="BQ739" si="14170">I739/I746</f>
        <v>6.1955490857760427E-2</v>
      </c>
      <c r="BR739" s="128">
        <f t="shared" ref="BR739" si="14171">J739/J746</f>
        <v>5.8469863219600182E-2</v>
      </c>
      <c r="BS739" s="129">
        <f t="shared" ref="BS739" si="14172">K739/K746</f>
        <v>2.2405660377358489E-2</v>
      </c>
      <c r="BT739" s="130">
        <f t="shared" ref="BT739" si="14173">L739/L746</f>
        <v>6.2292650560087426E-2</v>
      </c>
      <c r="BU739" s="128">
        <f t="shared" ref="BU739" si="14174">M739/M746</f>
        <v>3.9125976177329019E-2</v>
      </c>
      <c r="BV739" s="132">
        <f t="shared" ref="BV739" si="14175">N739/N746</f>
        <v>5.4751110288675055E-2</v>
      </c>
      <c r="BW739" s="133">
        <f t="shared" ref="BW739" si="14176">O739/O746</f>
        <v>5.3442157558552167E-2</v>
      </c>
      <c r="BX739" s="128">
        <f t="shared" ref="BX739" si="14177">P739/P746</f>
        <v>4.3848446147296723E-2</v>
      </c>
      <c r="BY739" s="129">
        <f t="shared" ref="BY739" si="14178">Q739/Q746</f>
        <v>6.3363956383618095E-2</v>
      </c>
      <c r="BZ739" s="130">
        <f t="shared" ref="BZ739" si="14179">R739/R746</f>
        <v>4.5069833861586153E-2</v>
      </c>
      <c r="CA739" s="131">
        <f t="shared" ref="CA739" si="14180">S739/S746</f>
        <v>6.0539064278050524E-2</v>
      </c>
      <c r="CB739" s="128">
        <f t="shared" ref="CB739" si="14181">T739/T746</f>
        <v>5.8217644424540978E-2</v>
      </c>
      <c r="CC739" s="129">
        <f t="shared" ref="CC739" si="14182">U739/U746</f>
        <v>3.6497150372643575E-2</v>
      </c>
      <c r="CD739" s="130">
        <f t="shared" ref="CD739" si="14183">V739/V746</f>
        <v>7.9440984578884932E-2</v>
      </c>
      <c r="CE739" s="131">
        <f t="shared" ref="CE739" si="14184">W739/W746</f>
        <v>5.0775601419744971E-2</v>
      </c>
      <c r="CF739" s="128">
        <f t="shared" ref="CF739" si="14185">X739/X746</f>
        <v>4.3938616539950556E-2</v>
      </c>
      <c r="CG739" s="129">
        <f t="shared" ref="CG739" si="14186">Y739/Y746</f>
        <v>5.2298975811723686E-2</v>
      </c>
      <c r="CH739" s="130">
        <f t="shared" ref="CH739" si="14187">Z739/Z746</f>
        <v>4.5200540784136996E-2</v>
      </c>
      <c r="CI739" s="128">
        <f t="shared" ref="CI739" si="14188">AA739/AA746</f>
        <v>5.446992497138739E-2</v>
      </c>
      <c r="CJ739" s="134">
        <f t="shared" ref="CJ739" si="14189">AB739/AB746</f>
        <v>5.0480472992918288E-2</v>
      </c>
      <c r="CK739" s="135">
        <f t="shared" ref="CK739" si="14190">AC739/AC746</f>
        <v>5.5560350780278968E-2</v>
      </c>
    </row>
    <row r="740" spans="1:89" x14ac:dyDescent="0.2">
      <c r="A740" s="145" t="s">
        <v>34</v>
      </c>
      <c r="B740" s="189">
        <v>631</v>
      </c>
      <c r="C740" s="183">
        <v>1322</v>
      </c>
      <c r="D740" s="184">
        <v>230</v>
      </c>
      <c r="E740" s="185">
        <v>769</v>
      </c>
      <c r="F740" s="182">
        <v>486</v>
      </c>
      <c r="G740" s="186">
        <v>1724</v>
      </c>
      <c r="H740" s="184">
        <v>936</v>
      </c>
      <c r="I740" s="185">
        <v>2291</v>
      </c>
      <c r="J740" s="182">
        <v>154</v>
      </c>
      <c r="K740" s="183">
        <v>80</v>
      </c>
      <c r="L740" s="184">
        <v>1566</v>
      </c>
      <c r="M740" s="182">
        <v>686</v>
      </c>
      <c r="N740" s="187">
        <v>2137</v>
      </c>
      <c r="O740" s="190">
        <v>1566</v>
      </c>
      <c r="P740" s="182">
        <v>600</v>
      </c>
      <c r="Q740" s="183">
        <v>1052</v>
      </c>
      <c r="R740" s="184">
        <v>1049</v>
      </c>
      <c r="S740" s="185">
        <v>1440</v>
      </c>
      <c r="T740" s="182">
        <v>241</v>
      </c>
      <c r="U740" s="186">
        <v>331</v>
      </c>
      <c r="V740" s="184">
        <v>1741</v>
      </c>
      <c r="W740" s="191">
        <v>909</v>
      </c>
      <c r="X740" s="182">
        <v>454</v>
      </c>
      <c r="Y740" s="186">
        <v>481</v>
      </c>
      <c r="Z740" s="184">
        <v>1375</v>
      </c>
      <c r="AA740" s="182">
        <v>1905</v>
      </c>
      <c r="AB740" s="156">
        <f t="shared" si="13726"/>
        <v>11600</v>
      </c>
      <c r="AC740" s="157">
        <f t="shared" si="13727"/>
        <v>14556</v>
      </c>
      <c r="BI740" s="145" t="s">
        <v>34</v>
      </c>
      <c r="BJ740" s="128">
        <f>B740/B746</f>
        <v>2.0042562652860273E-2</v>
      </c>
      <c r="BK740" s="129">
        <f t="shared" ref="BK740" si="14191">C740/C746</f>
        <v>4.2874748654083153E-2</v>
      </c>
      <c r="BL740" s="130">
        <f t="shared" ref="BL740" si="14192">D740/D746</f>
        <v>1.6905549430356485E-2</v>
      </c>
      <c r="BM740" s="131">
        <f t="shared" ref="BM740" si="14193">E740/E746</f>
        <v>5.4643643857031195E-2</v>
      </c>
      <c r="BN740" s="128">
        <f t="shared" ref="BN740" si="14194">F740/F746</f>
        <v>1.5469331890377821E-2</v>
      </c>
      <c r="BO740" s="129">
        <f t="shared" ref="BO740" si="14195">G740/G746</f>
        <v>6.0785558141174811E-2</v>
      </c>
      <c r="BP740" s="130">
        <f t="shared" ref="BP740" si="14196">H740/H746</f>
        <v>2.1773518191123106E-2</v>
      </c>
      <c r="BQ740" s="131">
        <f t="shared" ref="BQ740" si="14197">I740/I746</f>
        <v>5.0530448399832374E-2</v>
      </c>
      <c r="BR740" s="128">
        <f t="shared" ref="BR740" si="14198">J740/J746</f>
        <v>2.3147452277168194E-2</v>
      </c>
      <c r="BS740" s="129">
        <f t="shared" ref="BS740" si="14199">K740/K746</f>
        <v>1.179245283018868E-2</v>
      </c>
      <c r="BT740" s="130">
        <f t="shared" ref="BT740" si="14200">L740/L746</f>
        <v>6.112173607587526E-2</v>
      </c>
      <c r="BU740" s="128">
        <f t="shared" ref="BU740" si="14201">M740/M746</f>
        <v>2.7056874654886803E-2</v>
      </c>
      <c r="BV740" s="132">
        <f t="shared" ref="BV740" si="14202">N740/N746</f>
        <v>4.9430977054034049E-2</v>
      </c>
      <c r="BW740" s="133">
        <f t="shared" ref="BW740" si="14203">O740/O746</f>
        <v>3.7047551454932576E-2</v>
      </c>
      <c r="BX740" s="128">
        <f t="shared" ref="BX740" si="14204">P740/P746</f>
        <v>2.554278416347382E-2</v>
      </c>
      <c r="BY740" s="129">
        <f t="shared" ref="BY740" si="14205">Q740/Q746</f>
        <v>4.5161844251738643E-2</v>
      </c>
      <c r="BZ740" s="130">
        <f t="shared" ref="BZ740" si="14206">R740/R746</f>
        <v>3.6536519104176102E-2</v>
      </c>
      <c r="CA740" s="131">
        <f t="shared" ref="CA740" si="14207">S740/S746</f>
        <v>4.6818610397633062E-2</v>
      </c>
      <c r="CB740" s="128">
        <f t="shared" ref="CB740" si="14208">T740/T746</f>
        <v>2.6981639050604567E-2</v>
      </c>
      <c r="CC740" s="129">
        <f t="shared" ref="CC740" si="14209">U740/U746</f>
        <v>3.6277948268303377E-2</v>
      </c>
      <c r="CD740" s="130">
        <f t="shared" ref="CD740" si="14210">V740/V746</f>
        <v>6.4538849347568206E-2</v>
      </c>
      <c r="CE740" s="131">
        <f t="shared" ref="CE740" si="14211">W740/W746</f>
        <v>2.9873800446956752E-2</v>
      </c>
      <c r="CF740" s="128">
        <f t="shared" ref="CF740" si="14212">X740/X746</f>
        <v>2.1176360837725641E-2</v>
      </c>
      <c r="CG740" s="129">
        <f t="shared" ref="CG740" si="14213">Y740/Y746</f>
        <v>3.4938621340887627E-2</v>
      </c>
      <c r="CH740" s="130">
        <f t="shared" ref="CH740" si="14214">Z740/Z746</f>
        <v>3.0982424515547544E-2</v>
      </c>
      <c r="CI740" s="128">
        <f t="shared" ref="CI740" si="14215">AA740/AA746</f>
        <v>4.0375566953499219E-2</v>
      </c>
      <c r="CJ740" s="134">
        <f t="shared" ref="CJ740" si="14216">AB740/AB746</f>
        <v>3.3244776127957995E-2</v>
      </c>
      <c r="CK740" s="135">
        <f t="shared" ref="CK740" si="14217">AC740/AC746</f>
        <v>4.1879574644386137E-2</v>
      </c>
    </row>
    <row r="741" spans="1:89" x14ac:dyDescent="0.2">
      <c r="A741" s="136" t="s">
        <v>35</v>
      </c>
      <c r="B741" s="192">
        <v>0</v>
      </c>
      <c r="C741" s="176">
        <v>547</v>
      </c>
      <c r="D741" s="177">
        <v>13</v>
      </c>
      <c r="E741" s="178">
        <v>318</v>
      </c>
      <c r="F741" s="175">
        <v>27</v>
      </c>
      <c r="G741" s="179">
        <v>684</v>
      </c>
      <c r="H741" s="177">
        <v>110</v>
      </c>
      <c r="I741" s="178">
        <v>691</v>
      </c>
      <c r="J741" s="175">
        <v>41</v>
      </c>
      <c r="K741" s="176">
        <v>12</v>
      </c>
      <c r="L741" s="177">
        <v>251</v>
      </c>
      <c r="M741" s="175">
        <v>159</v>
      </c>
      <c r="N741" s="180">
        <v>363</v>
      </c>
      <c r="O741" s="193">
        <v>285</v>
      </c>
      <c r="P741" s="175">
        <v>120</v>
      </c>
      <c r="Q741" s="176">
        <v>239</v>
      </c>
      <c r="R741" s="177">
        <v>226</v>
      </c>
      <c r="S741" s="178">
        <v>125</v>
      </c>
      <c r="T741" s="175">
        <v>52</v>
      </c>
      <c r="U741" s="179">
        <v>21</v>
      </c>
      <c r="V741" s="177">
        <v>199</v>
      </c>
      <c r="W741" s="194">
        <v>37</v>
      </c>
      <c r="X741" s="175">
        <v>77</v>
      </c>
      <c r="Y741" s="179">
        <v>20</v>
      </c>
      <c r="Z741" s="177">
        <v>118</v>
      </c>
      <c r="AA741" s="175">
        <v>155</v>
      </c>
      <c r="AB741" s="156">
        <f t="shared" si="13726"/>
        <v>1597</v>
      </c>
      <c r="AC741" s="157">
        <f t="shared" si="13727"/>
        <v>3293</v>
      </c>
      <c r="BI741" s="136" t="s">
        <v>35</v>
      </c>
      <c r="BJ741" s="128">
        <f>B741/B746</f>
        <v>0</v>
      </c>
      <c r="BK741" s="129">
        <f t="shared" ref="BK741" si="14218">C741/C746</f>
        <v>1.7740156969579035E-2</v>
      </c>
      <c r="BL741" s="130">
        <f t="shared" ref="BL741" si="14219">D741/D746</f>
        <v>9.5553105475927971E-4</v>
      </c>
      <c r="BM741" s="131">
        <f t="shared" ref="BM741" si="14220">E741/E746</f>
        <v>2.2596461308889364E-2</v>
      </c>
      <c r="BN741" s="128">
        <f t="shared" ref="BN741" si="14221">F741/F746</f>
        <v>8.5940732724321231E-4</v>
      </c>
      <c r="BO741" s="129">
        <f t="shared" ref="BO741" si="14222">G741/G746</f>
        <v>2.4116775967844298E-2</v>
      </c>
      <c r="BP741" s="130">
        <f t="shared" ref="BP741" si="14223">H741/H746</f>
        <v>2.5588536335721598E-3</v>
      </c>
      <c r="BQ741" s="131">
        <f t="shared" ref="BQ741" si="14224">I741/I746</f>
        <v>1.524074196607777E-2</v>
      </c>
      <c r="BR741" s="128">
        <f t="shared" ref="BR741" si="14225">J741/J746</f>
        <v>6.1626333984668574E-3</v>
      </c>
      <c r="BS741" s="129">
        <f t="shared" ref="BS741" si="14226">K741/K746</f>
        <v>1.7688679245283019E-3</v>
      </c>
      <c r="BT741" s="130">
        <f t="shared" ref="BT741" si="14227">L741/L746</f>
        <v>9.7966511845751537E-3</v>
      </c>
      <c r="BU741" s="128">
        <f t="shared" ref="BU741" si="14228">M741/M746</f>
        <v>6.2711998106807602E-3</v>
      </c>
      <c r="BV741" s="132">
        <f t="shared" ref="BV741" si="14229">N741/N746</f>
        <v>8.3965581051073275E-3</v>
      </c>
      <c r="BW741" s="133">
        <f t="shared" ref="BW741" si="14230">O741/O746</f>
        <v>6.7423704755145497E-3</v>
      </c>
      <c r="BX741" s="128">
        <f t="shared" ref="BX741" si="14231">P741/P746</f>
        <v>5.108556832694764E-3</v>
      </c>
      <c r="BY741" s="129">
        <f t="shared" ref="BY741" si="14232">Q741/Q746</f>
        <v>1.0260152829054693E-2</v>
      </c>
      <c r="BZ741" s="130">
        <f t="shared" ref="BZ741" si="14233">R741/R746</f>
        <v>7.871547490508864E-3</v>
      </c>
      <c r="CA741" s="131">
        <f t="shared" ref="CA741" si="14234">S741/S746</f>
        <v>4.0641154859056474E-3</v>
      </c>
      <c r="CB741" s="128">
        <f t="shared" ref="CB741" si="14235">T741/T746</f>
        <v>5.8217644424540978E-3</v>
      </c>
      <c r="CC741" s="129">
        <f t="shared" ref="CC741" si="14236">U741/U746</f>
        <v>2.3016220955721176E-3</v>
      </c>
      <c r="CD741" s="130">
        <f t="shared" ref="CD741" si="14237">V741/V746</f>
        <v>7.3769276393831551E-3</v>
      </c>
      <c r="CE741" s="131">
        <f t="shared" ref="CE741" si="14238">W741/W746</f>
        <v>1.2159852767188116E-3</v>
      </c>
      <c r="CF741" s="128">
        <f t="shared" ref="CF741" si="14239">X741/X746</f>
        <v>3.5915854284248334E-3</v>
      </c>
      <c r="CG741" s="129">
        <f t="shared" ref="CG741" si="14240">Y741/Y746</f>
        <v>1.4527493281034358E-3</v>
      </c>
      <c r="CH741" s="130">
        <f t="shared" ref="CH741" si="14241">Z741/Z746</f>
        <v>2.6588553402433529E-3</v>
      </c>
      <c r="CI741" s="128">
        <f t="shared" ref="CI741" si="14242">AA741/AA746</f>
        <v>3.2851511169513796E-3</v>
      </c>
      <c r="CJ741" s="134">
        <f t="shared" ref="CJ741" si="14243">AB741/AB746</f>
        <v>4.5768885755473211E-3</v>
      </c>
      <c r="CK741" s="135">
        <f t="shared" ref="CK741" si="14244">AC741/AC746</f>
        <v>9.4744050085163196E-3</v>
      </c>
    </row>
    <row r="742" spans="1:89" x14ac:dyDescent="0.2">
      <c r="A742" s="145" t="s">
        <v>36</v>
      </c>
      <c r="B742" s="189"/>
      <c r="C742" s="183"/>
      <c r="D742" s="184"/>
      <c r="E742" s="185"/>
      <c r="F742" s="182"/>
      <c r="G742" s="186"/>
      <c r="H742" s="184"/>
      <c r="I742" s="185"/>
      <c r="J742" s="182"/>
      <c r="K742" s="186"/>
      <c r="L742" s="184"/>
      <c r="M742" s="182"/>
      <c r="N742" s="187"/>
      <c r="O742" s="190"/>
      <c r="P742" s="182"/>
      <c r="Q742" s="186"/>
      <c r="R742" s="184"/>
      <c r="S742" s="185"/>
      <c r="T742" s="182"/>
      <c r="U742" s="186"/>
      <c r="V742" s="184"/>
      <c r="W742" s="185"/>
      <c r="X742" s="182"/>
      <c r="Y742" s="186"/>
      <c r="Z742" s="184"/>
      <c r="AA742" s="182"/>
      <c r="AB742" s="156">
        <f t="shared" si="13726"/>
        <v>0</v>
      </c>
      <c r="AC742" s="157">
        <f t="shared" si="13727"/>
        <v>0</v>
      </c>
      <c r="BI742" s="145" t="s">
        <v>36</v>
      </c>
      <c r="BJ742" s="128">
        <f>B742/B746</f>
        <v>0</v>
      </c>
      <c r="BK742" s="129">
        <f t="shared" ref="BK742" si="14245">C742/C746</f>
        <v>0</v>
      </c>
      <c r="BL742" s="130">
        <f t="shared" ref="BL742" si="14246">D742/D746</f>
        <v>0</v>
      </c>
      <c r="BM742" s="131">
        <f t="shared" ref="BM742" si="14247">E742/E746</f>
        <v>0</v>
      </c>
      <c r="BN742" s="128">
        <f t="shared" ref="BN742" si="14248">F742/F746</f>
        <v>0</v>
      </c>
      <c r="BO742" s="129">
        <f t="shared" ref="BO742" si="14249">G742/G746</f>
        <v>0</v>
      </c>
      <c r="BP742" s="130">
        <f t="shared" ref="BP742" si="14250">H742/H746</f>
        <v>0</v>
      </c>
      <c r="BQ742" s="131">
        <f t="shared" ref="BQ742" si="14251">I742/I746</f>
        <v>0</v>
      </c>
      <c r="BR742" s="128">
        <f t="shared" ref="BR742" si="14252">J742/J746</f>
        <v>0</v>
      </c>
      <c r="BS742" s="129">
        <f t="shared" ref="BS742" si="14253">K742/K746</f>
        <v>0</v>
      </c>
      <c r="BT742" s="130">
        <f t="shared" ref="BT742" si="14254">L742/L746</f>
        <v>0</v>
      </c>
      <c r="BU742" s="128">
        <f t="shared" ref="BU742" si="14255">M742/M746</f>
        <v>0</v>
      </c>
      <c r="BV742" s="132">
        <f t="shared" ref="BV742" si="14256">N742/N746</f>
        <v>0</v>
      </c>
      <c r="BW742" s="133">
        <f t="shared" ref="BW742" si="14257">O742/O746</f>
        <v>0</v>
      </c>
      <c r="BX742" s="128">
        <f t="shared" ref="BX742" si="14258">P742/P746</f>
        <v>0</v>
      </c>
      <c r="BY742" s="129">
        <f t="shared" ref="BY742" si="14259">Q742/Q746</f>
        <v>0</v>
      </c>
      <c r="BZ742" s="130">
        <f t="shared" ref="BZ742" si="14260">R742/R746</f>
        <v>0</v>
      </c>
      <c r="CA742" s="131">
        <f t="shared" ref="CA742" si="14261">S742/S746</f>
        <v>0</v>
      </c>
      <c r="CB742" s="128">
        <f t="shared" ref="CB742" si="14262">T742/T746</f>
        <v>0</v>
      </c>
      <c r="CC742" s="129">
        <f t="shared" ref="CC742" si="14263">U742/U746</f>
        <v>0</v>
      </c>
      <c r="CD742" s="130">
        <f t="shared" ref="CD742" si="14264">V742/V746</f>
        <v>0</v>
      </c>
      <c r="CE742" s="131">
        <f t="shared" ref="CE742" si="14265">W742/W746</f>
        <v>0</v>
      </c>
      <c r="CF742" s="128">
        <f t="shared" ref="CF742" si="14266">X742/X746</f>
        <v>0</v>
      </c>
      <c r="CG742" s="129">
        <f t="shared" ref="CG742" si="14267">Y742/Y746</f>
        <v>0</v>
      </c>
      <c r="CH742" s="130">
        <f t="shared" ref="CH742" si="14268">Z742/Z746</f>
        <v>0</v>
      </c>
      <c r="CI742" s="128">
        <f t="shared" ref="CI742" si="14269">AA742/AA746</f>
        <v>0</v>
      </c>
      <c r="CJ742" s="134">
        <f t="shared" ref="CJ742" si="14270">AB742/AB746</f>
        <v>0</v>
      </c>
      <c r="CK742" s="135">
        <f t="shared" ref="CK742" si="14271">AC742/AC746</f>
        <v>0</v>
      </c>
    </row>
    <row r="743" spans="1:89" x14ac:dyDescent="0.2">
      <c r="A743" s="136" t="s">
        <v>37</v>
      </c>
      <c r="B743" s="58"/>
      <c r="C743" s="59"/>
      <c r="D743" s="138"/>
      <c r="E743" s="139"/>
      <c r="F743" s="137"/>
      <c r="G743" s="140"/>
      <c r="H743" s="138"/>
      <c r="I743" s="139"/>
      <c r="J743" s="137"/>
      <c r="K743" s="140"/>
      <c r="L743" s="138"/>
      <c r="M743" s="137"/>
      <c r="N743" s="141"/>
      <c r="O743" s="142"/>
      <c r="P743" s="137"/>
      <c r="Q743" s="140"/>
      <c r="R743" s="138"/>
      <c r="S743" s="139"/>
      <c r="T743" s="137"/>
      <c r="U743" s="140"/>
      <c r="V743" s="138"/>
      <c r="W743" s="139"/>
      <c r="X743" s="137"/>
      <c r="Y743" s="140"/>
      <c r="Z743" s="143"/>
      <c r="AA743" s="144"/>
      <c r="AB743" s="158">
        <f t="shared" ref="AB743:AB745" si="14272">SUM(B743,D743,F743,H743,J743,L743,N743,P743,R743,T743,V743,X743,Z743)</f>
        <v>0</v>
      </c>
      <c r="AC743" s="159">
        <f t="shared" ref="AC743:AC745" si="14273">SUM(C743,E743,G743,I743,K743,M743,O743,Q743,S743,U743,W743,Y743,AA743)</f>
        <v>0</v>
      </c>
      <c r="BI743" s="136" t="s">
        <v>37</v>
      </c>
      <c r="BJ743" s="128">
        <f>B743/B746</f>
        <v>0</v>
      </c>
      <c r="BK743" s="129">
        <f t="shared" ref="BK743" si="14274">C743/C746</f>
        <v>0</v>
      </c>
      <c r="BL743" s="130">
        <f t="shared" ref="BL743" si="14275">D743/D746</f>
        <v>0</v>
      </c>
      <c r="BM743" s="131">
        <f t="shared" ref="BM743" si="14276">E743/E746</f>
        <v>0</v>
      </c>
      <c r="BN743" s="128">
        <f t="shared" ref="BN743" si="14277">F743/F746</f>
        <v>0</v>
      </c>
      <c r="BO743" s="129">
        <f t="shared" ref="BO743" si="14278">G743/G746</f>
        <v>0</v>
      </c>
      <c r="BP743" s="130">
        <f t="shared" ref="BP743" si="14279">H743/H746</f>
        <v>0</v>
      </c>
      <c r="BQ743" s="131">
        <f t="shared" ref="BQ743" si="14280">I743/I746</f>
        <v>0</v>
      </c>
      <c r="BR743" s="128">
        <f t="shared" ref="BR743" si="14281">J743/J746</f>
        <v>0</v>
      </c>
      <c r="BS743" s="129">
        <f t="shared" ref="BS743" si="14282">K743/K746</f>
        <v>0</v>
      </c>
      <c r="BT743" s="130">
        <f t="shared" ref="BT743" si="14283">L743/L746</f>
        <v>0</v>
      </c>
      <c r="BU743" s="128">
        <f t="shared" ref="BU743" si="14284">M743/M746</f>
        <v>0</v>
      </c>
      <c r="BV743" s="132">
        <f t="shared" ref="BV743" si="14285">N743/N746</f>
        <v>0</v>
      </c>
      <c r="BW743" s="133">
        <f t="shared" ref="BW743" si="14286">O743/O746</f>
        <v>0</v>
      </c>
      <c r="BX743" s="128">
        <f t="shared" ref="BX743" si="14287">P743/P746</f>
        <v>0</v>
      </c>
      <c r="BY743" s="129">
        <f t="shared" ref="BY743" si="14288">Q743/Q746</f>
        <v>0</v>
      </c>
      <c r="BZ743" s="130">
        <f t="shared" ref="BZ743" si="14289">R743/R746</f>
        <v>0</v>
      </c>
      <c r="CA743" s="131">
        <f t="shared" ref="CA743" si="14290">S743/S746</f>
        <v>0</v>
      </c>
      <c r="CB743" s="128">
        <f t="shared" ref="CB743" si="14291">T743/T746</f>
        <v>0</v>
      </c>
      <c r="CC743" s="129">
        <f t="shared" ref="CC743" si="14292">U743/U746</f>
        <v>0</v>
      </c>
      <c r="CD743" s="130">
        <f t="shared" ref="CD743" si="14293">V743/V746</f>
        <v>0</v>
      </c>
      <c r="CE743" s="131">
        <f t="shared" ref="CE743" si="14294">W743/W746</f>
        <v>0</v>
      </c>
      <c r="CF743" s="128">
        <f t="shared" ref="CF743" si="14295">X743/X746</f>
        <v>0</v>
      </c>
      <c r="CG743" s="129">
        <f t="shared" ref="CG743" si="14296">Y743/Y746</f>
        <v>0</v>
      </c>
      <c r="CH743" s="130">
        <f t="shared" ref="CH743" si="14297">Z743/Z746</f>
        <v>0</v>
      </c>
      <c r="CI743" s="128">
        <f t="shared" ref="CI743" si="14298">AA743/AA746</f>
        <v>0</v>
      </c>
      <c r="CJ743" s="134">
        <f t="shared" ref="CJ743" si="14299">AB743/AB746</f>
        <v>0</v>
      </c>
      <c r="CK743" s="135">
        <f t="shared" ref="CK743" si="14300">AC743/AC746</f>
        <v>0</v>
      </c>
    </row>
    <row r="744" spans="1:89" x14ac:dyDescent="0.2">
      <c r="A744" s="145" t="s">
        <v>38</v>
      </c>
      <c r="B744" s="56"/>
      <c r="C744" s="57"/>
      <c r="D744" s="151"/>
      <c r="E744" s="148"/>
      <c r="F744" s="149"/>
      <c r="G744" s="150"/>
      <c r="H744" s="151"/>
      <c r="I744" s="148"/>
      <c r="J744" s="149"/>
      <c r="K744" s="150"/>
      <c r="L744" s="151"/>
      <c r="M744" s="149"/>
      <c r="N744" s="153"/>
      <c r="O744" s="152"/>
      <c r="P744" s="149"/>
      <c r="Q744" s="150"/>
      <c r="R744" s="151"/>
      <c r="S744" s="148"/>
      <c r="T744" s="149"/>
      <c r="U744" s="150"/>
      <c r="V744" s="151"/>
      <c r="W744" s="148"/>
      <c r="X744" s="149"/>
      <c r="Y744" s="150"/>
      <c r="Z744" s="147"/>
      <c r="AA744" s="146"/>
      <c r="AB744" s="158">
        <f t="shared" si="14272"/>
        <v>0</v>
      </c>
      <c r="AC744" s="159">
        <f t="shared" si="14273"/>
        <v>0</v>
      </c>
      <c r="BI744" s="145" t="s">
        <v>38</v>
      </c>
      <c r="BJ744" s="128">
        <f>B744/B746</f>
        <v>0</v>
      </c>
      <c r="BK744" s="129">
        <f t="shared" ref="BK744" si="14301">C744/C746</f>
        <v>0</v>
      </c>
      <c r="BL744" s="130">
        <f t="shared" ref="BL744" si="14302">D744/D746</f>
        <v>0</v>
      </c>
      <c r="BM744" s="131">
        <f t="shared" ref="BM744" si="14303">E744/E746</f>
        <v>0</v>
      </c>
      <c r="BN744" s="128">
        <f t="shared" ref="BN744" si="14304">F744/F746</f>
        <v>0</v>
      </c>
      <c r="BO744" s="129">
        <f t="shared" ref="BO744" si="14305">G744/G746</f>
        <v>0</v>
      </c>
      <c r="BP744" s="130">
        <f t="shared" ref="BP744" si="14306">H744/H746</f>
        <v>0</v>
      </c>
      <c r="BQ744" s="131">
        <f t="shared" ref="BQ744" si="14307">I744/I746</f>
        <v>0</v>
      </c>
      <c r="BR744" s="128">
        <f t="shared" ref="BR744" si="14308">J744/J746</f>
        <v>0</v>
      </c>
      <c r="BS744" s="129">
        <f t="shared" ref="BS744" si="14309">K744/K746</f>
        <v>0</v>
      </c>
      <c r="BT744" s="130">
        <f t="shared" ref="BT744" si="14310">L744/L746</f>
        <v>0</v>
      </c>
      <c r="BU744" s="128">
        <f t="shared" ref="BU744" si="14311">M744/M746</f>
        <v>0</v>
      </c>
      <c r="BV744" s="132">
        <f t="shared" ref="BV744" si="14312">N744/N746</f>
        <v>0</v>
      </c>
      <c r="BW744" s="133">
        <f t="shared" ref="BW744" si="14313">O744/O746</f>
        <v>0</v>
      </c>
      <c r="BX744" s="128">
        <f t="shared" ref="BX744" si="14314">P744/P746</f>
        <v>0</v>
      </c>
      <c r="BY744" s="129">
        <f t="shared" ref="BY744" si="14315">Q744/Q746</f>
        <v>0</v>
      </c>
      <c r="BZ744" s="130">
        <f t="shared" ref="BZ744" si="14316">R744/R746</f>
        <v>0</v>
      </c>
      <c r="CA744" s="131">
        <f t="shared" ref="CA744" si="14317">S744/S746</f>
        <v>0</v>
      </c>
      <c r="CB744" s="128">
        <f t="shared" ref="CB744" si="14318">T744/T746</f>
        <v>0</v>
      </c>
      <c r="CC744" s="129">
        <f t="shared" ref="CC744" si="14319">U744/U746</f>
        <v>0</v>
      </c>
      <c r="CD744" s="130">
        <f t="shared" ref="CD744" si="14320">V744/V746</f>
        <v>0</v>
      </c>
      <c r="CE744" s="131">
        <f t="shared" ref="CE744" si="14321">W744/W746</f>
        <v>0</v>
      </c>
      <c r="CF744" s="128">
        <f t="shared" ref="CF744" si="14322">X744/X746</f>
        <v>0</v>
      </c>
      <c r="CG744" s="129">
        <f t="shared" ref="CG744" si="14323">Y744/Y746</f>
        <v>0</v>
      </c>
      <c r="CH744" s="130">
        <f t="shared" ref="CH744" si="14324">Z744/Z746</f>
        <v>0</v>
      </c>
      <c r="CI744" s="128">
        <f t="shared" ref="CI744" si="14325">AA744/AA746</f>
        <v>0</v>
      </c>
      <c r="CJ744" s="134">
        <f t="shared" ref="CJ744" si="14326">AB744/AB746</f>
        <v>0</v>
      </c>
      <c r="CK744" s="135">
        <f t="shared" ref="CK744" si="14327">AC744/AC746</f>
        <v>0</v>
      </c>
    </row>
    <row r="745" spans="1:89" ht="13.5" thickBot="1" x14ac:dyDescent="0.25">
      <c r="A745" s="136" t="s">
        <v>39</v>
      </c>
      <c r="B745" s="58"/>
      <c r="C745" s="59"/>
      <c r="D745" s="138"/>
      <c r="E745" s="139"/>
      <c r="F745" s="137"/>
      <c r="G745" s="140"/>
      <c r="H745" s="138"/>
      <c r="I745" s="139"/>
      <c r="J745" s="137"/>
      <c r="K745" s="140"/>
      <c r="L745" s="138"/>
      <c r="M745" s="137"/>
      <c r="N745" s="141"/>
      <c r="O745" s="142"/>
      <c r="P745" s="137"/>
      <c r="Q745" s="140"/>
      <c r="R745" s="138"/>
      <c r="S745" s="139"/>
      <c r="T745" s="137"/>
      <c r="U745" s="140"/>
      <c r="V745" s="138"/>
      <c r="W745" s="139"/>
      <c r="X745" s="137"/>
      <c r="Y745" s="140"/>
      <c r="Z745" s="143"/>
      <c r="AA745" s="144"/>
      <c r="AB745" s="158">
        <f t="shared" si="14272"/>
        <v>0</v>
      </c>
      <c r="AC745" s="159">
        <f t="shared" si="14273"/>
        <v>0</v>
      </c>
      <c r="BI745" s="136" t="s">
        <v>39</v>
      </c>
      <c r="BJ745" s="128">
        <f>B745/B746</f>
        <v>0</v>
      </c>
      <c r="BK745" s="129">
        <f t="shared" ref="BK745" si="14328">C745/C746</f>
        <v>0</v>
      </c>
      <c r="BL745" s="130">
        <f t="shared" ref="BL745" si="14329">D745/D746</f>
        <v>0</v>
      </c>
      <c r="BM745" s="131">
        <f t="shared" ref="BM745" si="14330">E745/E746</f>
        <v>0</v>
      </c>
      <c r="BN745" s="128">
        <f t="shared" ref="BN745" si="14331">F745/F746</f>
        <v>0</v>
      </c>
      <c r="BO745" s="129">
        <f t="shared" ref="BO745" si="14332">G745/G746</f>
        <v>0</v>
      </c>
      <c r="BP745" s="130">
        <f t="shared" ref="BP745" si="14333">H745/H746</f>
        <v>0</v>
      </c>
      <c r="BQ745" s="131">
        <f t="shared" ref="BQ745" si="14334">I745/I746</f>
        <v>0</v>
      </c>
      <c r="BR745" s="128">
        <f t="shared" ref="BR745" si="14335">J745/J746</f>
        <v>0</v>
      </c>
      <c r="BS745" s="129">
        <f t="shared" ref="BS745" si="14336">K745/K746</f>
        <v>0</v>
      </c>
      <c r="BT745" s="130">
        <f t="shared" ref="BT745" si="14337">L745/L746</f>
        <v>0</v>
      </c>
      <c r="BU745" s="128">
        <f t="shared" ref="BU745" si="14338">M745/M746</f>
        <v>0</v>
      </c>
      <c r="BV745" s="132">
        <f t="shared" ref="BV745" si="14339">N745/N746</f>
        <v>0</v>
      </c>
      <c r="BW745" s="133">
        <f t="shared" ref="BW745" si="14340">O745/O746</f>
        <v>0</v>
      </c>
      <c r="BX745" s="128">
        <f t="shared" ref="BX745" si="14341">P745/P746</f>
        <v>0</v>
      </c>
      <c r="BY745" s="129">
        <f t="shared" ref="BY745" si="14342">Q745/Q746</f>
        <v>0</v>
      </c>
      <c r="BZ745" s="130">
        <f t="shared" ref="BZ745" si="14343">R745/R746</f>
        <v>0</v>
      </c>
      <c r="CA745" s="131">
        <f t="shared" ref="CA745" si="14344">S745/S746</f>
        <v>0</v>
      </c>
      <c r="CB745" s="128">
        <f t="shared" ref="CB745" si="14345">T745/T746</f>
        <v>0</v>
      </c>
      <c r="CC745" s="129">
        <f t="shared" ref="CC745" si="14346">U745/U746</f>
        <v>0</v>
      </c>
      <c r="CD745" s="130">
        <f t="shared" ref="CD745" si="14347">V745/V746</f>
        <v>0</v>
      </c>
      <c r="CE745" s="131">
        <f t="shared" ref="CE745" si="14348">W745/W746</f>
        <v>0</v>
      </c>
      <c r="CF745" s="128">
        <f t="shared" ref="CF745" si="14349">X745/X746</f>
        <v>0</v>
      </c>
      <c r="CG745" s="129">
        <f t="shared" ref="CG745" si="14350">Y745/Y746</f>
        <v>0</v>
      </c>
      <c r="CH745" s="130">
        <f t="shared" ref="CH745" si="14351">Z745/Z746</f>
        <v>0</v>
      </c>
      <c r="CI745" s="128">
        <f t="shared" ref="CI745" si="14352">AA745/AA746</f>
        <v>0</v>
      </c>
      <c r="CJ745" s="134">
        <f t="shared" ref="CJ745" si="14353">AB745/AB746</f>
        <v>0</v>
      </c>
      <c r="CK745" s="135">
        <f t="shared" ref="CK745" si="14354">AC745/AC746</f>
        <v>0</v>
      </c>
    </row>
    <row r="746" spans="1:89" ht="14.25" thickTop="1" thickBot="1" x14ac:dyDescent="0.25">
      <c r="A746" s="229" t="s">
        <v>13</v>
      </c>
      <c r="B746" s="20">
        <f t="shared" ref="B746:AA746" si="14355">SUM(B723:B745)</f>
        <v>31483</v>
      </c>
      <c r="C746" s="21">
        <f t="shared" si="14355"/>
        <v>30834</v>
      </c>
      <c r="D746" s="20">
        <f t="shared" si="14355"/>
        <v>13605</v>
      </c>
      <c r="E746" s="21">
        <f t="shared" si="14355"/>
        <v>14073</v>
      </c>
      <c r="F746" s="20">
        <f t="shared" si="14355"/>
        <v>31417</v>
      </c>
      <c r="G746" s="21">
        <f t="shared" si="14355"/>
        <v>28362</v>
      </c>
      <c r="H746" s="20">
        <f t="shared" si="14355"/>
        <v>42988</v>
      </c>
      <c r="I746" s="21">
        <f t="shared" si="14355"/>
        <v>45339</v>
      </c>
      <c r="J746" s="20">
        <f t="shared" si="14355"/>
        <v>6653</v>
      </c>
      <c r="K746" s="21">
        <f t="shared" si="14355"/>
        <v>6784</v>
      </c>
      <c r="L746" s="20">
        <f t="shared" si="14355"/>
        <v>25621</v>
      </c>
      <c r="M746" s="21">
        <f t="shared" si="14355"/>
        <v>25354</v>
      </c>
      <c r="N746" s="20">
        <f t="shared" si="14355"/>
        <v>43232</v>
      </c>
      <c r="O746" s="21">
        <f t="shared" si="14355"/>
        <v>42270</v>
      </c>
      <c r="P746" s="20">
        <f t="shared" si="14355"/>
        <v>23490</v>
      </c>
      <c r="Q746" s="21">
        <f t="shared" si="14355"/>
        <v>23294</v>
      </c>
      <c r="R746" s="20">
        <f t="shared" si="14355"/>
        <v>28711</v>
      </c>
      <c r="S746" s="21">
        <f t="shared" si="14355"/>
        <v>30757</v>
      </c>
      <c r="T746" s="20">
        <f t="shared" si="14355"/>
        <v>8932</v>
      </c>
      <c r="U746" s="21">
        <f t="shared" si="14355"/>
        <v>9124</v>
      </c>
      <c r="V746" s="20">
        <f t="shared" si="14355"/>
        <v>26976</v>
      </c>
      <c r="W746" s="21">
        <f t="shared" si="14355"/>
        <v>30428</v>
      </c>
      <c r="X746" s="20">
        <f t="shared" si="14355"/>
        <v>21439</v>
      </c>
      <c r="Y746" s="21">
        <f t="shared" si="14355"/>
        <v>13767</v>
      </c>
      <c r="Z746" s="20">
        <f t="shared" si="14355"/>
        <v>44380</v>
      </c>
      <c r="AA746" s="21">
        <f t="shared" si="14355"/>
        <v>47182</v>
      </c>
      <c r="AB746" s="160">
        <f>SUM(AB722:AB745)</f>
        <v>348927</v>
      </c>
      <c r="AC746" s="161">
        <f t="shared" ref="AC746" si="14356">SUM(AC722:AC745)</f>
        <v>347568</v>
      </c>
      <c r="BI746" s="229" t="s">
        <v>13</v>
      </c>
      <c r="BJ746" s="154">
        <f>SUM(BJ722:BJ745)</f>
        <v>1</v>
      </c>
      <c r="BK746" s="155">
        <f t="shared" ref="BK746:CK746" si="14357">SUM(BK722:BK745)</f>
        <v>1</v>
      </c>
      <c r="BL746" s="154">
        <f t="shared" si="14357"/>
        <v>1</v>
      </c>
      <c r="BM746" s="155">
        <f t="shared" si="14357"/>
        <v>1</v>
      </c>
      <c r="BN746" s="154">
        <f t="shared" si="14357"/>
        <v>0.99999999999999967</v>
      </c>
      <c r="BO746" s="155">
        <f t="shared" si="14357"/>
        <v>1</v>
      </c>
      <c r="BP746" s="154">
        <f t="shared" si="14357"/>
        <v>1</v>
      </c>
      <c r="BQ746" s="155">
        <f t="shared" si="14357"/>
        <v>0.99999999999999978</v>
      </c>
      <c r="BR746" s="154">
        <f t="shared" si="14357"/>
        <v>0.99999999999999989</v>
      </c>
      <c r="BS746" s="155">
        <f t="shared" si="14357"/>
        <v>1</v>
      </c>
      <c r="BT746" s="154">
        <f t="shared" si="14357"/>
        <v>1</v>
      </c>
      <c r="BU746" s="155">
        <f t="shared" si="14357"/>
        <v>1</v>
      </c>
      <c r="BV746" s="154">
        <f t="shared" si="14357"/>
        <v>0.99999999999999989</v>
      </c>
      <c r="BW746" s="155">
        <f t="shared" si="14357"/>
        <v>1.0000000000000002</v>
      </c>
      <c r="BX746" s="154">
        <f t="shared" si="14357"/>
        <v>1</v>
      </c>
      <c r="BY746" s="155">
        <f t="shared" si="14357"/>
        <v>1</v>
      </c>
      <c r="BZ746" s="154">
        <f t="shared" si="14357"/>
        <v>1</v>
      </c>
      <c r="CA746" s="155">
        <f t="shared" si="14357"/>
        <v>1</v>
      </c>
      <c r="CB746" s="154">
        <f t="shared" si="14357"/>
        <v>1</v>
      </c>
      <c r="CC746" s="155">
        <f t="shared" si="14357"/>
        <v>1.0000000000000002</v>
      </c>
      <c r="CD746" s="154">
        <f t="shared" si="14357"/>
        <v>1</v>
      </c>
      <c r="CE746" s="155">
        <f t="shared" si="14357"/>
        <v>1.0000000000000002</v>
      </c>
      <c r="CF746" s="154">
        <f t="shared" si="14357"/>
        <v>1</v>
      </c>
      <c r="CG746" s="155">
        <f t="shared" si="14357"/>
        <v>1</v>
      </c>
      <c r="CH746" s="154">
        <f t="shared" si="14357"/>
        <v>1</v>
      </c>
      <c r="CI746" s="155">
        <f t="shared" si="14357"/>
        <v>0.99999999999999989</v>
      </c>
      <c r="CJ746" s="154">
        <f t="shared" si="14357"/>
        <v>0.99999999999999989</v>
      </c>
      <c r="CK746" s="155">
        <f t="shared" si="14357"/>
        <v>1</v>
      </c>
    </row>
    <row r="747" spans="1:89" ht="13.5" thickTop="1" x14ac:dyDescent="0.2">
      <c r="A747" s="173"/>
    </row>
    <row r="749" spans="1:89" x14ac:dyDescent="0.2">
      <c r="A749" s="304">
        <f>+A718+1</f>
        <v>44706</v>
      </c>
      <c r="B749" s="304"/>
      <c r="C749" s="304"/>
      <c r="D749" s="304"/>
      <c r="BI749" s="309">
        <f>+BI687+2</f>
        <v>44706</v>
      </c>
      <c r="BJ749" s="309"/>
      <c r="BK749" s="309"/>
      <c r="BL749" s="309"/>
    </row>
    <row r="750" spans="1:89" ht="13.5" thickBot="1" x14ac:dyDescent="0.25">
      <c r="AE750" s="232" t="s">
        <v>84</v>
      </c>
    </row>
    <row r="751" spans="1:89" ht="14.25" thickTop="1" thickBot="1" x14ac:dyDescent="0.25">
      <c r="A751" s="300" t="s">
        <v>0</v>
      </c>
      <c r="B751" s="302" t="s">
        <v>1</v>
      </c>
      <c r="C751" s="303"/>
      <c r="D751" s="302" t="s">
        <v>2</v>
      </c>
      <c r="E751" s="303"/>
      <c r="F751" s="302" t="s">
        <v>3</v>
      </c>
      <c r="G751" s="303"/>
      <c r="H751" s="302" t="s">
        <v>4</v>
      </c>
      <c r="I751" s="303"/>
      <c r="J751" s="302" t="s">
        <v>5</v>
      </c>
      <c r="K751" s="303"/>
      <c r="L751" s="302" t="s">
        <v>6</v>
      </c>
      <c r="M751" s="303"/>
      <c r="N751" s="302" t="s">
        <v>7</v>
      </c>
      <c r="O751" s="303"/>
      <c r="P751" s="302" t="s">
        <v>8</v>
      </c>
      <c r="Q751" s="303"/>
      <c r="R751" s="302" t="s">
        <v>9</v>
      </c>
      <c r="S751" s="303"/>
      <c r="T751" s="302" t="s">
        <v>10</v>
      </c>
      <c r="U751" s="303"/>
      <c r="V751" s="302" t="s">
        <v>11</v>
      </c>
      <c r="W751" s="303"/>
      <c r="X751" s="302" t="s">
        <v>12</v>
      </c>
      <c r="Y751" s="303"/>
      <c r="Z751" s="305" t="s">
        <v>40</v>
      </c>
      <c r="AA751" s="306"/>
      <c r="AB751" s="307" t="s">
        <v>41</v>
      </c>
      <c r="AC751" s="308"/>
      <c r="AE751" s="300" t="s">
        <v>0</v>
      </c>
      <c r="AF751" s="302" t="s">
        <v>1</v>
      </c>
      <c r="AG751" s="303"/>
      <c r="AH751" s="302" t="s">
        <v>2</v>
      </c>
      <c r="AI751" s="303"/>
      <c r="AJ751" s="302" t="s">
        <v>3</v>
      </c>
      <c r="AK751" s="303"/>
      <c r="AL751" s="302" t="s">
        <v>4</v>
      </c>
      <c r="AM751" s="303"/>
      <c r="AN751" s="302" t="s">
        <v>5</v>
      </c>
      <c r="AO751" s="303"/>
      <c r="AP751" s="302" t="s">
        <v>6</v>
      </c>
      <c r="AQ751" s="303"/>
      <c r="AR751" s="302" t="s">
        <v>7</v>
      </c>
      <c r="AS751" s="303"/>
      <c r="AT751" s="302" t="s">
        <v>8</v>
      </c>
      <c r="AU751" s="303"/>
      <c r="AV751" s="302" t="s">
        <v>9</v>
      </c>
      <c r="AW751" s="303"/>
      <c r="AX751" s="302" t="s">
        <v>10</v>
      </c>
      <c r="AY751" s="303"/>
      <c r="AZ751" s="302" t="s">
        <v>11</v>
      </c>
      <c r="BA751" s="303"/>
      <c r="BB751" s="302" t="s">
        <v>12</v>
      </c>
      <c r="BC751" s="303"/>
      <c r="BD751" s="305" t="s">
        <v>40</v>
      </c>
      <c r="BE751" s="306"/>
      <c r="BF751" s="307" t="s">
        <v>41</v>
      </c>
      <c r="BG751" s="308"/>
      <c r="BI751" s="300" t="s">
        <v>0</v>
      </c>
      <c r="BJ751" s="302" t="s">
        <v>1</v>
      </c>
      <c r="BK751" s="303"/>
      <c r="BL751" s="302" t="s">
        <v>2</v>
      </c>
      <c r="BM751" s="303"/>
      <c r="BN751" s="302" t="s">
        <v>3</v>
      </c>
      <c r="BO751" s="303"/>
      <c r="BP751" s="302" t="s">
        <v>4</v>
      </c>
      <c r="BQ751" s="303"/>
      <c r="BR751" s="302" t="s">
        <v>5</v>
      </c>
      <c r="BS751" s="303"/>
      <c r="BT751" s="302" t="s">
        <v>6</v>
      </c>
      <c r="BU751" s="303"/>
      <c r="BV751" s="302" t="s">
        <v>7</v>
      </c>
      <c r="BW751" s="303"/>
      <c r="BX751" s="302" t="s">
        <v>8</v>
      </c>
      <c r="BY751" s="303"/>
      <c r="BZ751" s="302" t="s">
        <v>9</v>
      </c>
      <c r="CA751" s="303"/>
      <c r="CB751" s="302" t="s">
        <v>10</v>
      </c>
      <c r="CC751" s="303"/>
      <c r="CD751" s="302" t="s">
        <v>11</v>
      </c>
      <c r="CE751" s="303"/>
      <c r="CF751" s="302" t="s">
        <v>12</v>
      </c>
      <c r="CG751" s="303"/>
      <c r="CH751" s="305" t="s">
        <v>40</v>
      </c>
      <c r="CI751" s="306"/>
      <c r="CJ751" s="302" t="s">
        <v>41</v>
      </c>
      <c r="CK751" s="303"/>
    </row>
    <row r="752" spans="1:89" ht="15" thickTop="1" thickBot="1" x14ac:dyDescent="0.3">
      <c r="A752" s="301"/>
      <c r="B752" s="115" t="s">
        <v>14</v>
      </c>
      <c r="C752" s="116" t="s">
        <v>15</v>
      </c>
      <c r="D752" s="117" t="s">
        <v>14</v>
      </c>
      <c r="E752" s="118" t="s">
        <v>15</v>
      </c>
      <c r="F752" s="115" t="s">
        <v>14</v>
      </c>
      <c r="G752" s="116" t="s">
        <v>15</v>
      </c>
      <c r="H752" s="117" t="s">
        <v>14</v>
      </c>
      <c r="I752" s="118" t="s">
        <v>15</v>
      </c>
      <c r="J752" s="115" t="s">
        <v>14</v>
      </c>
      <c r="K752" s="116" t="s">
        <v>15</v>
      </c>
      <c r="L752" s="117" t="s">
        <v>14</v>
      </c>
      <c r="M752" s="115" t="s">
        <v>15</v>
      </c>
      <c r="N752" s="119" t="s">
        <v>14</v>
      </c>
      <c r="O752" s="120" t="s">
        <v>15</v>
      </c>
      <c r="P752" s="115" t="s">
        <v>14</v>
      </c>
      <c r="Q752" s="116" t="s">
        <v>15</v>
      </c>
      <c r="R752" s="117" t="s">
        <v>14</v>
      </c>
      <c r="S752" s="118" t="s">
        <v>15</v>
      </c>
      <c r="T752" s="115" t="s">
        <v>14</v>
      </c>
      <c r="U752" s="116" t="s">
        <v>15</v>
      </c>
      <c r="V752" s="117" t="s">
        <v>14</v>
      </c>
      <c r="W752" s="118" t="s">
        <v>15</v>
      </c>
      <c r="X752" s="115" t="s">
        <v>14</v>
      </c>
      <c r="Y752" s="116" t="s">
        <v>15</v>
      </c>
      <c r="Z752" s="28" t="s">
        <v>14</v>
      </c>
      <c r="AA752" s="121" t="s">
        <v>15</v>
      </c>
      <c r="AB752" s="162" t="s">
        <v>14</v>
      </c>
      <c r="AC752" s="163" t="s">
        <v>15</v>
      </c>
      <c r="AE752" s="301"/>
      <c r="AF752" s="115" t="s">
        <v>14</v>
      </c>
      <c r="AG752" s="116" t="s">
        <v>15</v>
      </c>
      <c r="AH752" s="117" t="s">
        <v>14</v>
      </c>
      <c r="AI752" s="118" t="s">
        <v>15</v>
      </c>
      <c r="AJ752" s="115" t="s">
        <v>14</v>
      </c>
      <c r="AK752" s="116" t="s">
        <v>15</v>
      </c>
      <c r="AL752" s="117" t="s">
        <v>14</v>
      </c>
      <c r="AM752" s="118" t="s">
        <v>15</v>
      </c>
      <c r="AN752" s="115" t="s">
        <v>14</v>
      </c>
      <c r="AO752" s="116" t="s">
        <v>15</v>
      </c>
      <c r="AP752" s="117" t="s">
        <v>14</v>
      </c>
      <c r="AQ752" s="115" t="s">
        <v>15</v>
      </c>
      <c r="AR752" s="119" t="s">
        <v>14</v>
      </c>
      <c r="AS752" s="120" t="s">
        <v>15</v>
      </c>
      <c r="AT752" s="115" t="s">
        <v>14</v>
      </c>
      <c r="AU752" s="116" t="s">
        <v>15</v>
      </c>
      <c r="AV752" s="117" t="s">
        <v>14</v>
      </c>
      <c r="AW752" s="118" t="s">
        <v>15</v>
      </c>
      <c r="AX752" s="115" t="s">
        <v>14</v>
      </c>
      <c r="AY752" s="116" t="s">
        <v>15</v>
      </c>
      <c r="AZ752" s="117" t="s">
        <v>14</v>
      </c>
      <c r="BA752" s="118" t="s">
        <v>15</v>
      </c>
      <c r="BB752" s="115" t="s">
        <v>14</v>
      </c>
      <c r="BC752" s="116" t="s">
        <v>15</v>
      </c>
      <c r="BD752" s="28" t="s">
        <v>14</v>
      </c>
      <c r="BE752" s="121" t="s">
        <v>15</v>
      </c>
      <c r="BF752" s="162" t="s">
        <v>14</v>
      </c>
      <c r="BG752" s="163" t="s">
        <v>15</v>
      </c>
      <c r="BI752" s="301"/>
      <c r="BJ752" s="115" t="s">
        <v>14</v>
      </c>
      <c r="BK752" s="116" t="s">
        <v>15</v>
      </c>
      <c r="BL752" s="117" t="s">
        <v>14</v>
      </c>
      <c r="BM752" s="118" t="s">
        <v>15</v>
      </c>
      <c r="BN752" s="115" t="s">
        <v>14</v>
      </c>
      <c r="BO752" s="116" t="s">
        <v>15</v>
      </c>
      <c r="BP752" s="117" t="s">
        <v>14</v>
      </c>
      <c r="BQ752" s="118" t="s">
        <v>15</v>
      </c>
      <c r="BR752" s="115" t="s">
        <v>14</v>
      </c>
      <c r="BS752" s="116" t="s">
        <v>15</v>
      </c>
      <c r="BT752" s="117" t="s">
        <v>14</v>
      </c>
      <c r="BU752" s="115" t="s">
        <v>15</v>
      </c>
      <c r="BV752" s="119" t="s">
        <v>14</v>
      </c>
      <c r="BW752" s="120" t="s">
        <v>15</v>
      </c>
      <c r="BX752" s="115" t="s">
        <v>14</v>
      </c>
      <c r="BY752" s="116" t="s">
        <v>15</v>
      </c>
      <c r="BZ752" s="117" t="s">
        <v>14</v>
      </c>
      <c r="CA752" s="118" t="s">
        <v>15</v>
      </c>
      <c r="CB752" s="115" t="s">
        <v>14</v>
      </c>
      <c r="CC752" s="116" t="s">
        <v>15</v>
      </c>
      <c r="CD752" s="117" t="s">
        <v>14</v>
      </c>
      <c r="CE752" s="118" t="s">
        <v>15</v>
      </c>
      <c r="CF752" s="115" t="s">
        <v>14</v>
      </c>
      <c r="CG752" s="116" t="s">
        <v>15</v>
      </c>
      <c r="CH752" s="28" t="s">
        <v>14</v>
      </c>
      <c r="CI752" s="121" t="s">
        <v>15</v>
      </c>
      <c r="CJ752" s="119" t="s">
        <v>14</v>
      </c>
      <c r="CK752" s="120" t="s">
        <v>15</v>
      </c>
    </row>
    <row r="753" spans="1:89" ht="13.5" thickTop="1" x14ac:dyDescent="0.2">
      <c r="A753" s="124" t="s">
        <v>16</v>
      </c>
      <c r="B753" s="125"/>
      <c r="C753" s="172"/>
      <c r="D753" s="126"/>
      <c r="E753" s="166"/>
      <c r="F753" s="125"/>
      <c r="G753" s="127"/>
      <c r="H753" s="126"/>
      <c r="I753" s="166"/>
      <c r="J753" s="125"/>
      <c r="K753" s="127"/>
      <c r="L753" s="126"/>
      <c r="M753" s="125"/>
      <c r="N753" s="165"/>
      <c r="O753" s="167"/>
      <c r="P753" s="125"/>
      <c r="Q753" s="127"/>
      <c r="R753" s="126"/>
      <c r="S753" s="166"/>
      <c r="T753" s="125"/>
      <c r="U753" s="127"/>
      <c r="V753" s="126"/>
      <c r="W753" s="166"/>
      <c r="X753" s="125"/>
      <c r="Y753" s="127"/>
      <c r="Z753" s="170"/>
      <c r="AA753" s="171"/>
      <c r="AB753" s="156">
        <f>B753+D753+F753+H753+J753+L753+N753+P753+R753+T753+V753+X753+Z753</f>
        <v>0</v>
      </c>
      <c r="AC753" s="157">
        <f>C753+E753+G753+I753+K753+M753+O753+Q753+S753+U753+W753+Y753+AA753</f>
        <v>0</v>
      </c>
      <c r="AE753" s="235" t="str">
        <f>$AE$9</f>
        <v>07:00 - 07:59</v>
      </c>
      <c r="AF753" s="125">
        <f>SUMIF($A$9:$A$32,$AE753,B$753:B$776)</f>
        <v>3293</v>
      </c>
      <c r="AG753" s="172">
        <f t="shared" ref="AG753:AV755" si="14358">SUMIF($A$9:$A$32,$AE753,C$753:C$776)</f>
        <v>1495</v>
      </c>
      <c r="AH753" s="126">
        <f t="shared" si="14358"/>
        <v>1203</v>
      </c>
      <c r="AI753" s="166">
        <f t="shared" si="14358"/>
        <v>1135</v>
      </c>
      <c r="AJ753" s="125">
        <f t="shared" si="14358"/>
        <v>3013</v>
      </c>
      <c r="AK753" s="127">
        <f t="shared" si="14358"/>
        <v>1654</v>
      </c>
      <c r="AL753" s="126">
        <f t="shared" si="14358"/>
        <v>3892</v>
      </c>
      <c r="AM753" s="166">
        <f t="shared" si="14358"/>
        <v>2524</v>
      </c>
      <c r="AN753" s="125">
        <f t="shared" si="14358"/>
        <v>320</v>
      </c>
      <c r="AO753" s="127">
        <f t="shared" si="14358"/>
        <v>974</v>
      </c>
      <c r="AP753" s="126">
        <f t="shared" si="14358"/>
        <v>1307</v>
      </c>
      <c r="AQ753" s="125">
        <f t="shared" si="14358"/>
        <v>3583</v>
      </c>
      <c r="AR753" s="165">
        <f t="shared" si="14358"/>
        <v>3134</v>
      </c>
      <c r="AS753" s="167">
        <f t="shared" si="14358"/>
        <v>4345</v>
      </c>
      <c r="AT753" s="125">
        <f t="shared" si="14358"/>
        <v>2140</v>
      </c>
      <c r="AU753" s="127">
        <f t="shared" si="14358"/>
        <v>2204</v>
      </c>
      <c r="AV753" s="126">
        <f t="shared" si="14358"/>
        <v>2568</v>
      </c>
      <c r="AW753" s="166">
        <f t="shared" ref="AW753:BE755" si="14359">SUMIF($A$9:$A$32,$AE753,S$753:S$776)</f>
        <v>2302</v>
      </c>
      <c r="AX753" s="125">
        <f t="shared" si="14359"/>
        <v>456</v>
      </c>
      <c r="AY753" s="127">
        <f t="shared" si="14359"/>
        <v>1678</v>
      </c>
      <c r="AZ753" s="126">
        <f t="shared" si="14359"/>
        <v>1387</v>
      </c>
      <c r="BA753" s="166">
        <f t="shared" si="14359"/>
        <v>3352</v>
      </c>
      <c r="BB753" s="125">
        <f t="shared" si="14359"/>
        <v>1970</v>
      </c>
      <c r="BC753" s="127">
        <f t="shared" si="14359"/>
        <v>1780</v>
      </c>
      <c r="BD753" s="170">
        <f t="shared" si="14359"/>
        <v>4182</v>
      </c>
      <c r="BE753" s="171">
        <f t="shared" si="14359"/>
        <v>3017</v>
      </c>
      <c r="BF753" s="156">
        <f>AF753+AH753+AJ753+AL753+AN753+AP753+AR753+AT753+AV753+AX753+AZ753+BB753+BD753</f>
        <v>28865</v>
      </c>
      <c r="BG753" s="157">
        <f>AG753+AI753+AK753+AM753+AO753+AQ753+AS753+AU753+AW753+AY753+BA753+BC753+BE753</f>
        <v>30043</v>
      </c>
      <c r="BI753" s="124" t="s">
        <v>16</v>
      </c>
      <c r="BJ753" s="128">
        <f>B753/B777</f>
        <v>0</v>
      </c>
      <c r="BK753" s="129">
        <f t="shared" ref="BK753" si="14360">C753/C777</f>
        <v>0</v>
      </c>
      <c r="BL753" s="130">
        <f t="shared" ref="BL753" si="14361">D753/D777</f>
        <v>0</v>
      </c>
      <c r="BM753" s="131">
        <f t="shared" ref="BM753" si="14362">E753/E777</f>
        <v>0</v>
      </c>
      <c r="BN753" s="128">
        <f t="shared" ref="BN753" si="14363">F753/F777</f>
        <v>0</v>
      </c>
      <c r="BO753" s="129">
        <f t="shared" ref="BO753" si="14364">G753/G777</f>
        <v>0</v>
      </c>
      <c r="BP753" s="130">
        <f t="shared" ref="BP753" si="14365">H753/H777</f>
        <v>0</v>
      </c>
      <c r="BQ753" s="131">
        <f t="shared" ref="BQ753" si="14366">I753/I777</f>
        <v>0</v>
      </c>
      <c r="BR753" s="128">
        <f t="shared" ref="BR753" si="14367">J753/J777</f>
        <v>0</v>
      </c>
      <c r="BS753" s="129">
        <f t="shared" ref="BS753" si="14368">K753/K777</f>
        <v>0</v>
      </c>
      <c r="BT753" s="130">
        <f t="shared" ref="BT753" si="14369">L753/L777</f>
        <v>0</v>
      </c>
      <c r="BU753" s="128">
        <f t="shared" ref="BU753" si="14370">M753/M777</f>
        <v>0</v>
      </c>
      <c r="BV753" s="132">
        <f t="shared" ref="BV753" si="14371">N753/N777</f>
        <v>0</v>
      </c>
      <c r="BW753" s="133">
        <f t="shared" ref="BW753" si="14372">O753/O777</f>
        <v>0</v>
      </c>
      <c r="BX753" s="128">
        <f t="shared" ref="BX753" si="14373">P753/P777</f>
        <v>0</v>
      </c>
      <c r="BY753" s="129">
        <f t="shared" ref="BY753" si="14374">Q753/Q777</f>
        <v>0</v>
      </c>
      <c r="BZ753" s="130">
        <f t="shared" ref="BZ753" si="14375">R753/R777</f>
        <v>0</v>
      </c>
      <c r="CA753" s="131">
        <f t="shared" ref="CA753" si="14376">S753/S777</f>
        <v>0</v>
      </c>
      <c r="CB753" s="128">
        <f t="shared" ref="CB753" si="14377">T753/T777</f>
        <v>0</v>
      </c>
      <c r="CC753" s="129">
        <f t="shared" ref="CC753" si="14378">U753/U777</f>
        <v>0</v>
      </c>
      <c r="CD753" s="130">
        <f t="shared" ref="CD753" si="14379">V753/V777</f>
        <v>0</v>
      </c>
      <c r="CE753" s="131">
        <f t="shared" ref="CE753" si="14380">W753/W777</f>
        <v>0</v>
      </c>
      <c r="CF753" s="128">
        <f t="shared" ref="CF753" si="14381">X753/X777</f>
        <v>0</v>
      </c>
      <c r="CG753" s="129">
        <f t="shared" ref="CG753" si="14382">Y753/Y777</f>
        <v>0</v>
      </c>
      <c r="CH753" s="130">
        <f t="shared" ref="CH753" si="14383">Z753/Z777</f>
        <v>0</v>
      </c>
      <c r="CI753" s="128">
        <f t="shared" ref="CI753" si="14384">AA753/AA777</f>
        <v>0</v>
      </c>
      <c r="CJ753" s="134">
        <f t="shared" ref="CJ753" si="14385">AB753/AB777</f>
        <v>0</v>
      </c>
      <c r="CK753" s="135">
        <f t="shared" ref="CK753" si="14386">AC753/AC777</f>
        <v>0</v>
      </c>
    </row>
    <row r="754" spans="1:89" x14ac:dyDescent="0.2">
      <c r="A754" s="136" t="s">
        <v>17</v>
      </c>
      <c r="B754" s="175">
        <v>467</v>
      </c>
      <c r="C754" s="176">
        <v>0</v>
      </c>
      <c r="D754" s="177">
        <v>270</v>
      </c>
      <c r="E754" s="178">
        <v>2</v>
      </c>
      <c r="F754" s="175">
        <v>653</v>
      </c>
      <c r="G754" s="179">
        <v>11</v>
      </c>
      <c r="H754" s="177">
        <v>535</v>
      </c>
      <c r="I754" s="178">
        <v>54</v>
      </c>
      <c r="J754" s="175">
        <v>16</v>
      </c>
      <c r="K754" s="179">
        <v>23</v>
      </c>
      <c r="L754" s="177">
        <v>93</v>
      </c>
      <c r="M754" s="175">
        <v>61</v>
      </c>
      <c r="N754" s="180">
        <v>214</v>
      </c>
      <c r="O754" s="181">
        <v>182</v>
      </c>
      <c r="P754" s="175">
        <v>80</v>
      </c>
      <c r="Q754" s="179">
        <v>72</v>
      </c>
      <c r="R754" s="177">
        <v>33</v>
      </c>
      <c r="S754" s="178">
        <v>32</v>
      </c>
      <c r="T754" s="175">
        <v>0</v>
      </c>
      <c r="U754" s="179">
        <v>0</v>
      </c>
      <c r="V754" s="177">
        <v>15</v>
      </c>
      <c r="W754" s="178">
        <v>0</v>
      </c>
      <c r="X754" s="175">
        <v>8</v>
      </c>
      <c r="Y754" s="179">
        <v>0</v>
      </c>
      <c r="Z754" s="177">
        <v>0</v>
      </c>
      <c r="AA754" s="175">
        <v>0</v>
      </c>
      <c r="AB754" s="156">
        <f t="shared" ref="AB754:AB773" si="14387">B754+D754+F754+H754+J754+L754+N754+P754+R754+T754+V754+X754+Z754</f>
        <v>2384</v>
      </c>
      <c r="AC754" s="157">
        <f t="shared" ref="AC754:AC773" si="14388">C754+E754+G754+I754+K754+M754+O754+Q754+S754+U754+W754+Y754+AA754</f>
        <v>437</v>
      </c>
      <c r="AE754" s="237" t="str">
        <f>$AE$10</f>
        <v>08:00 - 08:59</v>
      </c>
      <c r="AF754" s="125">
        <f>SUMIF($A$9:$A$32,$AE754,B$753:B$776)</f>
        <v>2676</v>
      </c>
      <c r="AG754" s="176">
        <f t="shared" si="14358"/>
        <v>1309</v>
      </c>
      <c r="AH754" s="177">
        <f t="shared" si="14358"/>
        <v>897</v>
      </c>
      <c r="AI754" s="178">
        <f t="shared" si="14358"/>
        <v>1027</v>
      </c>
      <c r="AJ754" s="238">
        <f t="shared" si="14358"/>
        <v>2722</v>
      </c>
      <c r="AK754" s="179">
        <f t="shared" si="14358"/>
        <v>1200</v>
      </c>
      <c r="AL754" s="177">
        <f t="shared" si="14358"/>
        <v>3140</v>
      </c>
      <c r="AM754" s="178">
        <f t="shared" si="14358"/>
        <v>2275</v>
      </c>
      <c r="AN754" s="238">
        <f t="shared" si="14358"/>
        <v>245</v>
      </c>
      <c r="AO754" s="179">
        <f t="shared" si="14358"/>
        <v>923</v>
      </c>
      <c r="AP754" s="177">
        <f t="shared" si="14358"/>
        <v>1023</v>
      </c>
      <c r="AQ754" s="238">
        <f t="shared" si="14358"/>
        <v>2848</v>
      </c>
      <c r="AR754" s="180">
        <f t="shared" si="14358"/>
        <v>2267</v>
      </c>
      <c r="AS754" s="181">
        <f t="shared" si="14358"/>
        <v>3595</v>
      </c>
      <c r="AT754" s="238">
        <f t="shared" si="14358"/>
        <v>1711</v>
      </c>
      <c r="AU754" s="179">
        <f t="shared" si="14358"/>
        <v>1724</v>
      </c>
      <c r="AV754" s="177">
        <f t="shared" si="14358"/>
        <v>2299</v>
      </c>
      <c r="AW754" s="178">
        <f t="shared" si="14359"/>
        <v>1673</v>
      </c>
      <c r="AX754" s="238">
        <f t="shared" si="14359"/>
        <v>318</v>
      </c>
      <c r="AY754" s="179">
        <f t="shared" si="14359"/>
        <v>1015</v>
      </c>
      <c r="AZ754" s="177">
        <f t="shared" si="14359"/>
        <v>1025</v>
      </c>
      <c r="BA754" s="178">
        <f t="shared" si="14359"/>
        <v>2243</v>
      </c>
      <c r="BB754" s="238">
        <f t="shared" si="14359"/>
        <v>1325</v>
      </c>
      <c r="BC754" s="179">
        <f t="shared" si="14359"/>
        <v>1344</v>
      </c>
      <c r="BD754" s="177">
        <f t="shared" si="14359"/>
        <v>3324</v>
      </c>
      <c r="BE754" s="238">
        <f t="shared" si="14359"/>
        <v>2279</v>
      </c>
      <c r="BF754" s="158">
        <f>SUM(AF754,AH754,AJ754,AL754,AN754,AP754,AR754,AT754,AV754,AX754,AZ754,BB754,BD754)</f>
        <v>22972</v>
      </c>
      <c r="BG754" s="159">
        <f>SUM(AG754,AI754,AK754,AM754,AO754,AQ754,AS754,AU754,AW754,AY754,BA754,BC754,BE754)</f>
        <v>23455</v>
      </c>
      <c r="BI754" s="136" t="s">
        <v>17</v>
      </c>
      <c r="BJ754" s="128">
        <f>B754/B777</f>
        <v>1.4854634518735289E-2</v>
      </c>
      <c r="BK754" s="129">
        <f t="shared" ref="BK754" si="14389">C754/C777</f>
        <v>0</v>
      </c>
      <c r="BL754" s="130">
        <f t="shared" ref="BL754" si="14390">D754/D777</f>
        <v>1.9553881807647739E-2</v>
      </c>
      <c r="BM754" s="131">
        <f t="shared" ref="BM754" si="14391">E754/E777</f>
        <v>1.3919821826280623E-4</v>
      </c>
      <c r="BN754" s="128">
        <f t="shared" ref="BN754" si="14392">F754/F777</f>
        <v>2.0932170791127067E-2</v>
      </c>
      <c r="BO754" s="129">
        <f t="shared" ref="BO754" si="14393">G754/G777</f>
        <v>3.8892621009086728E-4</v>
      </c>
      <c r="BP754" s="130">
        <f t="shared" ref="BP754" si="14394">H754/H777</f>
        <v>1.2412993039443156E-2</v>
      </c>
      <c r="BQ754" s="131">
        <f t="shared" ref="BQ754" si="14395">I754/I777</f>
        <v>1.1647972389991373E-3</v>
      </c>
      <c r="BR754" s="128">
        <f t="shared" ref="BR754" si="14396">J754/J777</f>
        <v>2.3104693140794225E-3</v>
      </c>
      <c r="BS754" s="129">
        <f t="shared" ref="BS754" si="14397">K754/K777</f>
        <v>3.2285233015160023E-3</v>
      </c>
      <c r="BT754" s="130">
        <f t="shared" ref="BT754" si="14398">L754/L777</f>
        <v>3.5976789168278532E-3</v>
      </c>
      <c r="BU754" s="128">
        <f t="shared" ref="BU754" si="14399">M754/M777</f>
        <v>2.400724152859223E-3</v>
      </c>
      <c r="BV754" s="132">
        <f t="shared" ref="BV754" si="14400">N754/N777</f>
        <v>4.8532680183244886E-3</v>
      </c>
      <c r="BW754" s="133">
        <f t="shared" ref="BW754" si="14401">O754/O777</f>
        <v>4.229902154461152E-3</v>
      </c>
      <c r="BX754" s="128">
        <f t="shared" ref="BX754" si="14402">P754/P777</f>
        <v>3.3259884421901636E-3</v>
      </c>
      <c r="BY754" s="129">
        <f t="shared" ref="BY754" si="14403">Q754/Q777</f>
        <v>3.0349013657056147E-3</v>
      </c>
      <c r="BZ754" s="130">
        <f t="shared" ref="BZ754" si="14404">R754/R777</f>
        <v>1.135855161257013E-3</v>
      </c>
      <c r="CA754" s="131">
        <f t="shared" ref="CA754" si="14405">S754/S777</f>
        <v>1.0376807834489915E-3</v>
      </c>
      <c r="CB754" s="128">
        <f t="shared" ref="CB754" si="14406">T754/T777</f>
        <v>0</v>
      </c>
      <c r="CC754" s="129">
        <f t="shared" ref="CC754" si="14407">U754/U777</f>
        <v>0</v>
      </c>
      <c r="CD754" s="130">
        <f t="shared" ref="CD754" si="14408">V754/V777</f>
        <v>5.4194667244743114E-4</v>
      </c>
      <c r="CE754" s="131">
        <f t="shared" ref="CE754" si="14409">W754/W777</f>
        <v>0</v>
      </c>
      <c r="CF754" s="128">
        <f t="shared" ref="CF754" si="14410">X754/X777</f>
        <v>3.7848322846193875E-4</v>
      </c>
      <c r="CG754" s="129">
        <f t="shared" ref="CG754" si="14411">Y754/Y777</f>
        <v>0</v>
      </c>
      <c r="CH754" s="130">
        <f t="shared" ref="CH754" si="14412">Z754/Z777</f>
        <v>0</v>
      </c>
      <c r="CI754" s="128">
        <f t="shared" ref="CI754" si="14413">AA754/AA777</f>
        <v>0</v>
      </c>
      <c r="CJ754" s="134">
        <f t="shared" ref="CJ754" si="14414">AB754/AB777</f>
        <v>6.750729866033125E-3</v>
      </c>
      <c r="CK754" s="135">
        <f t="shared" ref="CK754" si="14415">AC754/AC777</f>
        <v>1.242144219481483E-3</v>
      </c>
    </row>
    <row r="755" spans="1:89" ht="13.5" thickBot="1" x14ac:dyDescent="0.25">
      <c r="A755" s="145" t="s">
        <v>18</v>
      </c>
      <c r="B755" s="182">
        <v>2088</v>
      </c>
      <c r="C755" s="183">
        <v>92</v>
      </c>
      <c r="D755" s="184">
        <v>1003</v>
      </c>
      <c r="E755" s="185">
        <v>208</v>
      </c>
      <c r="F755" s="182">
        <v>2907</v>
      </c>
      <c r="G755" s="186">
        <v>472</v>
      </c>
      <c r="H755" s="184">
        <v>2366</v>
      </c>
      <c r="I755" s="185">
        <v>960</v>
      </c>
      <c r="J755" s="182">
        <v>114</v>
      </c>
      <c r="K755" s="186">
        <v>237</v>
      </c>
      <c r="L755" s="184">
        <v>740</v>
      </c>
      <c r="M755" s="182">
        <v>1060</v>
      </c>
      <c r="N755" s="187">
        <v>1856</v>
      </c>
      <c r="O755" s="188">
        <v>2135</v>
      </c>
      <c r="P755" s="182">
        <v>1071</v>
      </c>
      <c r="Q755" s="186">
        <v>1060</v>
      </c>
      <c r="R755" s="184">
        <v>1109</v>
      </c>
      <c r="S755" s="185">
        <v>1329</v>
      </c>
      <c r="T755" s="182">
        <v>206</v>
      </c>
      <c r="U755" s="186">
        <v>634</v>
      </c>
      <c r="V755" s="184">
        <v>792</v>
      </c>
      <c r="W755" s="185">
        <v>1596</v>
      </c>
      <c r="X755" s="182">
        <v>934</v>
      </c>
      <c r="Y755" s="186">
        <v>713</v>
      </c>
      <c r="Z755" s="184">
        <v>2017</v>
      </c>
      <c r="AA755" s="182">
        <v>1216</v>
      </c>
      <c r="AB755" s="156">
        <f t="shared" si="14387"/>
        <v>17203</v>
      </c>
      <c r="AC755" s="157">
        <f t="shared" si="14388"/>
        <v>11712</v>
      </c>
      <c r="AE755" s="235">
        <f>$AE$11</f>
        <v>0</v>
      </c>
      <c r="AF755" s="125">
        <f>SUMIF($A$9:$A$32,$AE755,B$753:B$776)</f>
        <v>0</v>
      </c>
      <c r="AG755" s="183">
        <f t="shared" si="14358"/>
        <v>0</v>
      </c>
      <c r="AH755" s="184">
        <f t="shared" si="14358"/>
        <v>0</v>
      </c>
      <c r="AI755" s="185">
        <f t="shared" si="14358"/>
        <v>0</v>
      </c>
      <c r="AJ755" s="182">
        <f t="shared" si="14358"/>
        <v>0</v>
      </c>
      <c r="AK755" s="186">
        <f t="shared" si="14358"/>
        <v>0</v>
      </c>
      <c r="AL755" s="184">
        <f t="shared" si="14358"/>
        <v>0</v>
      </c>
      <c r="AM755" s="185">
        <f t="shared" si="14358"/>
        <v>0</v>
      </c>
      <c r="AN755" s="182">
        <f t="shared" si="14358"/>
        <v>0</v>
      </c>
      <c r="AO755" s="186">
        <f t="shared" si="14358"/>
        <v>0</v>
      </c>
      <c r="AP755" s="184">
        <f t="shared" si="14358"/>
        <v>0</v>
      </c>
      <c r="AQ755" s="182">
        <f t="shared" si="14358"/>
        <v>0</v>
      </c>
      <c r="AR755" s="187">
        <f t="shared" si="14358"/>
        <v>0</v>
      </c>
      <c r="AS755" s="188">
        <f t="shared" si="14358"/>
        <v>0</v>
      </c>
      <c r="AT755" s="182">
        <f t="shared" si="14358"/>
        <v>0</v>
      </c>
      <c r="AU755" s="186">
        <f t="shared" si="14358"/>
        <v>0</v>
      </c>
      <c r="AV755" s="184">
        <f t="shared" si="14358"/>
        <v>0</v>
      </c>
      <c r="AW755" s="185">
        <f t="shared" si="14359"/>
        <v>0</v>
      </c>
      <c r="AX755" s="182">
        <f t="shared" si="14359"/>
        <v>0</v>
      </c>
      <c r="AY755" s="186">
        <f t="shared" si="14359"/>
        <v>0</v>
      </c>
      <c r="AZ755" s="184">
        <f t="shared" si="14359"/>
        <v>0</v>
      </c>
      <c r="BA755" s="185">
        <f t="shared" si="14359"/>
        <v>0</v>
      </c>
      <c r="BB755" s="182">
        <f t="shared" si="14359"/>
        <v>0</v>
      </c>
      <c r="BC755" s="186">
        <f t="shared" si="14359"/>
        <v>0</v>
      </c>
      <c r="BD755" s="184">
        <f t="shared" si="14359"/>
        <v>0</v>
      </c>
      <c r="BE755" s="182">
        <f t="shared" si="14359"/>
        <v>0</v>
      </c>
      <c r="BF755" s="158">
        <f>SUM(AF755,AH755,AJ755,AL755,AN755,AP755,AR755,AT755,AV755,AX755,AZ755,BB755,BD755)</f>
        <v>0</v>
      </c>
      <c r="BG755" s="159">
        <f>SUM(AG755,AI755,AK755,AM755,AO755,AQ755,AS755,AU755,AW755,AY755,BA755,BC755,BE755)</f>
        <v>0</v>
      </c>
      <c r="BI755" s="145" t="s">
        <v>18</v>
      </c>
      <c r="BJ755" s="128">
        <f>B755/B777</f>
        <v>6.6416438704752209E-2</v>
      </c>
      <c r="BK755" s="129">
        <f t="shared" ref="BK755" si="14416">C755/C777</f>
        <v>2.9297496974714987E-3</v>
      </c>
      <c r="BL755" s="130">
        <f t="shared" ref="BL755" si="14417">D755/D777</f>
        <v>7.2639049826187713E-2</v>
      </c>
      <c r="BM755" s="131">
        <f t="shared" ref="BM755" si="14418">E755/E777</f>
        <v>1.4476614699331848E-2</v>
      </c>
      <c r="BN755" s="128">
        <f t="shared" ref="BN755" si="14419">F755/F777</f>
        <v>9.3185023720989871E-2</v>
      </c>
      <c r="BO755" s="129">
        <f t="shared" ref="BO755" si="14420">G755/G777</f>
        <v>1.6688470105717217E-2</v>
      </c>
      <c r="BP755" s="130">
        <f t="shared" ref="BP755" si="14421">H755/H777</f>
        <v>5.4895591647331786E-2</v>
      </c>
      <c r="BQ755" s="131">
        <f t="shared" ref="BQ755" si="14422">I755/I777</f>
        <v>2.0707506471095771E-2</v>
      </c>
      <c r="BR755" s="128">
        <f t="shared" ref="BR755" si="14423">J755/J777</f>
        <v>1.6462093862815885E-2</v>
      </c>
      <c r="BS755" s="129">
        <f t="shared" ref="BS755" si="14424">K755/K777</f>
        <v>3.3267827063447504E-2</v>
      </c>
      <c r="BT755" s="130">
        <f t="shared" ref="BT755" si="14425">L755/L777</f>
        <v>2.862669245647969E-2</v>
      </c>
      <c r="BU755" s="128">
        <f t="shared" ref="BU755" si="14426">M755/M777</f>
        <v>4.171750167263568E-2</v>
      </c>
      <c r="BV755" s="132">
        <f t="shared" ref="BV755" si="14427">N755/N777</f>
        <v>4.2091894588832945E-2</v>
      </c>
      <c r="BW755" s="133">
        <f t="shared" ref="BW755" si="14428">O755/O777</f>
        <v>4.9620006042717366E-2</v>
      </c>
      <c r="BX755" s="128">
        <f t="shared" ref="BX755" si="14429">P755/P777</f>
        <v>4.4526670269820816E-2</v>
      </c>
      <c r="BY755" s="129">
        <f t="shared" ref="BY755" si="14430">Q755/Q777</f>
        <v>4.4680492328443767E-2</v>
      </c>
      <c r="BZ755" s="130">
        <f t="shared" ref="BZ755" si="14431">R755/R777</f>
        <v>3.8171617388909923E-2</v>
      </c>
      <c r="CA755" s="131">
        <f t="shared" ref="CA755" si="14432">S755/S777</f>
        <v>4.3096180037615929E-2</v>
      </c>
      <c r="CB755" s="128">
        <f t="shared" ref="CB755" si="14433">T755/T777</f>
        <v>2.3185143500281374E-2</v>
      </c>
      <c r="CC755" s="129">
        <f t="shared" ref="CC755" si="14434">U755/U777</f>
        <v>7.1388357166985703E-2</v>
      </c>
      <c r="CD755" s="130">
        <f t="shared" ref="CD755" si="14435">V755/V777</f>
        <v>2.8614784305224367E-2</v>
      </c>
      <c r="CE755" s="131">
        <f t="shared" ref="CE755" si="14436">W755/W777</f>
        <v>5.2206339341205721E-2</v>
      </c>
      <c r="CF755" s="128">
        <f t="shared" ref="CF755" si="14437">X755/X777</f>
        <v>4.418791692293135E-2</v>
      </c>
      <c r="CG755" s="129">
        <f t="shared" ref="CG755" si="14438">Y755/Y777</f>
        <v>5.3113825983313469E-2</v>
      </c>
      <c r="CH755" s="130">
        <f t="shared" ref="CH755" si="14439">Z755/Z777</f>
        <v>4.3914652732418902E-2</v>
      </c>
      <c r="CI755" s="128">
        <f t="shared" ref="CI755" si="14440">AA755/AA777</f>
        <v>2.5123966942148759E-2</v>
      </c>
      <c r="CJ755" s="134">
        <f t="shared" ref="CJ755" si="14441">AB755/AB777</f>
        <v>4.8713425287486511E-2</v>
      </c>
      <c r="CK755" s="135">
        <f t="shared" ref="CK755" si="14442">AC755/AC777</f>
        <v>3.3290602056217686E-2</v>
      </c>
    </row>
    <row r="756" spans="1:89" ht="14.25" thickTop="1" thickBot="1" x14ac:dyDescent="0.25">
      <c r="A756" s="136" t="s">
        <v>19</v>
      </c>
      <c r="B756" s="175">
        <v>3243</v>
      </c>
      <c r="C756" s="176">
        <v>1496</v>
      </c>
      <c r="D756" s="177">
        <v>1269</v>
      </c>
      <c r="E756" s="178">
        <v>1026</v>
      </c>
      <c r="F756" s="175">
        <v>3510</v>
      </c>
      <c r="G756" s="179">
        <v>1603</v>
      </c>
      <c r="H756" s="177">
        <v>3560</v>
      </c>
      <c r="I756" s="178">
        <v>2124</v>
      </c>
      <c r="J756" s="175">
        <v>254</v>
      </c>
      <c r="K756" s="179">
        <v>676</v>
      </c>
      <c r="L756" s="177">
        <v>1168</v>
      </c>
      <c r="M756" s="175">
        <v>2422</v>
      </c>
      <c r="N756" s="180">
        <v>3216</v>
      </c>
      <c r="O756" s="181">
        <v>3480</v>
      </c>
      <c r="P756" s="175">
        <v>2016</v>
      </c>
      <c r="Q756" s="179">
        <v>1844</v>
      </c>
      <c r="R756" s="177">
        <v>2357</v>
      </c>
      <c r="S756" s="178">
        <v>2004</v>
      </c>
      <c r="T756" s="175">
        <v>376</v>
      </c>
      <c r="U756" s="179">
        <v>1265</v>
      </c>
      <c r="V756" s="177">
        <v>1396</v>
      </c>
      <c r="W756" s="178">
        <v>2965</v>
      </c>
      <c r="X756" s="175">
        <v>1831</v>
      </c>
      <c r="Y756" s="179">
        <v>1238</v>
      </c>
      <c r="Z756" s="177">
        <v>3339</v>
      </c>
      <c r="AA756" s="175">
        <v>2440</v>
      </c>
      <c r="AB756" s="156">
        <f t="shared" si="14387"/>
        <v>27535</v>
      </c>
      <c r="AC756" s="157">
        <f t="shared" si="14388"/>
        <v>24583</v>
      </c>
      <c r="AE756" s="229" t="s">
        <v>13</v>
      </c>
      <c r="AF756" s="20">
        <f t="shared" ref="AF756:BG756" si="14443">SUM(AF753:AF755)</f>
        <v>5969</v>
      </c>
      <c r="AG756" s="21">
        <f t="shared" si="14443"/>
        <v>2804</v>
      </c>
      <c r="AH756" s="20">
        <f t="shared" si="14443"/>
        <v>2100</v>
      </c>
      <c r="AI756" s="21">
        <f t="shared" si="14443"/>
        <v>2162</v>
      </c>
      <c r="AJ756" s="20">
        <f t="shared" si="14443"/>
        <v>5735</v>
      </c>
      <c r="AK756" s="21">
        <f t="shared" si="14443"/>
        <v>2854</v>
      </c>
      <c r="AL756" s="20">
        <f t="shared" si="14443"/>
        <v>7032</v>
      </c>
      <c r="AM756" s="21">
        <f t="shared" si="14443"/>
        <v>4799</v>
      </c>
      <c r="AN756" s="20">
        <f t="shared" si="14443"/>
        <v>565</v>
      </c>
      <c r="AO756" s="21">
        <f t="shared" si="14443"/>
        <v>1897</v>
      </c>
      <c r="AP756" s="20">
        <f t="shared" si="14443"/>
        <v>2330</v>
      </c>
      <c r="AQ756" s="21">
        <f t="shared" si="14443"/>
        <v>6431</v>
      </c>
      <c r="AR756" s="20">
        <f t="shared" si="14443"/>
        <v>5401</v>
      </c>
      <c r="AS756" s="21">
        <f t="shared" si="14443"/>
        <v>7940</v>
      </c>
      <c r="AT756" s="20">
        <f t="shared" si="14443"/>
        <v>3851</v>
      </c>
      <c r="AU756" s="21">
        <f t="shared" si="14443"/>
        <v>3928</v>
      </c>
      <c r="AV756" s="20">
        <f t="shared" si="14443"/>
        <v>4867</v>
      </c>
      <c r="AW756" s="21">
        <f t="shared" si="14443"/>
        <v>3975</v>
      </c>
      <c r="AX756" s="20">
        <f t="shared" si="14443"/>
        <v>774</v>
      </c>
      <c r="AY756" s="21">
        <f t="shared" si="14443"/>
        <v>2693</v>
      </c>
      <c r="AZ756" s="20">
        <f t="shared" si="14443"/>
        <v>2412</v>
      </c>
      <c r="BA756" s="21">
        <f t="shared" si="14443"/>
        <v>5595</v>
      </c>
      <c r="BB756" s="20">
        <f t="shared" si="14443"/>
        <v>3295</v>
      </c>
      <c r="BC756" s="21">
        <f t="shared" si="14443"/>
        <v>3124</v>
      </c>
      <c r="BD756" s="20">
        <f t="shared" si="14443"/>
        <v>7506</v>
      </c>
      <c r="BE756" s="21">
        <f t="shared" si="14443"/>
        <v>5296</v>
      </c>
      <c r="BF756" s="160">
        <f t="shared" si="14443"/>
        <v>51837</v>
      </c>
      <c r="BG756" s="161">
        <f t="shared" si="14443"/>
        <v>53498</v>
      </c>
      <c r="BI756" s="136" t="s">
        <v>19</v>
      </c>
      <c r="BJ756" s="128">
        <f>B756/B777</f>
        <v>0.10315541701126026</v>
      </c>
      <c r="BK756" s="129">
        <f t="shared" ref="BK756" si="14444">C756/C777</f>
        <v>4.7640277689319152E-2</v>
      </c>
      <c r="BL756" s="130">
        <f t="shared" ref="BL756" si="14445">D756/D777</f>
        <v>9.1903244495944378E-2</v>
      </c>
      <c r="BM756" s="131">
        <f t="shared" ref="BM756" si="14446">E756/E777</f>
        <v>7.1408685968819594E-2</v>
      </c>
      <c r="BN756" s="128">
        <f t="shared" ref="BN756" si="14447">F756/F777</f>
        <v>0.1125144249262726</v>
      </c>
      <c r="BO756" s="129">
        <f t="shared" ref="BO756" si="14448">G756/G777</f>
        <v>5.6677155888696387E-2</v>
      </c>
      <c r="BP756" s="130">
        <f t="shared" ref="BP756" si="14449">H756/H777</f>
        <v>8.259860788863109E-2</v>
      </c>
      <c r="BQ756" s="131">
        <f t="shared" ref="BQ756" si="14450">I756/I777</f>
        <v>4.5815358067299396E-2</v>
      </c>
      <c r="BR756" s="128">
        <f t="shared" ref="BR756" si="14451">J756/J777</f>
        <v>3.6678700361010827E-2</v>
      </c>
      <c r="BS756" s="129">
        <f t="shared" ref="BS756" si="14452">K756/K777</f>
        <v>9.4890510948905105E-2</v>
      </c>
      <c r="BT756" s="130">
        <f t="shared" ref="BT756" si="14453">L756/L777</f>
        <v>4.5183752417794973E-2</v>
      </c>
      <c r="BU756" s="128">
        <f t="shared" ref="BU756" si="14454">M756/M777</f>
        <v>9.5320555708607188E-2</v>
      </c>
      <c r="BV756" s="132">
        <f t="shared" ref="BV756" si="14455">N756/N777</f>
        <v>7.2935093209960541E-2</v>
      </c>
      <c r="BW756" s="133">
        <f t="shared" ref="BW756" si="14456">O756/O777</f>
        <v>8.0879447788597861E-2</v>
      </c>
      <c r="BX756" s="128">
        <f t="shared" ref="BX756" si="14457">P756/P777</f>
        <v>8.3814908743192112E-2</v>
      </c>
      <c r="BY756" s="129">
        <f t="shared" ref="BY756" si="14458">Q756/Q777</f>
        <v>7.7727196088349354E-2</v>
      </c>
      <c r="BZ756" s="130">
        <f t="shared" ref="BZ756" si="14459">R756/R777</f>
        <v>8.1127594396447872E-2</v>
      </c>
      <c r="CA756" s="131">
        <f t="shared" ref="CA756" si="14460">S756/S777</f>
        <v>6.4984759063493089E-2</v>
      </c>
      <c r="CB756" s="128">
        <f t="shared" ref="CB756" si="14461">T756/T777</f>
        <v>4.231851435002814E-2</v>
      </c>
      <c r="CC756" s="129">
        <f t="shared" ref="CC756" si="14462">U756/U777</f>
        <v>0.14243891453665128</v>
      </c>
      <c r="CD756" s="130">
        <f t="shared" ref="CD756" si="14463">V756/V777</f>
        <v>5.0437170315774264E-2</v>
      </c>
      <c r="CE756" s="131">
        <f t="shared" ref="CE756" si="14464">W756/W777</f>
        <v>9.6987340944031927E-2</v>
      </c>
      <c r="CF756" s="128">
        <f t="shared" ref="CF756" si="14465">X756/X777</f>
        <v>8.6625348914226241E-2</v>
      </c>
      <c r="CG756" s="129">
        <f t="shared" ref="CG756" si="14466">Y756/Y777</f>
        <v>9.2222884386174014E-2</v>
      </c>
      <c r="CH756" s="130">
        <f t="shared" ref="CH756" si="14467">Z756/Z777</f>
        <v>7.2697583278902675E-2</v>
      </c>
      <c r="CI756" s="128">
        <f t="shared" ref="CI756" si="14468">AA756/AA777</f>
        <v>5.0413223140495865E-2</v>
      </c>
      <c r="CJ756" s="134">
        <f t="shared" ref="CJ756" si="14469">AB756/AB777</f>
        <v>7.7970363616284441E-2</v>
      </c>
      <c r="CK756" s="135">
        <f t="shared" ref="CK756" si="14470">AC756/AC777</f>
        <v>6.9875586607581919E-2</v>
      </c>
    </row>
    <row r="757" spans="1:89" ht="13.5" thickTop="1" x14ac:dyDescent="0.2">
      <c r="A757" s="145" t="s">
        <v>20</v>
      </c>
      <c r="B757" s="182">
        <v>3293</v>
      </c>
      <c r="C757" s="183">
        <v>1495</v>
      </c>
      <c r="D757" s="184">
        <v>1203</v>
      </c>
      <c r="E757" s="185">
        <v>1135</v>
      </c>
      <c r="F757" s="182">
        <v>3013</v>
      </c>
      <c r="G757" s="186">
        <v>1654</v>
      </c>
      <c r="H757" s="184">
        <v>3892</v>
      </c>
      <c r="I757" s="185">
        <v>2524</v>
      </c>
      <c r="J757" s="182">
        <v>320</v>
      </c>
      <c r="K757" s="186">
        <v>974</v>
      </c>
      <c r="L757" s="184">
        <v>1307</v>
      </c>
      <c r="M757" s="182">
        <v>3583</v>
      </c>
      <c r="N757" s="187">
        <v>3134</v>
      </c>
      <c r="O757" s="188">
        <v>4345</v>
      </c>
      <c r="P757" s="182">
        <v>2140</v>
      </c>
      <c r="Q757" s="186">
        <v>2204</v>
      </c>
      <c r="R757" s="184">
        <v>2568</v>
      </c>
      <c r="S757" s="185">
        <v>2302</v>
      </c>
      <c r="T757" s="182">
        <v>456</v>
      </c>
      <c r="U757" s="186">
        <v>1678</v>
      </c>
      <c r="V757" s="184">
        <v>1387</v>
      </c>
      <c r="W757" s="185">
        <v>3352</v>
      </c>
      <c r="X757" s="182">
        <v>1970</v>
      </c>
      <c r="Y757" s="186">
        <v>1780</v>
      </c>
      <c r="Z757" s="184">
        <v>4182</v>
      </c>
      <c r="AA757" s="182">
        <v>3017</v>
      </c>
      <c r="AB757" s="156">
        <f t="shared" si="14387"/>
        <v>28865</v>
      </c>
      <c r="AC757" s="157">
        <f t="shared" si="14388"/>
        <v>30043</v>
      </c>
      <c r="BI757" s="145" t="s">
        <v>20</v>
      </c>
      <c r="BJ757" s="128">
        <f>B757/B777</f>
        <v>0.10474584897258095</v>
      </c>
      <c r="BK757" s="129">
        <f t="shared" ref="BK757" si="14471">C757/C777</f>
        <v>4.7608432583911856E-2</v>
      </c>
      <c r="BL757" s="130">
        <f t="shared" ref="BL757" si="14472">D757/D777</f>
        <v>8.7123406720741606E-2</v>
      </c>
      <c r="BM757" s="131">
        <f t="shared" ref="BM757" si="14473">E757/E777</f>
        <v>7.8994988864142537E-2</v>
      </c>
      <c r="BN757" s="128">
        <f t="shared" ref="BN757" si="14474">F757/F777</f>
        <v>9.6582895242979874E-2</v>
      </c>
      <c r="BO757" s="129">
        <f t="shared" ref="BO757" si="14475">G757/G777</f>
        <v>5.8480359226390409E-2</v>
      </c>
      <c r="BP757" s="130">
        <f t="shared" ref="BP757" si="14476">H757/H777</f>
        <v>9.0301624129930397E-2</v>
      </c>
      <c r="BQ757" s="131">
        <f t="shared" ref="BQ757" si="14477">I757/I777</f>
        <v>5.4443485763589303E-2</v>
      </c>
      <c r="BR757" s="128">
        <f t="shared" ref="BR757" si="14478">J757/J777</f>
        <v>4.6209386281588445E-2</v>
      </c>
      <c r="BS757" s="129">
        <f t="shared" ref="BS757" si="14479">K757/K777</f>
        <v>0.13672094329028636</v>
      </c>
      <c r="BT757" s="130">
        <f t="shared" ref="BT757" si="14480">L757/L777</f>
        <v>5.0560928433268856E-2</v>
      </c>
      <c r="BU757" s="128">
        <f t="shared" ref="BU757" si="14481">M757/M777</f>
        <v>0.14101302688023928</v>
      </c>
      <c r="BV757" s="132">
        <f t="shared" ref="BV757" si="14482">N757/N777</f>
        <v>7.1075429763686665E-2</v>
      </c>
      <c r="BW757" s="133">
        <f t="shared" ref="BW757" si="14483">O757/O777</f>
        <v>0.10098310363260278</v>
      </c>
      <c r="BX757" s="128">
        <f t="shared" ref="BX757" si="14484">P757/P777</f>
        <v>8.897019082858687E-2</v>
      </c>
      <c r="BY757" s="129">
        <f t="shared" ref="BY757" si="14485">Q757/Q777</f>
        <v>9.2901702916877424E-2</v>
      </c>
      <c r="BZ757" s="130">
        <f t="shared" ref="BZ757" si="14486">R757/R777</f>
        <v>8.8390183457818475E-2</v>
      </c>
      <c r="CA757" s="131">
        <f t="shared" ref="CA757" si="14487">S757/S777</f>
        <v>7.4648161359361823E-2</v>
      </c>
      <c r="CB757" s="128">
        <f t="shared" ref="CB757" si="14488">T757/T777</f>
        <v>5.1322453573438377E-2</v>
      </c>
      <c r="CC757" s="129">
        <f t="shared" ref="CC757" si="14489">U757/U777</f>
        <v>0.18894268663438801</v>
      </c>
      <c r="CD757" s="130">
        <f t="shared" ref="CD757" si="14490">V757/V777</f>
        <v>5.0112002312305802E-2</v>
      </c>
      <c r="CE757" s="131">
        <f t="shared" ref="CE757" si="14491">W757/W777</f>
        <v>0.10964639691210624</v>
      </c>
      <c r="CF757" s="128">
        <f t="shared" ref="CF757" si="14492">X757/X777</f>
        <v>9.3201495008752425E-2</v>
      </c>
      <c r="CG757" s="129">
        <f t="shared" ref="CG757" si="14493">Y757/Y777</f>
        <v>0.13259833134684149</v>
      </c>
      <c r="CH757" s="130">
        <f t="shared" ref="CH757" si="14494">Z757/Z777</f>
        <v>9.1051600261267143E-2</v>
      </c>
      <c r="CI757" s="128">
        <f t="shared" ref="CI757" si="14495">AA757/AA777</f>
        <v>6.2334710743801654E-2</v>
      </c>
      <c r="CJ757" s="134">
        <f t="shared" ref="CJ757" si="14496">AB757/AB777</f>
        <v>8.1736500664029432E-2</v>
      </c>
      <c r="CK757" s="135">
        <f t="shared" ref="CK757" si="14497">AC757/AC777</f>
        <v>8.5395283262888311E-2</v>
      </c>
    </row>
    <row r="758" spans="1:89" ht="13.5" thickBot="1" x14ac:dyDescent="0.25">
      <c r="A758" s="136" t="s">
        <v>21</v>
      </c>
      <c r="B758" s="175">
        <v>2676</v>
      </c>
      <c r="C758" s="176">
        <v>1309</v>
      </c>
      <c r="D758" s="177">
        <v>897</v>
      </c>
      <c r="E758" s="178">
        <v>1027</v>
      </c>
      <c r="F758" s="175">
        <v>2722</v>
      </c>
      <c r="G758" s="179">
        <v>1200</v>
      </c>
      <c r="H758" s="177">
        <v>3140</v>
      </c>
      <c r="I758" s="178">
        <v>2275</v>
      </c>
      <c r="J758" s="175">
        <v>245</v>
      </c>
      <c r="K758" s="179">
        <v>923</v>
      </c>
      <c r="L758" s="177">
        <v>1023</v>
      </c>
      <c r="M758" s="175">
        <v>2848</v>
      </c>
      <c r="N758" s="180">
        <v>2267</v>
      </c>
      <c r="O758" s="181">
        <v>3595</v>
      </c>
      <c r="P758" s="175">
        <v>1711</v>
      </c>
      <c r="Q758" s="179">
        <v>1724</v>
      </c>
      <c r="R758" s="177">
        <v>2299</v>
      </c>
      <c r="S758" s="178">
        <v>1673</v>
      </c>
      <c r="T758" s="175">
        <v>318</v>
      </c>
      <c r="U758" s="179">
        <v>1015</v>
      </c>
      <c r="V758" s="177">
        <v>1025</v>
      </c>
      <c r="W758" s="178">
        <v>2243</v>
      </c>
      <c r="X758" s="175">
        <v>1325</v>
      </c>
      <c r="Y758" s="179">
        <v>1344</v>
      </c>
      <c r="Z758" s="177">
        <v>3324</v>
      </c>
      <c r="AA758" s="175">
        <v>2279</v>
      </c>
      <c r="AB758" s="156">
        <f t="shared" si="14387"/>
        <v>22972</v>
      </c>
      <c r="AC758" s="157">
        <f t="shared" si="14388"/>
        <v>23455</v>
      </c>
      <c r="AE758" s="232" t="s">
        <v>85</v>
      </c>
      <c r="BI758" s="136" t="s">
        <v>21</v>
      </c>
      <c r="BJ758" s="128">
        <f>B758/B777</f>
        <v>8.5119918569883574E-2</v>
      </c>
      <c r="BK758" s="129">
        <f t="shared" ref="BK758" si="14498">C758/C777</f>
        <v>4.1685242978154256E-2</v>
      </c>
      <c r="BL758" s="130">
        <f t="shared" ref="BL758" si="14499">D758/D777</f>
        <v>6.4962340672074154E-2</v>
      </c>
      <c r="BM758" s="131">
        <f t="shared" ref="BM758" si="14500">E758/E777</f>
        <v>7.1478285077950995E-2</v>
      </c>
      <c r="BN758" s="128">
        <f t="shared" ref="BN758" si="14501">F758/F777</f>
        <v>8.7254776253365821E-2</v>
      </c>
      <c r="BO758" s="129">
        <f t="shared" ref="BO758" si="14502">G758/G777</f>
        <v>4.2428313828094616E-2</v>
      </c>
      <c r="BP758" s="130">
        <f t="shared" ref="BP758" si="14503">H758/H777</f>
        <v>7.2853828306264495E-2</v>
      </c>
      <c r="BQ758" s="131">
        <f t="shared" ref="BQ758" si="14504">I758/I777</f>
        <v>4.9072476272648838E-2</v>
      </c>
      <c r="BR758" s="128">
        <f t="shared" ref="BR758" si="14505">J758/J777</f>
        <v>3.5379061371841158E-2</v>
      </c>
      <c r="BS758" s="129">
        <f t="shared" ref="BS758" si="14506">K758/K777</f>
        <v>0.12956204379562045</v>
      </c>
      <c r="BT758" s="130">
        <f t="shared" ref="BT758" si="14507">L758/L777</f>
        <v>3.9574468085106382E-2</v>
      </c>
      <c r="BU758" s="128">
        <f t="shared" ref="BU758" si="14508">M758/M777</f>
        <v>0.11208626864496832</v>
      </c>
      <c r="BV758" s="132">
        <f t="shared" ref="BV758" si="14509">N758/N777</f>
        <v>5.1412890642717833E-2</v>
      </c>
      <c r="BW758" s="133">
        <f t="shared" ref="BW758" si="14510">O758/O777</f>
        <v>8.3552188160922206E-2</v>
      </c>
      <c r="BX758" s="128">
        <f t="shared" ref="BX758" si="14511">P758/P777</f>
        <v>7.1134577807342114E-2</v>
      </c>
      <c r="BY758" s="129">
        <f t="shared" ref="BY758" si="14512">Q758/Q777</f>
        <v>7.2669027145506659E-2</v>
      </c>
      <c r="BZ758" s="130">
        <f t="shared" ref="BZ758" si="14513">R758/R777</f>
        <v>7.9131242900905244E-2</v>
      </c>
      <c r="CA758" s="131">
        <f t="shared" ref="CA758" si="14514">S758/S777</f>
        <v>5.4251248459692585E-2</v>
      </c>
      <c r="CB758" s="128">
        <f t="shared" ref="CB758" si="14515">T758/T777</f>
        <v>3.5790658413055711E-2</v>
      </c>
      <c r="CC758" s="129">
        <f t="shared" ref="CC758" si="14516">U758/U777</f>
        <v>0.11428893142664115</v>
      </c>
      <c r="CD758" s="130">
        <f t="shared" ref="CD758" si="14517">V758/V777</f>
        <v>3.7033022617241132E-2</v>
      </c>
      <c r="CE758" s="131">
        <f t="shared" ref="CE758" si="14518">W758/W777</f>
        <v>7.3370187432534095E-2</v>
      </c>
      <c r="CF758" s="128">
        <f t="shared" ref="CF758" si="14519">X758/X777</f>
        <v>6.2686284714008611E-2</v>
      </c>
      <c r="CG758" s="129">
        <f t="shared" ref="CG758" si="14520">Y758/Y777</f>
        <v>0.10011918951132301</v>
      </c>
      <c r="CH758" s="130">
        <f t="shared" ref="CH758" si="14521">Z758/Z777</f>
        <v>7.2370999346832138E-2</v>
      </c>
      <c r="CI758" s="128">
        <f t="shared" ref="CI758" si="14522">AA758/AA777</f>
        <v>4.7086776859504131E-2</v>
      </c>
      <c r="CJ758" s="134">
        <f t="shared" ref="CJ758" si="14523">AB758/AB777</f>
        <v>6.5049398692329258E-2</v>
      </c>
      <c r="CK758" s="135">
        <f t="shared" ref="CK758" si="14524">AC758/AC777</f>
        <v>6.6669319606265862E-2</v>
      </c>
    </row>
    <row r="759" spans="1:89" ht="14.25" thickTop="1" thickBot="1" x14ac:dyDescent="0.25">
      <c r="A759" s="145" t="s">
        <v>22</v>
      </c>
      <c r="B759" s="182">
        <v>2094</v>
      </c>
      <c r="C759" s="183">
        <v>1331</v>
      </c>
      <c r="D759" s="184">
        <v>695</v>
      </c>
      <c r="E759" s="185">
        <v>723</v>
      </c>
      <c r="F759" s="182">
        <v>2533</v>
      </c>
      <c r="G759" s="186">
        <v>1069</v>
      </c>
      <c r="H759" s="184">
        <v>2778</v>
      </c>
      <c r="I759" s="185">
        <v>2226</v>
      </c>
      <c r="J759" s="182">
        <v>313</v>
      </c>
      <c r="K759" s="186">
        <v>843</v>
      </c>
      <c r="L759" s="184">
        <v>936</v>
      </c>
      <c r="M759" s="182">
        <v>2320</v>
      </c>
      <c r="N759" s="187">
        <v>2019</v>
      </c>
      <c r="O759" s="188">
        <v>3227</v>
      </c>
      <c r="P759" s="182">
        <v>1058</v>
      </c>
      <c r="Q759" s="186">
        <v>1423</v>
      </c>
      <c r="R759" s="184">
        <v>1932</v>
      </c>
      <c r="S759" s="185">
        <v>1575</v>
      </c>
      <c r="T759" s="182">
        <v>310</v>
      </c>
      <c r="U759" s="186">
        <v>663</v>
      </c>
      <c r="V759" s="184">
        <v>826</v>
      </c>
      <c r="W759" s="185">
        <v>2315</v>
      </c>
      <c r="X759" s="182">
        <v>1125</v>
      </c>
      <c r="Y759" s="186">
        <v>923</v>
      </c>
      <c r="Z759" s="184">
        <v>2964</v>
      </c>
      <c r="AA759" s="182">
        <v>2711</v>
      </c>
      <c r="AB759" s="156">
        <f t="shared" si="14387"/>
        <v>19583</v>
      </c>
      <c r="AC759" s="157">
        <f t="shared" si="14388"/>
        <v>21349</v>
      </c>
      <c r="AE759" s="300" t="s">
        <v>0</v>
      </c>
      <c r="AF759" s="302" t="s">
        <v>1</v>
      </c>
      <c r="AG759" s="303"/>
      <c r="AH759" s="302" t="s">
        <v>2</v>
      </c>
      <c r="AI759" s="303"/>
      <c r="AJ759" s="302" t="s">
        <v>3</v>
      </c>
      <c r="AK759" s="303"/>
      <c r="AL759" s="302" t="s">
        <v>4</v>
      </c>
      <c r="AM759" s="303"/>
      <c r="AN759" s="302" t="s">
        <v>5</v>
      </c>
      <c r="AO759" s="303"/>
      <c r="AP759" s="302" t="s">
        <v>6</v>
      </c>
      <c r="AQ759" s="303"/>
      <c r="AR759" s="302" t="s">
        <v>7</v>
      </c>
      <c r="AS759" s="303"/>
      <c r="AT759" s="302" t="s">
        <v>8</v>
      </c>
      <c r="AU759" s="303"/>
      <c r="AV759" s="302" t="s">
        <v>9</v>
      </c>
      <c r="AW759" s="303"/>
      <c r="AX759" s="302" t="s">
        <v>10</v>
      </c>
      <c r="AY759" s="303"/>
      <c r="AZ759" s="302" t="s">
        <v>11</v>
      </c>
      <c r="BA759" s="303"/>
      <c r="BB759" s="302" t="s">
        <v>12</v>
      </c>
      <c r="BC759" s="303"/>
      <c r="BD759" s="305" t="s">
        <v>40</v>
      </c>
      <c r="BE759" s="306"/>
      <c r="BF759" s="307" t="s">
        <v>41</v>
      </c>
      <c r="BG759" s="308"/>
      <c r="BI759" s="145" t="s">
        <v>22</v>
      </c>
      <c r="BJ759" s="128">
        <f>B759/B777</f>
        <v>6.6607290540110692E-2</v>
      </c>
      <c r="BK759" s="129">
        <f t="shared" ref="BK759" si="14525">C759/C777</f>
        <v>4.2385835297114836E-2</v>
      </c>
      <c r="BL759" s="130">
        <f t="shared" ref="BL759" si="14526">D759/D777</f>
        <v>5.0333140208574739E-2</v>
      </c>
      <c r="BM759" s="131">
        <f t="shared" ref="BM759" si="14527">E759/E777</f>
        <v>5.0320155902004456E-2</v>
      </c>
      <c r="BN759" s="128">
        <f t="shared" ref="BN759" si="14528">F759/F777</f>
        <v>8.119630721887422E-2</v>
      </c>
      <c r="BO759" s="129">
        <f t="shared" ref="BO759" si="14529">G759/G777</f>
        <v>3.779655623519429E-2</v>
      </c>
      <c r="BP759" s="130">
        <f t="shared" ref="BP759" si="14530">H759/H777</f>
        <v>6.4454756380510445E-2</v>
      </c>
      <c r="BQ759" s="131">
        <f t="shared" ref="BQ759" si="14531">I759/I777</f>
        <v>4.8015530629853323E-2</v>
      </c>
      <c r="BR759" s="128">
        <f t="shared" ref="BR759" si="14532">J759/J777</f>
        <v>4.5198555956678703E-2</v>
      </c>
      <c r="BS759" s="129">
        <f t="shared" ref="BS759" si="14533">K759/K777</f>
        <v>0.11833239752947781</v>
      </c>
      <c r="BT759" s="130">
        <f t="shared" ref="BT759" si="14534">L759/L777</f>
        <v>3.6208897485493233E-2</v>
      </c>
      <c r="BU759" s="128">
        <f t="shared" ref="BU759" si="14535">M759/M777</f>
        <v>9.130623007595734E-2</v>
      </c>
      <c r="BV759" s="132">
        <f t="shared" ref="BV759" si="14536">N759/N777</f>
        <v>4.5788542658865151E-2</v>
      </c>
      <c r="BW759" s="133">
        <f t="shared" ref="BW759" si="14537">O759/O777</f>
        <v>7.4999418969484283E-2</v>
      </c>
      <c r="BX759" s="128">
        <f t="shared" ref="BX759" si="14538">P759/P777</f>
        <v>4.3986197147964909E-2</v>
      </c>
      <c r="BY759" s="129">
        <f t="shared" ref="BY759" si="14539">Q759/Q777</f>
        <v>5.9981453380542907E-2</v>
      </c>
      <c r="BZ759" s="130">
        <f t="shared" ref="BZ759" si="14540">R759/R777</f>
        <v>6.6499156713592397E-2</v>
      </c>
      <c r="CA759" s="131">
        <f t="shared" ref="CA759" si="14541">S759/S777</f>
        <v>5.1073351060380051E-2</v>
      </c>
      <c r="CB759" s="128">
        <f t="shared" ref="CB759" si="14542">T759/T777</f>
        <v>3.4890264490714688E-2</v>
      </c>
      <c r="CC759" s="129">
        <f t="shared" ref="CC759" si="14543">U759/U777</f>
        <v>7.4653755207746877E-2</v>
      </c>
      <c r="CD759" s="130">
        <f t="shared" ref="CD759" si="14544">V759/V777</f>
        <v>2.9843196762771876E-2</v>
      </c>
      <c r="CE759" s="131">
        <f t="shared" ref="CE759" si="14545">W759/W777</f>
        <v>7.5725360635896771E-2</v>
      </c>
      <c r="CF759" s="128">
        <f t="shared" ref="CF759" si="14546">X759/X777</f>
        <v>5.322420400246014E-2</v>
      </c>
      <c r="CG759" s="129">
        <f t="shared" ref="CG759" si="14547">Y759/Y777</f>
        <v>6.8757449344457683E-2</v>
      </c>
      <c r="CH759" s="130">
        <f t="shared" ref="CH759" si="14548">Z759/Z777</f>
        <v>6.4532984977139121E-2</v>
      </c>
      <c r="CI759" s="128">
        <f t="shared" ref="CI759" si="14549">AA759/AA777</f>
        <v>5.6012396694214879E-2</v>
      </c>
      <c r="CJ759" s="134">
        <f t="shared" ref="CJ759" si="14550">AB759/AB777</f>
        <v>5.5452828425556495E-2</v>
      </c>
      <c r="CK759" s="135">
        <f t="shared" ref="CK759" si="14551">AC759/AC777</f>
        <v>6.0683150896361969E-2</v>
      </c>
    </row>
    <row r="760" spans="1:89" ht="15" thickTop="1" thickBot="1" x14ac:dyDescent="0.3">
      <c r="A760" s="136" t="s">
        <v>23</v>
      </c>
      <c r="B760" s="175">
        <v>1617</v>
      </c>
      <c r="C760" s="176">
        <v>1237</v>
      </c>
      <c r="D760" s="177">
        <v>626</v>
      </c>
      <c r="E760" s="178">
        <v>593</v>
      </c>
      <c r="F760" s="175">
        <v>1810</v>
      </c>
      <c r="G760" s="179">
        <v>822</v>
      </c>
      <c r="H760" s="177">
        <v>2274</v>
      </c>
      <c r="I760" s="178">
        <v>1815</v>
      </c>
      <c r="J760" s="175">
        <v>280</v>
      </c>
      <c r="K760" s="179">
        <v>578</v>
      </c>
      <c r="L760" s="177">
        <v>851</v>
      </c>
      <c r="M760" s="175">
        <v>1629</v>
      </c>
      <c r="N760" s="180">
        <v>1750</v>
      </c>
      <c r="O760" s="181">
        <v>2496</v>
      </c>
      <c r="P760" s="175">
        <v>971</v>
      </c>
      <c r="Q760" s="179">
        <v>945</v>
      </c>
      <c r="R760" s="177">
        <v>1610</v>
      </c>
      <c r="S760" s="178">
        <v>1284</v>
      </c>
      <c r="T760" s="175">
        <v>318</v>
      </c>
      <c r="U760" s="179">
        <v>404</v>
      </c>
      <c r="V760" s="177">
        <v>806</v>
      </c>
      <c r="W760" s="178">
        <v>1877</v>
      </c>
      <c r="X760" s="175">
        <v>841</v>
      </c>
      <c r="Y760" s="179">
        <v>633</v>
      </c>
      <c r="Z760" s="177">
        <v>2588</v>
      </c>
      <c r="AA760" s="175">
        <v>2408</v>
      </c>
      <c r="AB760" s="156">
        <f t="shared" si="14387"/>
        <v>16342</v>
      </c>
      <c r="AC760" s="157">
        <f t="shared" si="14388"/>
        <v>16721</v>
      </c>
      <c r="AE760" s="301"/>
      <c r="AF760" s="115" t="s">
        <v>14</v>
      </c>
      <c r="AG760" s="116" t="s">
        <v>15</v>
      </c>
      <c r="AH760" s="117" t="s">
        <v>14</v>
      </c>
      <c r="AI760" s="118" t="s">
        <v>15</v>
      </c>
      <c r="AJ760" s="115" t="s">
        <v>14</v>
      </c>
      <c r="AK760" s="116" t="s">
        <v>15</v>
      </c>
      <c r="AL760" s="117" t="s">
        <v>14</v>
      </c>
      <c r="AM760" s="118" t="s">
        <v>15</v>
      </c>
      <c r="AN760" s="115" t="s">
        <v>14</v>
      </c>
      <c r="AO760" s="116" t="s">
        <v>15</v>
      </c>
      <c r="AP760" s="117" t="s">
        <v>14</v>
      </c>
      <c r="AQ760" s="115" t="s">
        <v>15</v>
      </c>
      <c r="AR760" s="119" t="s">
        <v>14</v>
      </c>
      <c r="AS760" s="120" t="s">
        <v>15</v>
      </c>
      <c r="AT760" s="115" t="s">
        <v>14</v>
      </c>
      <c r="AU760" s="116" t="s">
        <v>15</v>
      </c>
      <c r="AV760" s="117" t="s">
        <v>14</v>
      </c>
      <c r="AW760" s="118" t="s">
        <v>15</v>
      </c>
      <c r="AX760" s="115" t="s">
        <v>14</v>
      </c>
      <c r="AY760" s="116" t="s">
        <v>15</v>
      </c>
      <c r="AZ760" s="117" t="s">
        <v>14</v>
      </c>
      <c r="BA760" s="118" t="s">
        <v>15</v>
      </c>
      <c r="BB760" s="115" t="s">
        <v>14</v>
      </c>
      <c r="BC760" s="116" t="s">
        <v>15</v>
      </c>
      <c r="BD760" s="28" t="s">
        <v>14</v>
      </c>
      <c r="BE760" s="121" t="s">
        <v>15</v>
      </c>
      <c r="BF760" s="162" t="s">
        <v>14</v>
      </c>
      <c r="BG760" s="163" t="s">
        <v>15</v>
      </c>
      <c r="BI760" s="136" t="s">
        <v>23</v>
      </c>
      <c r="BJ760" s="128">
        <f>B760/B777</f>
        <v>5.1434569629111269E-2</v>
      </c>
      <c r="BK760" s="129">
        <f t="shared" ref="BK760" si="14552">C760/C777</f>
        <v>3.9392395388828737E-2</v>
      </c>
      <c r="BL760" s="130">
        <f t="shared" ref="BL760" si="14553">D760/D777</f>
        <v>4.5336037079953651E-2</v>
      </c>
      <c r="BM760" s="131">
        <f t="shared" ref="BM760" si="14554">E760/E777</f>
        <v>4.1272271714922051E-2</v>
      </c>
      <c r="BN760" s="128">
        <f t="shared" ref="BN760" si="14555">F760/F777</f>
        <v>5.8020259007565071E-2</v>
      </c>
      <c r="BO760" s="129">
        <f t="shared" ref="BO760" si="14556">G760/G777</f>
        <v>2.9063394972244812E-2</v>
      </c>
      <c r="BP760" s="130">
        <f t="shared" ref="BP760" si="14557">H760/H777</f>
        <v>5.2761020881670534E-2</v>
      </c>
      <c r="BQ760" s="131">
        <f t="shared" ref="BQ760" si="14558">I760/I777</f>
        <v>3.9150129421915446E-2</v>
      </c>
      <c r="BR760" s="128">
        <f t="shared" ref="BR760" si="14559">J760/J777</f>
        <v>4.043321299638989E-2</v>
      </c>
      <c r="BS760" s="129">
        <f t="shared" ref="BS760" si="14560">K760/K777</f>
        <v>8.1134194272880406E-2</v>
      </c>
      <c r="BT760" s="130">
        <f t="shared" ref="BT760" si="14561">L760/L777</f>
        <v>3.2920696324951641E-2</v>
      </c>
      <c r="BU760" s="128">
        <f t="shared" ref="BU760" si="14562">M760/M777</f>
        <v>6.4111141721437281E-2</v>
      </c>
      <c r="BV760" s="132">
        <f t="shared" ref="BV760" si="14563">N760/N777</f>
        <v>3.9687939402186241E-2</v>
      </c>
      <c r="BW760" s="133">
        <f t="shared" ref="BW760" si="14564">O760/O777</f>
        <v>5.8010086689752945E-2</v>
      </c>
      <c r="BX760" s="128">
        <f t="shared" ref="BX760" si="14565">P760/P777</f>
        <v>4.0369184717083111E-2</v>
      </c>
      <c r="BY760" s="129">
        <f t="shared" ref="BY760" si="14566">Q760/Q777</f>
        <v>3.9833080424886189E-2</v>
      </c>
      <c r="BZ760" s="130">
        <f t="shared" ref="BZ760" si="14567">R760/R777</f>
        <v>5.5415963927993667E-2</v>
      </c>
      <c r="CA760" s="131">
        <f t="shared" ref="CA760" si="14568">S760/S777</f>
        <v>4.1636941435890786E-2</v>
      </c>
      <c r="CB760" s="128">
        <f t="shared" ref="CB760" si="14569">T760/T777</f>
        <v>3.5790658413055711E-2</v>
      </c>
      <c r="CC760" s="129">
        <f t="shared" ref="CC760" si="14570">U760/U777</f>
        <v>4.5490372705776376E-2</v>
      </c>
      <c r="CD760" s="130">
        <f t="shared" ref="CD760" si="14571">V760/V777</f>
        <v>2.9120601199508635E-2</v>
      </c>
      <c r="CE760" s="131">
        <f t="shared" ref="CE760" si="14572">W760/W777</f>
        <v>6.1398056982107228E-2</v>
      </c>
      <c r="CF760" s="128">
        <f t="shared" ref="CF760" si="14573">X760/X777</f>
        <v>3.9788049392061313E-2</v>
      </c>
      <c r="CG760" s="129">
        <f t="shared" ref="CG760" si="14574">Y760/Y777</f>
        <v>4.7154350417163288E-2</v>
      </c>
      <c r="CH760" s="130">
        <f t="shared" ref="CH760" si="14575">Z760/Z777</f>
        <v>5.6346614413237538E-2</v>
      </c>
      <c r="CI760" s="128">
        <f t="shared" ref="CI760" si="14576">AA760/AA777</f>
        <v>4.975206611570248E-2</v>
      </c>
      <c r="CJ760" s="134">
        <f t="shared" ref="CJ760" si="14577">AB760/AB777</f>
        <v>4.6275347093420023E-2</v>
      </c>
      <c r="CK760" s="135">
        <f t="shared" ref="CK760" si="14578">AC760/AC777</f>
        <v>4.7528360398054637E-2</v>
      </c>
    </row>
    <row r="761" spans="1:89" ht="13.5" thickTop="1" x14ac:dyDescent="0.2">
      <c r="A761" s="145" t="s">
        <v>24</v>
      </c>
      <c r="B761" s="189">
        <v>1480</v>
      </c>
      <c r="C761" s="183">
        <v>1497</v>
      </c>
      <c r="D761" s="184">
        <v>639</v>
      </c>
      <c r="E761" s="185">
        <v>599</v>
      </c>
      <c r="F761" s="182">
        <v>1755</v>
      </c>
      <c r="G761" s="186">
        <v>832</v>
      </c>
      <c r="H761" s="184">
        <v>2339</v>
      </c>
      <c r="I761" s="185">
        <v>1916</v>
      </c>
      <c r="J761" s="182">
        <v>299</v>
      </c>
      <c r="K761" s="186">
        <v>339</v>
      </c>
      <c r="L761" s="184">
        <v>839</v>
      </c>
      <c r="M761" s="182">
        <v>1518</v>
      </c>
      <c r="N761" s="187">
        <v>1606</v>
      </c>
      <c r="O761" s="190">
        <v>2199</v>
      </c>
      <c r="P761" s="182">
        <v>1011</v>
      </c>
      <c r="Q761" s="186">
        <v>878</v>
      </c>
      <c r="R761" s="184">
        <v>1421</v>
      </c>
      <c r="S761" s="185">
        <v>1233</v>
      </c>
      <c r="T761" s="182">
        <v>315</v>
      </c>
      <c r="U761" s="186">
        <v>344</v>
      </c>
      <c r="V761" s="184">
        <v>854</v>
      </c>
      <c r="W761" s="191">
        <v>1730</v>
      </c>
      <c r="X761" s="182">
        <v>795</v>
      </c>
      <c r="Y761" s="186">
        <v>479</v>
      </c>
      <c r="Z761" s="184">
        <v>2474</v>
      </c>
      <c r="AA761" s="182">
        <v>2474</v>
      </c>
      <c r="AB761" s="156">
        <f t="shared" si="14387"/>
        <v>15827</v>
      </c>
      <c r="AC761" s="157">
        <f t="shared" si="14388"/>
        <v>16038</v>
      </c>
      <c r="AE761" s="235" t="str">
        <f>$AE$17</f>
        <v>17:00 - 17:59</v>
      </c>
      <c r="AF761" s="125">
        <f t="shared" ref="AF761:AU763" si="14579">SUMIF($A$9:$A$32,$AE761,B$753:B$776)</f>
        <v>1908</v>
      </c>
      <c r="AG761" s="172">
        <f t="shared" si="14579"/>
        <v>3778</v>
      </c>
      <c r="AH761" s="126">
        <f t="shared" si="14579"/>
        <v>1518</v>
      </c>
      <c r="AI761" s="166">
        <f t="shared" si="14579"/>
        <v>1330</v>
      </c>
      <c r="AJ761" s="125">
        <f t="shared" si="14579"/>
        <v>1655</v>
      </c>
      <c r="AK761" s="127">
        <f t="shared" si="14579"/>
        <v>3372</v>
      </c>
      <c r="AL761" s="126">
        <f t="shared" si="14579"/>
        <v>2859</v>
      </c>
      <c r="AM761" s="166">
        <f t="shared" si="14579"/>
        <v>5272</v>
      </c>
      <c r="AN761" s="125">
        <f t="shared" si="14579"/>
        <v>1030</v>
      </c>
      <c r="AO761" s="127">
        <f t="shared" si="14579"/>
        <v>355</v>
      </c>
      <c r="AP761" s="126">
        <f t="shared" si="14579"/>
        <v>3232</v>
      </c>
      <c r="AQ761" s="125">
        <f t="shared" si="14579"/>
        <v>1058</v>
      </c>
      <c r="AR761" s="165">
        <f t="shared" si="14579"/>
        <v>4407</v>
      </c>
      <c r="AS761" s="167">
        <f t="shared" si="14579"/>
        <v>2847</v>
      </c>
      <c r="AT761" s="125">
        <f t="shared" si="14579"/>
        <v>2540</v>
      </c>
      <c r="AU761" s="127">
        <f t="shared" si="14579"/>
        <v>1926</v>
      </c>
      <c r="AV761" s="126">
        <f t="shared" ref="AP761:BE763" si="14580">SUMIF($A$9:$A$32,$AE761,R$753:R$776)</f>
        <v>2301</v>
      </c>
      <c r="AW761" s="166">
        <f t="shared" si="14580"/>
        <v>3220</v>
      </c>
      <c r="AX761" s="125">
        <f t="shared" si="14580"/>
        <v>1527</v>
      </c>
      <c r="AY761" s="127">
        <f t="shared" si="14580"/>
        <v>320</v>
      </c>
      <c r="AZ761" s="126">
        <f t="shared" si="14580"/>
        <v>3089</v>
      </c>
      <c r="BA761" s="166">
        <f t="shared" si="14580"/>
        <v>1943</v>
      </c>
      <c r="BB761" s="125">
        <f t="shared" si="14580"/>
        <v>2335</v>
      </c>
      <c r="BC761" s="127">
        <f t="shared" si="14580"/>
        <v>1015</v>
      </c>
      <c r="BD761" s="170">
        <f t="shared" si="14580"/>
        <v>3454</v>
      </c>
      <c r="BE761" s="171">
        <f t="shared" si="14580"/>
        <v>5134</v>
      </c>
      <c r="BF761" s="156">
        <f>AF761+AH761+AJ761+AL761+AN761+AP761+AR761+AT761+AV761+AX761+AZ761+BB761+BD761</f>
        <v>31855</v>
      </c>
      <c r="BG761" s="157">
        <f>AG761+AI761+AK761+AM761+AO761+AQ761+AS761+AU761+AW761+AY761+BA761+BC761+BE761</f>
        <v>31570</v>
      </c>
      <c r="BI761" s="145" t="s">
        <v>24</v>
      </c>
      <c r="BJ761" s="128">
        <f>B761/B777</f>
        <v>4.7076786055092565E-2</v>
      </c>
      <c r="BK761" s="129">
        <f t="shared" ref="BK761" si="14581">C761/C777</f>
        <v>4.7672122794726449E-2</v>
      </c>
      <c r="BL761" s="130">
        <f t="shared" ref="BL761" si="14582">D761/D777</f>
        <v>4.627752027809965E-2</v>
      </c>
      <c r="BM761" s="131">
        <f t="shared" ref="BM761" si="14583">E761/E777</f>
        <v>4.168986636971047E-2</v>
      </c>
      <c r="BN761" s="128">
        <f t="shared" ref="BN761" si="14584">F761/F777</f>
        <v>5.6257212463136301E-2</v>
      </c>
      <c r="BO761" s="129">
        <f t="shared" ref="BO761" si="14585">G761/G777</f>
        <v>2.9416964254145601E-2</v>
      </c>
      <c r="BP761" s="130">
        <f t="shared" ref="BP761" si="14586">H761/H777</f>
        <v>5.4269141531322507E-2</v>
      </c>
      <c r="BQ761" s="131">
        <f t="shared" ref="BQ761" si="14587">I761/I777</f>
        <v>4.1328731665228643E-2</v>
      </c>
      <c r="BR761" s="128">
        <f t="shared" ref="BR761" si="14588">J761/J777</f>
        <v>4.3176895306859205E-2</v>
      </c>
      <c r="BS761" s="129">
        <f t="shared" ref="BS761" si="14589">K761/K777</f>
        <v>4.7585626052779335E-2</v>
      </c>
      <c r="BT761" s="130">
        <f t="shared" ref="BT761" si="14590">L761/L777</f>
        <v>3.2456479690522247E-2</v>
      </c>
      <c r="BU761" s="128">
        <f t="shared" ref="BU761" si="14591">M761/M777</f>
        <v>5.9742610885906572E-2</v>
      </c>
      <c r="BV761" s="132">
        <f t="shared" ref="BV761" si="14592">N761/N777</f>
        <v>3.6422188959949198E-2</v>
      </c>
      <c r="BW761" s="133">
        <f t="shared" ref="BW761" si="14593">O761/O777</f>
        <v>5.110744416296744E-2</v>
      </c>
      <c r="BX761" s="128">
        <f t="shared" ref="BX761" si="14594">P761/P777</f>
        <v>4.2032178938178191E-2</v>
      </c>
      <c r="BY761" s="129">
        <f t="shared" ref="BY761" si="14595">Q761/Q777</f>
        <v>3.7008936098465686E-2</v>
      </c>
      <c r="BZ761" s="130">
        <f t="shared" ref="BZ761" si="14596">R761/R777</f>
        <v>4.891061164079441E-2</v>
      </c>
      <c r="CA761" s="131">
        <f t="shared" ref="CA761" si="14597">S761/S777</f>
        <v>3.9983137687268952E-2</v>
      </c>
      <c r="CB761" s="128">
        <f t="shared" ref="CB761" si="14598">T761/T777</f>
        <v>3.5453010692177829E-2</v>
      </c>
      <c r="CC761" s="129">
        <f t="shared" ref="CC761" si="14599">U761/U777</f>
        <v>3.8734376759373947E-2</v>
      </c>
      <c r="CD761" s="130">
        <f t="shared" ref="CD761" si="14600">V761/V777</f>
        <v>3.0854830551340414E-2</v>
      </c>
      <c r="CE761" s="131">
        <f t="shared" ref="CE761" si="14601">W761/W777</f>
        <v>5.6589578358575122E-2</v>
      </c>
      <c r="CF761" s="128">
        <f t="shared" ref="CF761" si="14602">X761/X777</f>
        <v>3.7611770828405167E-2</v>
      </c>
      <c r="CG761" s="129">
        <f t="shared" ref="CG761" si="14603">Y761/Y777</f>
        <v>3.5682359952324195E-2</v>
      </c>
      <c r="CH761" s="130">
        <f t="shared" ref="CH761" si="14604">Z761/Z777</f>
        <v>5.3864576529501412E-2</v>
      </c>
      <c r="CI761" s="128">
        <f t="shared" ref="CI761" si="14605">AA761/AA777</f>
        <v>5.1115702479338845E-2</v>
      </c>
      <c r="CJ761" s="134">
        <f t="shared" ref="CJ761" si="14606">AB761/AB777</f>
        <v>4.4817030868165381E-2</v>
      </c>
      <c r="CK761" s="135">
        <f t="shared" ref="CK761" si="14607">AC761/AC777</f>
        <v>4.5586977098498911E-2</v>
      </c>
    </row>
    <row r="762" spans="1:89" x14ac:dyDescent="0.2">
      <c r="A762" s="136" t="s">
        <v>25</v>
      </c>
      <c r="B762" s="192">
        <v>1484</v>
      </c>
      <c r="C762" s="176">
        <v>1132</v>
      </c>
      <c r="D762" s="177">
        <v>555</v>
      </c>
      <c r="E762" s="178">
        <v>456</v>
      </c>
      <c r="F762" s="175">
        <v>1431</v>
      </c>
      <c r="G762" s="179">
        <v>687</v>
      </c>
      <c r="H762" s="177">
        <v>2111</v>
      </c>
      <c r="I762" s="178">
        <v>1579</v>
      </c>
      <c r="J762" s="175">
        <v>330</v>
      </c>
      <c r="K762" s="176">
        <v>258</v>
      </c>
      <c r="L762" s="177">
        <v>875</v>
      </c>
      <c r="M762" s="175">
        <v>1264</v>
      </c>
      <c r="N762" s="180">
        <v>1755</v>
      </c>
      <c r="O762" s="193">
        <v>1840</v>
      </c>
      <c r="P762" s="175">
        <v>972</v>
      </c>
      <c r="Q762" s="176">
        <v>826</v>
      </c>
      <c r="R762" s="177">
        <v>1351</v>
      </c>
      <c r="S762" s="178">
        <v>1212</v>
      </c>
      <c r="T762" s="184">
        <v>273</v>
      </c>
      <c r="U762" s="175">
        <v>303</v>
      </c>
      <c r="V762" s="177">
        <v>878</v>
      </c>
      <c r="W762" s="194">
        <v>1553</v>
      </c>
      <c r="X762" s="175">
        <v>861</v>
      </c>
      <c r="Y762" s="179">
        <v>359</v>
      </c>
      <c r="Z762" s="177">
        <v>2449</v>
      </c>
      <c r="AA762" s="175">
        <v>2398</v>
      </c>
      <c r="AB762" s="156">
        <f t="shared" si="14387"/>
        <v>15325</v>
      </c>
      <c r="AC762" s="157">
        <f t="shared" si="14388"/>
        <v>13867</v>
      </c>
      <c r="AE762" s="237" t="str">
        <f>$AE$18</f>
        <v>18:00 - 18:59</v>
      </c>
      <c r="AF762" s="125">
        <f t="shared" si="14579"/>
        <v>1753</v>
      </c>
      <c r="AG762" s="176">
        <f t="shared" si="14579"/>
        <v>3486</v>
      </c>
      <c r="AH762" s="177">
        <f t="shared" si="14579"/>
        <v>863</v>
      </c>
      <c r="AI762" s="178">
        <f t="shared" si="14579"/>
        <v>1224</v>
      </c>
      <c r="AJ762" s="238">
        <f t="shared" si="14579"/>
        <v>1339</v>
      </c>
      <c r="AK762" s="179">
        <f t="shared" si="14579"/>
        <v>2865</v>
      </c>
      <c r="AL762" s="177">
        <f t="shared" si="14579"/>
        <v>2678</v>
      </c>
      <c r="AM762" s="178">
        <f t="shared" si="14579"/>
        <v>4688</v>
      </c>
      <c r="AN762" s="238">
        <f t="shared" si="14579"/>
        <v>686</v>
      </c>
      <c r="AO762" s="179">
        <f t="shared" si="14579"/>
        <v>256</v>
      </c>
      <c r="AP762" s="177">
        <f t="shared" si="14580"/>
        <v>2932</v>
      </c>
      <c r="AQ762" s="238">
        <f t="shared" si="14580"/>
        <v>933</v>
      </c>
      <c r="AR762" s="180">
        <f t="shared" si="14580"/>
        <v>4203</v>
      </c>
      <c r="AS762" s="181">
        <f t="shared" si="14580"/>
        <v>2646</v>
      </c>
      <c r="AT762" s="238">
        <f t="shared" si="14580"/>
        <v>1963</v>
      </c>
      <c r="AU762" s="179">
        <f t="shared" si="14580"/>
        <v>2100</v>
      </c>
      <c r="AV762" s="177">
        <f t="shared" si="14580"/>
        <v>1910</v>
      </c>
      <c r="AW762" s="178">
        <f t="shared" si="14580"/>
        <v>2883</v>
      </c>
      <c r="AX762" s="238">
        <f t="shared" si="14580"/>
        <v>1151</v>
      </c>
      <c r="AY762" s="179">
        <f t="shared" si="14580"/>
        <v>257</v>
      </c>
      <c r="AZ762" s="177">
        <f t="shared" si="14580"/>
        <v>3256</v>
      </c>
      <c r="BA762" s="178">
        <f t="shared" si="14580"/>
        <v>1654</v>
      </c>
      <c r="BB762" s="238">
        <f t="shared" si="14580"/>
        <v>2085</v>
      </c>
      <c r="BC762" s="179">
        <f t="shared" si="14580"/>
        <v>943</v>
      </c>
      <c r="BD762" s="177">
        <f t="shared" si="14580"/>
        <v>3015</v>
      </c>
      <c r="BE762" s="238">
        <f t="shared" si="14580"/>
        <v>4696</v>
      </c>
      <c r="BF762" s="158">
        <f>SUM(AF762,AH762,AJ762,AL762,AN762,AP762,AR762,AT762,AV762,AX762,AZ762,BB762,BD762)</f>
        <v>27834</v>
      </c>
      <c r="BG762" s="159">
        <f>SUM(AG762,AI762,AK762,AM762,AO762,AQ762,AS762,AU762,AW762,AY762,BA762,BC762,BE762)</f>
        <v>28631</v>
      </c>
      <c r="BI762" s="136" t="s">
        <v>25</v>
      </c>
      <c r="BJ762" s="128">
        <f>B762/B777</f>
        <v>4.7204020611998215E-2</v>
      </c>
      <c r="BK762" s="129">
        <f t="shared" ref="BK762" si="14608">C762/C777</f>
        <v>3.6048659321062354E-2</v>
      </c>
      <c r="BL762" s="130">
        <f t="shared" ref="BL762" si="14609">D762/D777</f>
        <v>4.019409038238702E-2</v>
      </c>
      <c r="BM762" s="131">
        <f t="shared" ref="BM762" si="14610">E762/E777</f>
        <v>3.173719376391982E-2</v>
      </c>
      <c r="BN762" s="128">
        <f t="shared" ref="BN762" si="14611">F762/F777</f>
        <v>4.5871265546864985E-2</v>
      </c>
      <c r="BO762" s="129">
        <f t="shared" ref="BO762" si="14612">G762/G777</f>
        <v>2.4290209666584166E-2</v>
      </c>
      <c r="BP762" s="130">
        <f t="shared" ref="BP762" si="14613">H762/H777</f>
        <v>4.8979118329466359E-2</v>
      </c>
      <c r="BQ762" s="131">
        <f t="shared" ref="BQ762" si="14614">I762/I777</f>
        <v>3.4059534081104403E-2</v>
      </c>
      <c r="BR762" s="128">
        <f t="shared" ref="BR762" si="14615">J762/J777</f>
        <v>4.7653429602888084E-2</v>
      </c>
      <c r="BS762" s="129">
        <f t="shared" ref="BS762" si="14616">K762/K777</f>
        <v>3.6215609208309942E-2</v>
      </c>
      <c r="BT762" s="130">
        <f t="shared" ref="BT762" si="14617">L762/L777</f>
        <v>3.3849129593810444E-2</v>
      </c>
      <c r="BU762" s="128">
        <f t="shared" ref="BU762" si="14618">M762/M777</f>
        <v>4.9746152937935377E-2</v>
      </c>
      <c r="BV762" s="132">
        <f t="shared" ref="BV762" si="14619">N762/N777</f>
        <v>3.9801333514763913E-2</v>
      </c>
      <c r="BW762" s="133">
        <f t="shared" ref="BW762" si="14620">O762/O777</f>
        <v>4.276384595718967E-2</v>
      </c>
      <c r="BX762" s="128">
        <f t="shared" ref="BX762" si="14621">P762/P777</f>
        <v>4.0410759572610484E-2</v>
      </c>
      <c r="BY762" s="129">
        <f t="shared" ref="BY762" si="14622">Q762/Q777</f>
        <v>3.4817062889900524E-2</v>
      </c>
      <c r="BZ762" s="130">
        <f t="shared" ref="BZ762" si="14623">R762/R777</f>
        <v>4.6501221904794686E-2</v>
      </c>
      <c r="CA762" s="131">
        <f t="shared" ref="CA762" si="14624">S762/S777</f>
        <v>3.9302159673130554E-2</v>
      </c>
      <c r="CB762" s="128">
        <f t="shared" ref="CB762" si="14625">T762/T777</f>
        <v>3.0725942599887451E-2</v>
      </c>
      <c r="CC762" s="129">
        <f t="shared" ref="CC762" si="14626">U762/U777</f>
        <v>3.411777952933228E-2</v>
      </c>
      <c r="CD762" s="130">
        <f t="shared" ref="CD762" si="14627">V762/V777</f>
        <v>3.1721945227256305E-2</v>
      </c>
      <c r="CE762" s="131">
        <f t="shared" ref="CE762" si="14628">W762/W777</f>
        <v>5.0799777566975235E-2</v>
      </c>
      <c r="CF762" s="128">
        <f t="shared" ref="CF762" si="14629">X762/X777</f>
        <v>4.0734257463216163E-2</v>
      </c>
      <c r="CG762" s="129">
        <f t="shared" ref="CG762" si="14630">Y762/Y777</f>
        <v>2.6743146603098927E-2</v>
      </c>
      <c r="CH762" s="130">
        <f t="shared" ref="CH762" si="14631">Z762/Z777</f>
        <v>5.3320269976050515E-2</v>
      </c>
      <c r="CI762" s="128">
        <f t="shared" ref="CI762" si="14632">AA762/AA777</f>
        <v>4.9545454545454545E-2</v>
      </c>
      <c r="CJ762" s="134">
        <f t="shared" ref="CJ762" si="14633">AB762/AB777</f>
        <v>4.3395526508790958E-2</v>
      </c>
      <c r="CK762" s="135">
        <f t="shared" ref="CK762" si="14634">AC762/AC777</f>
        <v>3.9416050095079459E-2</v>
      </c>
    </row>
    <row r="763" spans="1:89" ht="13.5" thickBot="1" x14ac:dyDescent="0.25">
      <c r="A763" s="145" t="s">
        <v>26</v>
      </c>
      <c r="B763" s="189">
        <v>1319</v>
      </c>
      <c r="C763" s="183">
        <v>1430</v>
      </c>
      <c r="D763" s="184">
        <v>578</v>
      </c>
      <c r="E763" s="185">
        <v>658</v>
      </c>
      <c r="F763" s="182">
        <v>1254</v>
      </c>
      <c r="G763" s="186">
        <v>1166</v>
      </c>
      <c r="H763" s="184">
        <v>2069</v>
      </c>
      <c r="I763" s="185">
        <v>2187</v>
      </c>
      <c r="J763" s="182">
        <v>348</v>
      </c>
      <c r="K763" s="183">
        <v>339</v>
      </c>
      <c r="L763" s="184">
        <v>915</v>
      </c>
      <c r="M763" s="182">
        <v>1151</v>
      </c>
      <c r="N763" s="187">
        <v>1668</v>
      </c>
      <c r="O763" s="190">
        <v>1803</v>
      </c>
      <c r="P763" s="182">
        <v>912</v>
      </c>
      <c r="Q763" s="183">
        <v>871</v>
      </c>
      <c r="R763" s="184">
        <v>1235</v>
      </c>
      <c r="S763" s="185">
        <v>1384</v>
      </c>
      <c r="T763" s="182">
        <v>198</v>
      </c>
      <c r="U763" s="186">
        <v>388</v>
      </c>
      <c r="V763" s="184">
        <v>948</v>
      </c>
      <c r="W763" s="191">
        <v>1474</v>
      </c>
      <c r="X763" s="182">
        <v>732</v>
      </c>
      <c r="Y763" s="186">
        <v>538</v>
      </c>
      <c r="Z763" s="184">
        <v>2329</v>
      </c>
      <c r="AA763" s="182">
        <v>2687</v>
      </c>
      <c r="AB763" s="156">
        <f t="shared" si="14387"/>
        <v>14505</v>
      </c>
      <c r="AC763" s="157">
        <f t="shared" si="14388"/>
        <v>16076</v>
      </c>
      <c r="AE763" s="235">
        <f>$AE$19</f>
        <v>0</v>
      </c>
      <c r="AF763" s="125">
        <f t="shared" si="14579"/>
        <v>0</v>
      </c>
      <c r="AG763" s="183">
        <f t="shared" si="14579"/>
        <v>0</v>
      </c>
      <c r="AH763" s="184">
        <f t="shared" si="14579"/>
        <v>0</v>
      </c>
      <c r="AI763" s="185">
        <f t="shared" si="14579"/>
        <v>0</v>
      </c>
      <c r="AJ763" s="182">
        <f t="shared" si="14579"/>
        <v>0</v>
      </c>
      <c r="AK763" s="186">
        <f t="shared" si="14579"/>
        <v>0</v>
      </c>
      <c r="AL763" s="184">
        <f t="shared" si="14579"/>
        <v>0</v>
      </c>
      <c r="AM763" s="185">
        <f t="shared" si="14579"/>
        <v>0</v>
      </c>
      <c r="AN763" s="182">
        <f t="shared" si="14579"/>
        <v>0</v>
      </c>
      <c r="AO763" s="186">
        <f t="shared" si="14579"/>
        <v>0</v>
      </c>
      <c r="AP763" s="184">
        <f t="shared" si="14580"/>
        <v>0</v>
      </c>
      <c r="AQ763" s="182">
        <f t="shared" si="14580"/>
        <v>0</v>
      </c>
      <c r="AR763" s="187">
        <f t="shared" si="14580"/>
        <v>0</v>
      </c>
      <c r="AS763" s="188">
        <f t="shared" si="14580"/>
        <v>0</v>
      </c>
      <c r="AT763" s="182">
        <f t="shared" si="14580"/>
        <v>0</v>
      </c>
      <c r="AU763" s="186">
        <f t="shared" si="14580"/>
        <v>0</v>
      </c>
      <c r="AV763" s="184">
        <f t="shared" si="14580"/>
        <v>0</v>
      </c>
      <c r="AW763" s="185">
        <f t="shared" si="14580"/>
        <v>0</v>
      </c>
      <c r="AX763" s="182">
        <f t="shared" si="14580"/>
        <v>0</v>
      </c>
      <c r="AY763" s="186">
        <f t="shared" si="14580"/>
        <v>0</v>
      </c>
      <c r="AZ763" s="184">
        <f t="shared" si="14580"/>
        <v>0</v>
      </c>
      <c r="BA763" s="185">
        <f t="shared" si="14580"/>
        <v>0</v>
      </c>
      <c r="BB763" s="182">
        <f t="shared" si="14580"/>
        <v>0</v>
      </c>
      <c r="BC763" s="186">
        <f t="shared" si="14580"/>
        <v>0</v>
      </c>
      <c r="BD763" s="184">
        <f t="shared" si="14580"/>
        <v>0</v>
      </c>
      <c r="BE763" s="182">
        <f t="shared" si="14580"/>
        <v>0</v>
      </c>
      <c r="BF763" s="158">
        <f>SUM(AF763,AH763,AJ763,AL763,AN763,AP763,AR763,AT763,AV763,AX763,AZ763,BB763,BD763)</f>
        <v>0</v>
      </c>
      <c r="BG763" s="159">
        <f>SUM(AG763,AI763,AK763,AM763,AO763,AQ763,AS763,AU763,AW763,AY763,BA763,BC763,BE763)</f>
        <v>0</v>
      </c>
      <c r="BI763" s="145" t="s">
        <v>26</v>
      </c>
      <c r="BJ763" s="128">
        <f>B763/B777</f>
        <v>4.1955595139639923E-2</v>
      </c>
      <c r="BK763" s="129">
        <f t="shared" ref="BK763" si="14635">C763/C777</f>
        <v>4.5538500732437426E-2</v>
      </c>
      <c r="BL763" s="130">
        <f t="shared" ref="BL763" si="14636">D763/D777</f>
        <v>4.1859791425260716E-2</v>
      </c>
      <c r="BM763" s="131">
        <f t="shared" ref="BM763" si="14637">E763/E777</f>
        <v>4.579621380846325E-2</v>
      </c>
      <c r="BN763" s="128">
        <f t="shared" ref="BN763" si="14638">F763/F777</f>
        <v>4.0197461212976023E-2</v>
      </c>
      <c r="BO763" s="129">
        <f t="shared" ref="BO763" si="14639">G763/G777</f>
        <v>4.1226178269631937E-2</v>
      </c>
      <c r="BP763" s="130">
        <f t="shared" ref="BP763" si="14640">H763/H777</f>
        <v>4.8004640371229701E-2</v>
      </c>
      <c r="BQ763" s="131">
        <f t="shared" ref="BQ763" si="14641">I763/I777</f>
        <v>4.7174288179465056E-2</v>
      </c>
      <c r="BR763" s="128">
        <f t="shared" ref="BR763" si="14642">J763/J777</f>
        <v>5.0252707581227435E-2</v>
      </c>
      <c r="BS763" s="129">
        <f t="shared" ref="BS763" si="14643">K763/K777</f>
        <v>4.7585626052779335E-2</v>
      </c>
      <c r="BT763" s="130">
        <f t="shared" ref="BT763" si="14644">L763/L777</f>
        <v>3.5396518375241777E-2</v>
      </c>
      <c r="BU763" s="128">
        <f t="shared" ref="BU763" si="14645">M763/M777</f>
        <v>4.5298909835097802E-2</v>
      </c>
      <c r="BV763" s="132">
        <f t="shared" ref="BV763" si="14646">N763/N777</f>
        <v>3.7828275955912372E-2</v>
      </c>
      <c r="BW763" s="133">
        <f t="shared" ref="BW763" si="14647">O763/O777</f>
        <v>4.1903920793920094E-2</v>
      </c>
      <c r="BX763" s="128">
        <f t="shared" ref="BX763" si="14648">P763/P777</f>
        <v>3.791626824096786E-2</v>
      </c>
      <c r="BY763" s="129">
        <f t="shared" ref="BY763" si="14649">Q763/Q777</f>
        <v>3.6713876243466531E-2</v>
      </c>
      <c r="BZ763" s="130">
        <f t="shared" ref="BZ763" si="14650">R763/R777</f>
        <v>4.250851891370943E-2</v>
      </c>
      <c r="CA763" s="131">
        <f t="shared" ref="CA763" si="14651">S763/S777</f>
        <v>4.4879693884168882E-2</v>
      </c>
      <c r="CB763" s="128">
        <f t="shared" ref="CB763" si="14652">T763/T777</f>
        <v>2.2284749577940348E-2</v>
      </c>
      <c r="CC763" s="129">
        <f t="shared" ref="CC763" si="14653">U763/U777</f>
        <v>4.3688773786735725E-2</v>
      </c>
      <c r="CD763" s="130">
        <f t="shared" ref="CD763" si="14654">V763/V777</f>
        <v>3.4251029698677653E-2</v>
      </c>
      <c r="CE763" s="131">
        <f t="shared" ref="CE763" si="14655">W763/W777</f>
        <v>4.8215629191063425E-2</v>
      </c>
      <c r="CF763" s="128">
        <f t="shared" ref="CF763" si="14656">X763/X777</f>
        <v>3.4631215404267397E-2</v>
      </c>
      <c r="CG763" s="129">
        <f t="shared" ref="CG763" si="14657">Y763/Y777</f>
        <v>4.0077473182359949E-2</v>
      </c>
      <c r="CH763" s="130">
        <f t="shared" ref="CH763" si="14658">Z763/Z777</f>
        <v>5.0707598519486176E-2</v>
      </c>
      <c r="CI763" s="128">
        <f t="shared" ref="CI763" si="14659">AA763/AA777</f>
        <v>5.5516528925619833E-2</v>
      </c>
      <c r="CJ763" s="134">
        <f t="shared" ref="CJ763" si="14660">AB763/AB777</f>
        <v>4.1073547276346677E-2</v>
      </c>
      <c r="CK763" s="135">
        <f t="shared" ref="CK763" si="14661">AC763/AC777</f>
        <v>4.5694989639323384E-2</v>
      </c>
    </row>
    <row r="764" spans="1:89" ht="14.25" thickTop="1" thickBot="1" x14ac:dyDescent="0.25">
      <c r="A764" s="136" t="s">
        <v>27</v>
      </c>
      <c r="B764" s="192">
        <v>1130</v>
      </c>
      <c r="C764" s="176">
        <v>1680</v>
      </c>
      <c r="D764" s="177">
        <v>568</v>
      </c>
      <c r="E764" s="178">
        <v>576</v>
      </c>
      <c r="F764" s="175">
        <v>1119</v>
      </c>
      <c r="G764" s="179">
        <v>1075</v>
      </c>
      <c r="H764" s="177">
        <v>2059</v>
      </c>
      <c r="I764" s="178">
        <v>2155</v>
      </c>
      <c r="J764" s="175">
        <v>365</v>
      </c>
      <c r="K764" s="176">
        <v>304</v>
      </c>
      <c r="L764" s="177">
        <v>1134</v>
      </c>
      <c r="M764" s="175">
        <v>913</v>
      </c>
      <c r="N764" s="180">
        <v>1855</v>
      </c>
      <c r="O764" s="193">
        <v>1721</v>
      </c>
      <c r="P764" s="175">
        <v>1114</v>
      </c>
      <c r="Q764" s="176">
        <v>787</v>
      </c>
      <c r="R764" s="177">
        <v>1295</v>
      </c>
      <c r="S764" s="178">
        <v>1228</v>
      </c>
      <c r="T764" s="175">
        <v>354</v>
      </c>
      <c r="U764" s="179">
        <v>243</v>
      </c>
      <c r="V764" s="177">
        <v>1145</v>
      </c>
      <c r="W764" s="194">
        <v>1199</v>
      </c>
      <c r="X764" s="175">
        <v>749</v>
      </c>
      <c r="Y764" s="179">
        <v>403</v>
      </c>
      <c r="Z764" s="177">
        <v>2285</v>
      </c>
      <c r="AA764" s="175">
        <v>2623</v>
      </c>
      <c r="AB764" s="156">
        <f t="shared" si="14387"/>
        <v>15172</v>
      </c>
      <c r="AC764" s="157">
        <f t="shared" si="14388"/>
        <v>14907</v>
      </c>
      <c r="AE764" s="229" t="s">
        <v>13</v>
      </c>
      <c r="AF764" s="20">
        <f t="shared" ref="AF764:BG764" si="14662">SUM(AF761:AF763)</f>
        <v>3661</v>
      </c>
      <c r="AG764" s="21">
        <f t="shared" si="14662"/>
        <v>7264</v>
      </c>
      <c r="AH764" s="20">
        <f t="shared" si="14662"/>
        <v>2381</v>
      </c>
      <c r="AI764" s="21">
        <f t="shared" si="14662"/>
        <v>2554</v>
      </c>
      <c r="AJ764" s="20">
        <f t="shared" si="14662"/>
        <v>2994</v>
      </c>
      <c r="AK764" s="21">
        <f t="shared" si="14662"/>
        <v>6237</v>
      </c>
      <c r="AL764" s="20">
        <f t="shared" si="14662"/>
        <v>5537</v>
      </c>
      <c r="AM764" s="21">
        <f t="shared" si="14662"/>
        <v>9960</v>
      </c>
      <c r="AN764" s="20">
        <f t="shared" si="14662"/>
        <v>1716</v>
      </c>
      <c r="AO764" s="21">
        <f t="shared" si="14662"/>
        <v>611</v>
      </c>
      <c r="AP764" s="20">
        <f t="shared" si="14662"/>
        <v>6164</v>
      </c>
      <c r="AQ764" s="21">
        <f t="shared" si="14662"/>
        <v>1991</v>
      </c>
      <c r="AR764" s="20">
        <f t="shared" si="14662"/>
        <v>8610</v>
      </c>
      <c r="AS764" s="21">
        <f t="shared" si="14662"/>
        <v>5493</v>
      </c>
      <c r="AT764" s="20">
        <f t="shared" si="14662"/>
        <v>4503</v>
      </c>
      <c r="AU764" s="21">
        <f t="shared" si="14662"/>
        <v>4026</v>
      </c>
      <c r="AV764" s="20">
        <f t="shared" si="14662"/>
        <v>4211</v>
      </c>
      <c r="AW764" s="21">
        <f t="shared" si="14662"/>
        <v>6103</v>
      </c>
      <c r="AX764" s="20">
        <f t="shared" si="14662"/>
        <v>2678</v>
      </c>
      <c r="AY764" s="21">
        <f t="shared" si="14662"/>
        <v>577</v>
      </c>
      <c r="AZ764" s="20">
        <f t="shared" si="14662"/>
        <v>6345</v>
      </c>
      <c r="BA764" s="21">
        <f t="shared" si="14662"/>
        <v>3597</v>
      </c>
      <c r="BB764" s="20">
        <f t="shared" si="14662"/>
        <v>4420</v>
      </c>
      <c r="BC764" s="21">
        <f t="shared" si="14662"/>
        <v>1958</v>
      </c>
      <c r="BD764" s="20">
        <f t="shared" si="14662"/>
        <v>6469</v>
      </c>
      <c r="BE764" s="21">
        <f t="shared" si="14662"/>
        <v>9830</v>
      </c>
      <c r="BF764" s="160">
        <f t="shared" si="14662"/>
        <v>59689</v>
      </c>
      <c r="BG764" s="161">
        <f t="shared" si="14662"/>
        <v>60201</v>
      </c>
      <c r="BI764" s="136" t="s">
        <v>27</v>
      </c>
      <c r="BJ764" s="128">
        <f>B764/B777</f>
        <v>3.59437623258477E-2</v>
      </c>
      <c r="BK764" s="129">
        <f t="shared" ref="BK764" si="14663">C764/C777</f>
        <v>5.3499777084262151E-2</v>
      </c>
      <c r="BL764" s="130">
        <f t="shared" ref="BL764" si="14664">D764/D777</f>
        <v>4.1135573580533026E-2</v>
      </c>
      <c r="BM764" s="131">
        <f t="shared" ref="BM764" si="14665">E764/E777</f>
        <v>4.0089086859688199E-2</v>
      </c>
      <c r="BN764" s="128">
        <f t="shared" ref="BN764" si="14666">F764/F777</f>
        <v>3.5869983331196308E-2</v>
      </c>
      <c r="BO764" s="129">
        <f t="shared" ref="BO764" si="14667">G764/G777</f>
        <v>3.800869780433476E-2</v>
      </c>
      <c r="BP764" s="130">
        <f t="shared" ref="BP764" si="14668">H764/H777</f>
        <v>4.7772621809744779E-2</v>
      </c>
      <c r="BQ764" s="131">
        <f t="shared" ref="BQ764" si="14669">I764/I777</f>
        <v>4.6484037963761861E-2</v>
      </c>
      <c r="BR764" s="128">
        <f t="shared" ref="BR764" si="14670">J764/J777</f>
        <v>5.2707581227436823E-2</v>
      </c>
      <c r="BS764" s="129">
        <f t="shared" ref="BS764" si="14671">K764/K777</f>
        <v>4.2672655811341942E-2</v>
      </c>
      <c r="BT764" s="130">
        <f t="shared" ref="BT764" si="14672">L764/L777</f>
        <v>4.3868471953578334E-2</v>
      </c>
      <c r="BU764" s="128">
        <f t="shared" ref="BU764" si="14673">M764/M777</f>
        <v>3.5932150025581484E-2</v>
      </c>
      <c r="BV764" s="132">
        <f t="shared" ref="BV764" si="14674">N764/N777</f>
        <v>4.2069215766317412E-2</v>
      </c>
      <c r="BW764" s="133">
        <f t="shared" ref="BW764" si="14675">O764/O777</f>
        <v>3.9998140702349687E-2</v>
      </c>
      <c r="BX764" s="128">
        <f t="shared" ref="BX764" si="14676">P764/P777</f>
        <v>4.6314389057498025E-2</v>
      </c>
      <c r="BY764" s="129">
        <f t="shared" ref="BY764" si="14677">Q764/Q777</f>
        <v>3.3173157983476649E-2</v>
      </c>
      <c r="BZ764" s="130">
        <f t="shared" ref="BZ764" si="14678">R764/R777</f>
        <v>4.4573710115994904E-2</v>
      </c>
      <c r="CA764" s="131">
        <f t="shared" ref="CA764" si="14679">S764/S777</f>
        <v>3.9821000064855047E-2</v>
      </c>
      <c r="CB764" s="128">
        <f t="shared" ref="CB764" si="14680">T764/T777</f>
        <v>3.9842431063590318E-2</v>
      </c>
      <c r="CC764" s="129">
        <f t="shared" ref="CC764" si="14681">U764/U777</f>
        <v>2.7361783582929851E-2</v>
      </c>
      <c r="CD764" s="130">
        <f t="shared" ref="CD764" si="14682">V764/V777</f>
        <v>4.1368595996820579E-2</v>
      </c>
      <c r="CE764" s="131">
        <f t="shared" ref="CE764" si="14683">W764/W777</f>
        <v>3.9220175983775474E-2</v>
      </c>
      <c r="CF764" s="128">
        <f t="shared" ref="CF764" si="14684">X764/X777</f>
        <v>3.543549226474902E-2</v>
      </c>
      <c r="CG764" s="129">
        <f t="shared" ref="CG764" si="14685">Y764/Y777</f>
        <v>3.0020858164481527E-2</v>
      </c>
      <c r="CH764" s="130">
        <f t="shared" ref="CH764" si="14686">Z764/Z777</f>
        <v>4.9749618985412587E-2</v>
      </c>
      <c r="CI764" s="128">
        <f t="shared" ref="CI764" si="14687">AA764/AA777</f>
        <v>5.4194214876033056E-2</v>
      </c>
      <c r="CJ764" s="134">
        <f t="shared" ref="CJ764" si="14688">AB764/AB777</f>
        <v>4.2962279164200742E-2</v>
      </c>
      <c r="CK764" s="135">
        <f t="shared" ref="CK764" si="14689">AC764/AC777</f>
        <v>4.2372182791328296E-2</v>
      </c>
    </row>
    <row r="765" spans="1:89" ht="13.5" thickTop="1" x14ac:dyDescent="0.2">
      <c r="A765" s="145" t="s">
        <v>28</v>
      </c>
      <c r="B765" s="189">
        <v>1170</v>
      </c>
      <c r="C765" s="183">
        <v>1984</v>
      </c>
      <c r="D765" s="184">
        <v>652</v>
      </c>
      <c r="E765" s="185">
        <v>822</v>
      </c>
      <c r="F765" s="182">
        <v>1172</v>
      </c>
      <c r="G765" s="186">
        <v>1933</v>
      </c>
      <c r="H765" s="184">
        <v>2295</v>
      </c>
      <c r="I765" s="185">
        <v>2664</v>
      </c>
      <c r="J765" s="182">
        <v>443</v>
      </c>
      <c r="K765" s="183">
        <v>258</v>
      </c>
      <c r="L765" s="184">
        <v>1870</v>
      </c>
      <c r="M765" s="182">
        <v>984</v>
      </c>
      <c r="N765" s="187">
        <v>2509</v>
      </c>
      <c r="O765" s="190">
        <v>1808</v>
      </c>
      <c r="P765" s="182">
        <v>1365</v>
      </c>
      <c r="Q765" s="183">
        <v>957</v>
      </c>
      <c r="R765" s="184">
        <v>1470</v>
      </c>
      <c r="S765" s="185">
        <v>1561</v>
      </c>
      <c r="T765" s="182">
        <v>520</v>
      </c>
      <c r="U765" s="186">
        <v>195</v>
      </c>
      <c r="V765" s="184">
        <v>1848</v>
      </c>
      <c r="W765" s="191">
        <v>1273</v>
      </c>
      <c r="X765" s="182">
        <v>1102</v>
      </c>
      <c r="Y765" s="186">
        <v>455</v>
      </c>
      <c r="Z765" s="184">
        <v>2527</v>
      </c>
      <c r="AA765" s="182">
        <v>2824</v>
      </c>
      <c r="AB765" s="156">
        <f t="shared" si="14387"/>
        <v>18943</v>
      </c>
      <c r="AC765" s="157">
        <f t="shared" si="14388"/>
        <v>17718</v>
      </c>
      <c r="BI765" s="145" t="s">
        <v>28</v>
      </c>
      <c r="BJ765" s="128">
        <f>B765/B777</f>
        <v>3.7216107894904253E-2</v>
      </c>
      <c r="BK765" s="129">
        <f t="shared" ref="BK765" si="14690">C765/C777</f>
        <v>6.3180689128081016E-2</v>
      </c>
      <c r="BL765" s="130">
        <f t="shared" ref="BL765" si="14691">D765/D777</f>
        <v>4.7219003476245656E-2</v>
      </c>
      <c r="BM765" s="131">
        <f t="shared" ref="BM765" si="14692">E765/E777</f>
        <v>5.721046770601336E-2</v>
      </c>
      <c r="BN765" s="128">
        <f t="shared" ref="BN765" si="14693">F765/F777</f>
        <v>3.7568919092191309E-2</v>
      </c>
      <c r="BO765" s="129">
        <f t="shared" ref="BO765" si="14694">G765/G777</f>
        <v>6.8344942191422411E-2</v>
      </c>
      <c r="BP765" s="130">
        <f t="shared" ref="BP765" si="14695">H765/H777</f>
        <v>5.3248259860788863E-2</v>
      </c>
      <c r="BQ765" s="131">
        <f t="shared" ref="BQ765" si="14696">I765/I777</f>
        <v>5.7463330457290768E-2</v>
      </c>
      <c r="BR765" s="128">
        <f t="shared" ref="BR765" si="14697">J765/J777</f>
        <v>6.3971119133574006E-2</v>
      </c>
      <c r="BS765" s="129">
        <f t="shared" ref="BS765" si="14698">K765/K777</f>
        <v>3.6215609208309942E-2</v>
      </c>
      <c r="BT765" s="130">
        <f t="shared" ref="BT765" si="14699">L765/L777</f>
        <v>7.2340425531914887E-2</v>
      </c>
      <c r="BU765" s="128">
        <f t="shared" ref="BU765" si="14700">M765/M777</f>
        <v>3.8726435514975011E-2</v>
      </c>
      <c r="BV765" s="132">
        <f t="shared" ref="BV765" si="14701">N765/N777</f>
        <v>5.6901165691477296E-2</v>
      </c>
      <c r="BW765" s="133">
        <f t="shared" ref="BW765" si="14702">O765/O777</f>
        <v>4.2020126897064636E-2</v>
      </c>
      <c r="BX765" s="128">
        <f t="shared" ref="BX765" si="14703">P765/P777</f>
        <v>5.6749677794869662E-2</v>
      </c>
      <c r="BY765" s="129">
        <f t="shared" ref="BY765" si="14704">Q765/Q777</f>
        <v>4.0338897319170459E-2</v>
      </c>
      <c r="BZ765" s="130">
        <f t="shared" ref="BZ765" si="14705">R765/R777</f>
        <v>5.0597184455994218E-2</v>
      </c>
      <c r="CA765" s="131">
        <f t="shared" ref="CA765" si="14706">S765/S777</f>
        <v>5.0619365717621115E-2</v>
      </c>
      <c r="CB765" s="128">
        <f t="shared" ref="CB765" si="14707">T765/T777</f>
        <v>5.852560495216657E-2</v>
      </c>
      <c r="CC765" s="129">
        <f t="shared" ref="CC765" si="14708">U765/U777</f>
        <v>2.1956986825807906E-2</v>
      </c>
      <c r="CD765" s="130">
        <f t="shared" ref="CD765" si="14709">V765/V777</f>
        <v>6.6767830045523516E-2</v>
      </c>
      <c r="CE765" s="131">
        <f t="shared" ref="CE765" si="14710">W765/W777</f>
        <v>4.1640770665009326E-2</v>
      </c>
      <c r="CF765" s="128">
        <f t="shared" ref="CF765" si="14711">X765/X777</f>
        <v>5.2136064720632064E-2</v>
      </c>
      <c r="CG765" s="129">
        <f t="shared" ref="CG765" si="14712">Y765/Y777</f>
        <v>3.3894517282479143E-2</v>
      </c>
      <c r="CH765" s="130">
        <f t="shared" ref="CH765" si="14713">Z765/Z777</f>
        <v>5.5018506422817332E-2</v>
      </c>
      <c r="CI765" s="128">
        <f t="shared" ref="CI765" si="14714">AA765/AA777</f>
        <v>5.8347107438016528E-2</v>
      </c>
      <c r="CJ765" s="134">
        <f t="shared" ref="CJ765" si="14715">AB765/AB777</f>
        <v>5.3640551951453647E-2</v>
      </c>
      <c r="CK765" s="135">
        <f t="shared" ref="CK765" si="14716">AC765/AC777</f>
        <v>5.0362268377054722E-2</v>
      </c>
    </row>
    <row r="766" spans="1:89" x14ac:dyDescent="0.2">
      <c r="A766" s="136" t="s">
        <v>29</v>
      </c>
      <c r="B766" s="192">
        <v>1580</v>
      </c>
      <c r="C766" s="176">
        <v>2701</v>
      </c>
      <c r="D766" s="177">
        <v>1133</v>
      </c>
      <c r="E766" s="178">
        <v>854</v>
      </c>
      <c r="F766" s="175">
        <v>1540</v>
      </c>
      <c r="G766" s="179">
        <v>2459</v>
      </c>
      <c r="H766" s="177">
        <v>2566</v>
      </c>
      <c r="I766" s="178">
        <v>3554</v>
      </c>
      <c r="J766" s="175">
        <v>739</v>
      </c>
      <c r="K766" s="176">
        <v>240</v>
      </c>
      <c r="L766" s="177">
        <v>2415</v>
      </c>
      <c r="M766" s="175">
        <v>859</v>
      </c>
      <c r="N766" s="180">
        <v>3532</v>
      </c>
      <c r="O766" s="193">
        <v>2135</v>
      </c>
      <c r="P766" s="175">
        <v>1876</v>
      </c>
      <c r="Q766" s="176">
        <v>1248</v>
      </c>
      <c r="R766" s="177">
        <v>1808</v>
      </c>
      <c r="S766" s="178">
        <v>2050</v>
      </c>
      <c r="T766" s="175">
        <v>1048</v>
      </c>
      <c r="U766" s="179">
        <v>214</v>
      </c>
      <c r="V766" s="177">
        <v>2464</v>
      </c>
      <c r="W766" s="194">
        <v>1266</v>
      </c>
      <c r="X766" s="175">
        <v>1729</v>
      </c>
      <c r="Y766" s="179">
        <v>482</v>
      </c>
      <c r="Z766" s="177">
        <v>2730</v>
      </c>
      <c r="AA766" s="175">
        <v>3128</v>
      </c>
      <c r="AB766" s="156">
        <f t="shared" si="14387"/>
        <v>25160</v>
      </c>
      <c r="AC766" s="157">
        <f t="shared" si="14388"/>
        <v>21190</v>
      </c>
      <c r="BI766" s="136" t="s">
        <v>29</v>
      </c>
      <c r="BJ766" s="128">
        <f>B766/B777</f>
        <v>5.0257649977733951E-2</v>
      </c>
      <c r="BK766" s="129">
        <f t="shared" ref="BK766" si="14717">C766/C777</f>
        <v>8.6013629705114322E-2</v>
      </c>
      <c r="BL766" s="130">
        <f t="shared" ref="BL766" si="14718">D766/D777</f>
        <v>8.2053881807647736E-2</v>
      </c>
      <c r="BM766" s="131">
        <f t="shared" ref="BM766" si="14719">E766/E777</f>
        <v>5.9437639198218262E-2</v>
      </c>
      <c r="BN766" s="128">
        <f t="shared" ref="BN766" si="14720">F766/F777</f>
        <v>4.9365303244005641E-2</v>
      </c>
      <c r="BO766" s="129">
        <f t="shared" ref="BO766" si="14721">G766/G777</f>
        <v>8.6942686419403878E-2</v>
      </c>
      <c r="BP766" s="130">
        <f t="shared" ref="BP766" si="14722">H766/H777</f>
        <v>5.9535962877030162E-2</v>
      </c>
      <c r="BQ766" s="131">
        <f t="shared" ref="BQ766" si="14723">I766/I777</f>
        <v>7.6660914581535802E-2</v>
      </c>
      <c r="BR766" s="128">
        <f t="shared" ref="BR766" si="14724">J766/J777</f>
        <v>0.10671480144404333</v>
      </c>
      <c r="BS766" s="129">
        <f t="shared" ref="BS766" si="14725">K766/K777</f>
        <v>3.3688938798427846E-2</v>
      </c>
      <c r="BT766" s="130">
        <f t="shared" ref="BT766" si="14726">L766/L777</f>
        <v>9.3423597678916823E-2</v>
      </c>
      <c r="BU766" s="128">
        <f t="shared" ref="BU766" si="14727">M766/M777</f>
        <v>3.3806918808296275E-2</v>
      </c>
      <c r="BV766" s="132">
        <f t="shared" ref="BV766" si="14728">N766/N777</f>
        <v>8.0101601124869595E-2</v>
      </c>
      <c r="BW766" s="133">
        <f t="shared" ref="BW766" si="14729">O766/O777</f>
        <v>4.9620006042717366E-2</v>
      </c>
      <c r="BX766" s="128">
        <f t="shared" ref="BX766" si="14730">P766/P777</f>
        <v>7.7994428969359333E-2</v>
      </c>
      <c r="BY766" s="129">
        <f t="shared" ref="BY766" si="14731">Q766/Q777</f>
        <v>5.2604957005563988E-2</v>
      </c>
      <c r="BZ766" s="130">
        <f t="shared" ref="BZ766" si="14732">R766/R777</f>
        <v>6.2231094895535743E-2</v>
      </c>
      <c r="CA766" s="131">
        <f t="shared" ref="CA766" si="14733">S766/S777</f>
        <v>6.6476425189701024E-2</v>
      </c>
      <c r="CB766" s="128">
        <f t="shared" ref="CB766" si="14734">T766/T777</f>
        <v>0.11795160382667418</v>
      </c>
      <c r="CC766" s="129">
        <f t="shared" ref="CC766" si="14735">U766/U777</f>
        <v>2.4096385542168676E-2</v>
      </c>
      <c r="CD766" s="130">
        <f t="shared" ref="CD766" si="14736">V766/V777</f>
        <v>8.9023773394031364E-2</v>
      </c>
      <c r="CE766" s="131">
        <f t="shared" ref="CE766" si="14737">W766/W777</f>
        <v>4.1411795492460178E-2</v>
      </c>
      <c r="CF766" s="128">
        <f t="shared" ref="CF766" si="14738">X766/X777</f>
        <v>8.1799687751336517E-2</v>
      </c>
      <c r="CG766" s="129">
        <f t="shared" ref="CG766" si="14739">Y766/Y777</f>
        <v>3.5905840286054827E-2</v>
      </c>
      <c r="CH766" s="130">
        <f t="shared" ref="CH766" si="14740">Z766/Z777</f>
        <v>5.9438275636838671E-2</v>
      </c>
      <c r="CI766" s="128">
        <f t="shared" ref="CI766" si="14741">AA766/AA777</f>
        <v>6.4628099173553721E-2</v>
      </c>
      <c r="CJ766" s="134">
        <f t="shared" ref="CJ766" si="14742">AB766/AB777</f>
        <v>7.1245118888168382E-2</v>
      </c>
      <c r="CK766" s="135">
        <f t="shared" ref="CK766" si="14743">AC766/AC777</f>
        <v>6.023120368607008E-2</v>
      </c>
    </row>
    <row r="767" spans="1:89" x14ac:dyDescent="0.2">
      <c r="A767" s="145" t="s">
        <v>30</v>
      </c>
      <c r="B767" s="189">
        <v>1908</v>
      </c>
      <c r="C767" s="183">
        <v>3778</v>
      </c>
      <c r="D767" s="184">
        <v>1518</v>
      </c>
      <c r="E767" s="185">
        <v>1330</v>
      </c>
      <c r="F767" s="182">
        <v>1655</v>
      </c>
      <c r="G767" s="186">
        <v>3372</v>
      </c>
      <c r="H767" s="184">
        <v>2859</v>
      </c>
      <c r="I767" s="185">
        <v>5272</v>
      </c>
      <c r="J767" s="182">
        <v>1030</v>
      </c>
      <c r="K767" s="183">
        <v>355</v>
      </c>
      <c r="L767" s="184">
        <v>3232</v>
      </c>
      <c r="M767" s="182">
        <v>1058</v>
      </c>
      <c r="N767" s="187">
        <v>4407</v>
      </c>
      <c r="O767" s="190">
        <v>2847</v>
      </c>
      <c r="P767" s="182">
        <v>2540</v>
      </c>
      <c r="Q767" s="183">
        <v>1926</v>
      </c>
      <c r="R767" s="184">
        <v>2301</v>
      </c>
      <c r="S767" s="185">
        <v>3220</v>
      </c>
      <c r="T767" s="182">
        <v>1527</v>
      </c>
      <c r="U767" s="186">
        <v>320</v>
      </c>
      <c r="V767" s="184">
        <v>3089</v>
      </c>
      <c r="W767" s="191">
        <v>1943</v>
      </c>
      <c r="X767" s="182">
        <v>2335</v>
      </c>
      <c r="Y767" s="186">
        <v>1015</v>
      </c>
      <c r="Z767" s="184">
        <v>3454</v>
      </c>
      <c r="AA767" s="182">
        <v>5134</v>
      </c>
      <c r="AB767" s="156">
        <f t="shared" si="14387"/>
        <v>31855</v>
      </c>
      <c r="AC767" s="157">
        <f t="shared" si="14388"/>
        <v>31570</v>
      </c>
      <c r="BI767" s="145" t="s">
        <v>30</v>
      </c>
      <c r="BJ767" s="128">
        <f>B767/B777</f>
        <v>6.069088364399771E-2</v>
      </c>
      <c r="BK767" s="129">
        <f t="shared" ref="BK767" si="14744">C767/C777</f>
        <v>0.12031080822877524</v>
      </c>
      <c r="BL767" s="130">
        <f t="shared" ref="BL767" si="14745">D767/D777</f>
        <v>0.10993626882966397</v>
      </c>
      <c r="BM767" s="131">
        <f t="shared" ref="BM767" si="14746">E767/E777</f>
        <v>9.256681514476614E-2</v>
      </c>
      <c r="BN767" s="128">
        <f t="shared" ref="BN767" si="14747">F767/F777</f>
        <v>5.3051673291447624E-2</v>
      </c>
      <c r="BO767" s="129">
        <f t="shared" ref="BO767" si="14748">G767/G777</f>
        <v>0.11922356185694587</v>
      </c>
      <c r="BP767" s="130">
        <f t="shared" ref="BP767" si="14749">H767/H777</f>
        <v>6.6334106728538289E-2</v>
      </c>
      <c r="BQ767" s="131">
        <f t="shared" ref="BQ767" si="14750">I767/I777</f>
        <v>0.11371872303710095</v>
      </c>
      <c r="BR767" s="128">
        <f t="shared" ref="BR767" si="14751">J767/J777</f>
        <v>0.14873646209386282</v>
      </c>
      <c r="BS767" s="129">
        <f t="shared" ref="BS767" si="14752">K767/K777</f>
        <v>4.9831555306007858E-2</v>
      </c>
      <c r="BT767" s="130">
        <f t="shared" ref="BT767" si="14753">L767/L777</f>
        <v>0.12502901353965185</v>
      </c>
      <c r="BU767" s="128">
        <f t="shared" ref="BU767" si="14754">M767/M777</f>
        <v>4.1638789405328822E-2</v>
      </c>
      <c r="BV767" s="132">
        <f t="shared" ref="BV767" si="14755">N767/N777</f>
        <v>9.9945570825962712E-2</v>
      </c>
      <c r="BW767" s="133">
        <f t="shared" ref="BW767" si="14756">O767/O777</f>
        <v>6.6167755130499453E-2</v>
      </c>
      <c r="BX767" s="128">
        <f t="shared" ref="BX767" si="14757">P767/P777</f>
        <v>0.10560013303953769</v>
      </c>
      <c r="BY767" s="129">
        <f t="shared" ref="BY767" si="14758">Q767/Q777</f>
        <v>8.1183611532625183E-2</v>
      </c>
      <c r="BZ767" s="130">
        <f t="shared" ref="BZ767" si="14759">R767/R777</f>
        <v>7.920008260764809E-2</v>
      </c>
      <c r="CA767" s="131">
        <f t="shared" ref="CA767" si="14760">S767/S777</f>
        <v>0.10441662883455477</v>
      </c>
      <c r="CB767" s="128">
        <f t="shared" ref="CB767" si="14761">T767/T777</f>
        <v>0.171862689926843</v>
      </c>
      <c r="CC767" s="129">
        <f t="shared" ref="CC767" si="14762">U767/U777</f>
        <v>3.6031978380812971E-2</v>
      </c>
      <c r="CD767" s="130">
        <f t="shared" ref="CD767" si="14763">V767/V777</f>
        <v>0.11160488474600766</v>
      </c>
      <c r="CE767" s="131">
        <f t="shared" ref="CE767" si="14764">W767/W777</f>
        <v>6.3556965751856334E-2</v>
      </c>
      <c r="CF767" s="128">
        <f t="shared" ref="CF767" si="14765">X767/X777</f>
        <v>0.11046979230732838</v>
      </c>
      <c r="CG767" s="129">
        <f t="shared" ref="CG767" si="14766">Y767/Y777</f>
        <v>7.5610846245530397E-2</v>
      </c>
      <c r="CH767" s="130">
        <f t="shared" ref="CH767" si="14767">Z767/Z777</f>
        <v>7.520139342477683E-2</v>
      </c>
      <c r="CI767" s="128">
        <f t="shared" ref="CI767" si="14768">AA767/AA777</f>
        <v>0.10607438016528925</v>
      </c>
      <c r="CJ767" s="134">
        <f t="shared" ref="CJ767" si="14769">AB767/AB777</f>
        <v>9.0203229816478686E-2</v>
      </c>
      <c r="CK767" s="135">
        <f t="shared" ref="CK767" si="14770">AC767/AC777</f>
        <v>8.973568194286137E-2</v>
      </c>
    </row>
    <row r="768" spans="1:89" x14ac:dyDescent="0.2">
      <c r="A768" s="136" t="s">
        <v>31</v>
      </c>
      <c r="B768" s="192">
        <v>1753</v>
      </c>
      <c r="C768" s="176">
        <v>3486</v>
      </c>
      <c r="D768" s="177">
        <v>863</v>
      </c>
      <c r="E768" s="178">
        <v>1224</v>
      </c>
      <c r="F768" s="175">
        <v>1339</v>
      </c>
      <c r="G768" s="179">
        <v>2865</v>
      </c>
      <c r="H768" s="177">
        <v>2678</v>
      </c>
      <c r="I768" s="178">
        <v>4688</v>
      </c>
      <c r="J768" s="175">
        <v>686</v>
      </c>
      <c r="K768" s="176">
        <v>256</v>
      </c>
      <c r="L768" s="177">
        <v>2932</v>
      </c>
      <c r="M768" s="175">
        <v>933</v>
      </c>
      <c r="N768" s="180">
        <v>4203</v>
      </c>
      <c r="O768" s="193">
        <v>2646</v>
      </c>
      <c r="P768" s="175">
        <v>1963</v>
      </c>
      <c r="Q768" s="176">
        <v>2100</v>
      </c>
      <c r="R768" s="177">
        <v>1910</v>
      </c>
      <c r="S768" s="178">
        <v>2883</v>
      </c>
      <c r="T768" s="175">
        <v>1151</v>
      </c>
      <c r="U768" s="179">
        <v>257</v>
      </c>
      <c r="V768" s="177">
        <v>3256</v>
      </c>
      <c r="W768" s="194">
        <v>1654</v>
      </c>
      <c r="X768" s="175">
        <v>2085</v>
      </c>
      <c r="Y768" s="179">
        <v>943</v>
      </c>
      <c r="Z768" s="177">
        <v>3015</v>
      </c>
      <c r="AA768" s="175">
        <v>4696</v>
      </c>
      <c r="AB768" s="156">
        <f t="shared" si="14387"/>
        <v>27834</v>
      </c>
      <c r="AC768" s="157">
        <f t="shared" si="14388"/>
        <v>28631</v>
      </c>
      <c r="BI768" s="136" t="s">
        <v>31</v>
      </c>
      <c r="BJ768" s="128">
        <f>B768/B777</f>
        <v>5.5760544563903558E-2</v>
      </c>
      <c r="BK768" s="129">
        <f t="shared" ref="BK768" si="14771">C768/C777</f>
        <v>0.11101203744984396</v>
      </c>
      <c r="BL768" s="130">
        <f t="shared" ref="BL768" si="14772">D768/D777</f>
        <v>6.25E-2</v>
      </c>
      <c r="BM768" s="131">
        <f t="shared" ref="BM768" si="14773">E768/E777</f>
        <v>8.5189309576837416E-2</v>
      </c>
      <c r="BN768" s="128">
        <f t="shared" ref="BN768" si="14774">F768/F777</f>
        <v>4.2922169508911402E-2</v>
      </c>
      <c r="BO768" s="129">
        <f t="shared" ref="BO768" si="14775">G768/G777</f>
        <v>0.10129759926457589</v>
      </c>
      <c r="BP768" s="130">
        <f t="shared" ref="BP768" si="14776">H768/H777</f>
        <v>6.213457076566125E-2</v>
      </c>
      <c r="BQ768" s="131">
        <f t="shared" ref="BQ768" si="14777">I768/I777</f>
        <v>0.10112165660051768</v>
      </c>
      <c r="BR768" s="128">
        <f t="shared" ref="BR768" si="14778">J768/J777</f>
        <v>9.9061371841155238E-2</v>
      </c>
      <c r="BS768" s="129">
        <f t="shared" ref="BS768" si="14779">K768/K777</f>
        <v>3.5934868051656375E-2</v>
      </c>
      <c r="BT768" s="130">
        <f t="shared" ref="BT768" si="14780">L768/L777</f>
        <v>0.11342359767891683</v>
      </c>
      <c r="BU768" s="128">
        <f t="shared" ref="BU768" si="14781">M768/M777</f>
        <v>3.6719272698650086E-2</v>
      </c>
      <c r="BV768" s="132">
        <f t="shared" ref="BV768" si="14782">N768/N777</f>
        <v>9.5319091032793582E-2</v>
      </c>
      <c r="BW768" s="133">
        <f t="shared" ref="BW768" si="14783">O768/O777</f>
        <v>6.1496269784089064E-2</v>
      </c>
      <c r="BX768" s="128">
        <f t="shared" ref="BX768" si="14784">P768/P777</f>
        <v>8.1611441400241139E-2</v>
      </c>
      <c r="BY768" s="129">
        <f t="shared" ref="BY768" si="14785">Q768/Q777</f>
        <v>8.8517956499747086E-2</v>
      </c>
      <c r="BZ768" s="130">
        <f t="shared" ref="BZ768" si="14786">R768/R777</f>
        <v>6.5741919939421065E-2</v>
      </c>
      <c r="CA768" s="131">
        <f t="shared" ref="CA768" si="14787">S768/S777</f>
        <v>9.3488553083857576E-2</v>
      </c>
      <c r="CB768" s="128">
        <f t="shared" ref="CB768" si="14788">T768/T777</f>
        <v>0.12954417557681486</v>
      </c>
      <c r="CC768" s="129">
        <f t="shared" ref="CC768" si="14789">U768/U777</f>
        <v>2.8938182637090418E-2</v>
      </c>
      <c r="CD768" s="130">
        <f t="shared" ref="CD768" si="14790">V768/V777</f>
        <v>0.11763855769925573</v>
      </c>
      <c r="CE768" s="131">
        <f t="shared" ref="CE768" si="14791">W768/W777</f>
        <v>5.4103562199470087E-2</v>
      </c>
      <c r="CF768" s="128">
        <f t="shared" ref="CF768" si="14792">X768/X777</f>
        <v>9.8642191417892794E-2</v>
      </c>
      <c r="CG768" s="129">
        <f t="shared" ref="CG768" si="14793">Y768/Y777</f>
        <v>7.0247318235995226E-2</v>
      </c>
      <c r="CH768" s="130">
        <f t="shared" ref="CH768" si="14794">Z768/Z777</f>
        <v>6.5643370346178967E-2</v>
      </c>
      <c r="CI768" s="128">
        <f t="shared" ref="CI768" si="14795">AA768/AA777</f>
        <v>9.7024793388429759E-2</v>
      </c>
      <c r="CJ768" s="134">
        <f t="shared" ref="CJ768" si="14796">AB768/AB777</f>
        <v>7.8817036531529369E-2</v>
      </c>
      <c r="CK768" s="135">
        <f t="shared" ref="CK768" si="14797">AC768/AC777</f>
        <v>8.1381764640673537E-2</v>
      </c>
    </row>
    <row r="769" spans="1:89" x14ac:dyDescent="0.2">
      <c r="A769" s="145" t="s">
        <v>32</v>
      </c>
      <c r="B769" s="189">
        <v>1772</v>
      </c>
      <c r="C769" s="183">
        <v>2945</v>
      </c>
      <c r="D769" s="184">
        <v>673</v>
      </c>
      <c r="E769" s="185">
        <v>1160</v>
      </c>
      <c r="F769" s="182">
        <v>1169</v>
      </c>
      <c r="G769" s="186">
        <v>2449</v>
      </c>
      <c r="H769" s="184">
        <v>2313</v>
      </c>
      <c r="I769" s="185">
        <v>4250</v>
      </c>
      <c r="J769" s="182">
        <v>536</v>
      </c>
      <c r="K769" s="183">
        <v>206</v>
      </c>
      <c r="L769" s="184">
        <v>2088</v>
      </c>
      <c r="M769" s="182">
        <v>1003</v>
      </c>
      <c r="N769" s="187">
        <v>3161</v>
      </c>
      <c r="O769" s="190">
        <v>2375</v>
      </c>
      <c r="P769" s="182">
        <v>1399</v>
      </c>
      <c r="Q769" s="183">
        <v>1926</v>
      </c>
      <c r="R769" s="184">
        <v>1729</v>
      </c>
      <c r="S769" s="185">
        <v>2275</v>
      </c>
      <c r="T769" s="182">
        <v>694</v>
      </c>
      <c r="U769" s="186">
        <v>306</v>
      </c>
      <c r="V769" s="184">
        <v>2663</v>
      </c>
      <c r="W769" s="191">
        <v>1766</v>
      </c>
      <c r="X769" s="182">
        <v>1293</v>
      </c>
      <c r="Y769" s="186">
        <v>867</v>
      </c>
      <c r="Z769" s="184">
        <v>2600</v>
      </c>
      <c r="AA769" s="182">
        <v>3815</v>
      </c>
      <c r="AB769" s="156">
        <f t="shared" si="14387"/>
        <v>22090</v>
      </c>
      <c r="AC769" s="157">
        <f t="shared" si="14388"/>
        <v>25343</v>
      </c>
      <c r="BI769" s="145" t="s">
        <v>32</v>
      </c>
      <c r="BJ769" s="128">
        <f>B769/B777</f>
        <v>5.6364908709205422E-2</v>
      </c>
      <c r="BK769" s="129">
        <f t="shared" ref="BK769" si="14798">C769/C777</f>
        <v>9.3783835424495254E-2</v>
      </c>
      <c r="BL769" s="130">
        <f t="shared" ref="BL769" si="14799">D769/D777</f>
        <v>4.8739860950173811E-2</v>
      </c>
      <c r="BM769" s="131">
        <f t="shared" ref="BM769" si="14800">E769/E777</f>
        <v>8.0734966592427612E-2</v>
      </c>
      <c r="BN769" s="128">
        <f t="shared" ref="BN769" si="14801">F769/F777</f>
        <v>3.7472752917040643E-2</v>
      </c>
      <c r="BO769" s="129">
        <f t="shared" ref="BO769" si="14802">G769/G777</f>
        <v>8.6589117137503099E-2</v>
      </c>
      <c r="BP769" s="130">
        <f t="shared" ref="BP769" si="14803">H769/H777</f>
        <v>5.366589327146172E-2</v>
      </c>
      <c r="BQ769" s="131">
        <f t="shared" ref="BQ769" si="14804">I769/I777</f>
        <v>9.1673856773080237E-2</v>
      </c>
      <c r="BR769" s="128">
        <f t="shared" ref="BR769" si="14805">J769/J777</f>
        <v>7.7400722021660651E-2</v>
      </c>
      <c r="BS769" s="129">
        <f t="shared" ref="BS769" si="14806">K769/K777</f>
        <v>2.8916339135317236E-2</v>
      </c>
      <c r="BT769" s="130">
        <f t="shared" ref="BT769" si="14807">L769/L777</f>
        <v>8.0773694390715661E-2</v>
      </c>
      <c r="BU769" s="128">
        <f t="shared" ref="BU769" si="14808">M769/M777</f>
        <v>3.947420205439018E-2</v>
      </c>
      <c r="BV769" s="132">
        <f t="shared" ref="BV769" si="14809">N769/N777</f>
        <v>7.168775797160612E-2</v>
      </c>
      <c r="BW769" s="133">
        <f t="shared" ref="BW769" si="14810">O769/O777</f>
        <v>5.5197898993655146E-2</v>
      </c>
      <c r="BX769" s="128">
        <f t="shared" ref="BX769" si="14811">P769/P777</f>
        <v>5.8163222882800479E-2</v>
      </c>
      <c r="BY769" s="129">
        <f t="shared" ref="BY769" si="14812">Q769/Q777</f>
        <v>8.1183611532625183E-2</v>
      </c>
      <c r="BZ769" s="130">
        <f t="shared" ref="BZ769" si="14813">R769/R777</f>
        <v>5.9511926479193199E-2</v>
      </c>
      <c r="CA769" s="131">
        <f t="shared" ref="CA769" si="14814">S769/S777</f>
        <v>7.3772618198326742E-2</v>
      </c>
      <c r="CB769" s="128">
        <f t="shared" ref="CB769" si="14815">T769/T777</f>
        <v>7.8109172763083851E-2</v>
      </c>
      <c r="CC769" s="129">
        <f t="shared" ref="CC769" si="14816">U769/U777</f>
        <v>3.4455579326652407E-2</v>
      </c>
      <c r="CD769" s="130">
        <f t="shared" ref="CD769" si="14817">V769/V777</f>
        <v>9.621359924850062E-2</v>
      </c>
      <c r="CE769" s="131">
        <f t="shared" ref="CE769" si="14818">W769/W777</f>
        <v>5.7767164960256454E-2</v>
      </c>
      <c r="CF769" s="128">
        <f t="shared" ref="CF769" si="14819">X769/X777</f>
        <v>6.1172351800160854E-2</v>
      </c>
      <c r="CG769" s="129">
        <f t="shared" ref="CG769" si="14820">Y769/Y777</f>
        <v>6.4585816448152561E-2</v>
      </c>
      <c r="CH769" s="130">
        <f t="shared" ref="CH769" si="14821">Z769/Z777</f>
        <v>5.6607881558893972E-2</v>
      </c>
      <c r="CI769" s="128">
        <f t="shared" ref="CI769" si="14822">AA769/AA777</f>
        <v>7.8822314049586784E-2</v>
      </c>
      <c r="CJ769" s="134">
        <f t="shared" ref="CJ769" si="14823">AB769/AB777</f>
        <v>6.255185517645627E-2</v>
      </c>
      <c r="CK769" s="135">
        <f t="shared" ref="CK769" si="14824">AC769/AC777</f>
        <v>7.203583742407145E-2</v>
      </c>
    </row>
    <row r="770" spans="1:89" x14ac:dyDescent="0.2">
      <c r="A770" s="136" t="s">
        <v>33</v>
      </c>
      <c r="B770" s="192">
        <v>1691</v>
      </c>
      <c r="C770" s="176">
        <v>1853</v>
      </c>
      <c r="D770" s="177">
        <v>464</v>
      </c>
      <c r="E770" s="178">
        <v>923</v>
      </c>
      <c r="F770" s="175">
        <v>1067</v>
      </c>
      <c r="G770" s="179">
        <v>2200</v>
      </c>
      <c r="H770" s="177">
        <v>2104</v>
      </c>
      <c r="I770" s="178">
        <v>3151</v>
      </c>
      <c r="J770" s="175">
        <v>404</v>
      </c>
      <c r="K770" s="176">
        <v>176</v>
      </c>
      <c r="L770" s="177">
        <v>1656</v>
      </c>
      <c r="M770" s="175">
        <v>920</v>
      </c>
      <c r="N770" s="180">
        <v>2282</v>
      </c>
      <c r="O770" s="193">
        <v>2123</v>
      </c>
      <c r="P770" s="175">
        <v>1051</v>
      </c>
      <c r="Q770" s="176">
        <v>1399</v>
      </c>
      <c r="R770" s="177">
        <v>1312</v>
      </c>
      <c r="S770" s="178">
        <v>1825</v>
      </c>
      <c r="T770" s="175">
        <v>465</v>
      </c>
      <c r="U770" s="179">
        <v>297</v>
      </c>
      <c r="V770" s="177">
        <v>2286</v>
      </c>
      <c r="W770" s="194">
        <v>1288</v>
      </c>
      <c r="X770" s="175">
        <v>865</v>
      </c>
      <c r="Y770" s="179">
        <v>651</v>
      </c>
      <c r="Z770" s="177">
        <v>2019</v>
      </c>
      <c r="AA770" s="175">
        <v>2459</v>
      </c>
      <c r="AB770" s="156">
        <f t="shared" si="14387"/>
        <v>17666</v>
      </c>
      <c r="AC770" s="157">
        <f t="shared" si="14388"/>
        <v>19265</v>
      </c>
      <c r="BI770" s="136" t="s">
        <v>33</v>
      </c>
      <c r="BJ770" s="128">
        <f>B770/B777</f>
        <v>5.3788408931865893E-2</v>
      </c>
      <c r="BK770" s="129">
        <f t="shared" ref="BK770" si="14825">C770/C777</f>
        <v>5.900898031972486E-2</v>
      </c>
      <c r="BL770" s="130">
        <f t="shared" ref="BL770" si="14826">D770/D777</f>
        <v>3.3603707995365009E-2</v>
      </c>
      <c r="BM770" s="131">
        <f t="shared" ref="BM770" si="14827">E770/E777</f>
        <v>6.4239977728285075E-2</v>
      </c>
      <c r="BN770" s="128">
        <f t="shared" ref="BN770" si="14828">F770/F777</f>
        <v>3.4203102961918197E-2</v>
      </c>
      <c r="BO770" s="129">
        <f t="shared" ref="BO770" si="14829">G770/G777</f>
        <v>7.7785242018173467E-2</v>
      </c>
      <c r="BP770" s="130">
        <f t="shared" ref="BP770" si="14830">H770/H777</f>
        <v>4.8816705336426916E-2</v>
      </c>
      <c r="BQ770" s="131">
        <f t="shared" ref="BQ770" si="14831">I770/I777</f>
        <v>6.7968075927523727E-2</v>
      </c>
      <c r="BR770" s="128">
        <f t="shared" ref="BR770" si="14832">J770/J777</f>
        <v>5.8339350180505414E-2</v>
      </c>
      <c r="BS770" s="129">
        <f t="shared" ref="BS770" si="14833">K770/K777</f>
        <v>2.4705221785513758E-2</v>
      </c>
      <c r="BT770" s="130">
        <f t="shared" ref="BT770" si="14834">L770/L777</f>
        <v>6.4061895551257256E-2</v>
      </c>
      <c r="BU770" s="128">
        <f t="shared" ref="BU770" si="14835">M770/M777</f>
        <v>3.6207642961155494E-2</v>
      </c>
      <c r="BV770" s="132">
        <f t="shared" ref="BV770" si="14836">N770/N777</f>
        <v>5.1753072980450857E-2</v>
      </c>
      <c r="BW770" s="133">
        <f t="shared" ref="BW770" si="14837">O770/O777</f>
        <v>4.9341111395170473E-2</v>
      </c>
      <c r="BX770" s="128">
        <f t="shared" ref="BX770" si="14838">P770/P777</f>
        <v>4.3695173159273272E-2</v>
      </c>
      <c r="BY770" s="129">
        <f t="shared" ref="BY770" si="14839">Q770/Q777</f>
        <v>5.8969819591974372E-2</v>
      </c>
      <c r="BZ770" s="130">
        <f t="shared" ref="BZ770" si="14840">R770/R777</f>
        <v>4.5158847623309122E-2</v>
      </c>
      <c r="CA770" s="131">
        <f t="shared" ref="CA770" si="14841">S770/S777</f>
        <v>5.91802321810753E-2</v>
      </c>
      <c r="CB770" s="128">
        <f t="shared" ref="CB770" si="14842">T770/T777</f>
        <v>5.2335396736072029E-2</v>
      </c>
      <c r="CC770" s="129">
        <f t="shared" ref="CC770" si="14843">U770/U777</f>
        <v>3.3442179934692041E-2</v>
      </c>
      <c r="CD770" s="130">
        <f t="shared" ref="CD770" si="14844">V770/V777</f>
        <v>8.259267288098851E-2</v>
      </c>
      <c r="CE770" s="131">
        <f t="shared" ref="CE770" si="14845">W770/W777</f>
        <v>4.2131431749043213E-2</v>
      </c>
      <c r="CF770" s="128">
        <f t="shared" ref="CF770" si="14846">X770/X777</f>
        <v>4.0923499077447127E-2</v>
      </c>
      <c r="CG770" s="129">
        <f t="shared" ref="CG770" si="14847">Y770/Y777</f>
        <v>4.8495232419547077E-2</v>
      </c>
      <c r="CH770" s="130">
        <f t="shared" ref="CH770" si="14848">Z770/Z777</f>
        <v>4.3958197256694968E-2</v>
      </c>
      <c r="CI770" s="128">
        <f t="shared" ref="CI770" si="14849">AA770/AA777</f>
        <v>5.080578512396694E-2</v>
      </c>
      <c r="CJ770" s="134">
        <f t="shared" ref="CJ770" si="14850">AB770/AB777</f>
        <v>5.0024494049220297E-2</v>
      </c>
      <c r="CK770" s="135">
        <f t="shared" ref="CK770" si="14851">AC770/AC777</f>
        <v>5.4759515762724871E-2</v>
      </c>
    </row>
    <row r="771" spans="1:89" x14ac:dyDescent="0.2">
      <c r="A771" s="145" t="s">
        <v>34</v>
      </c>
      <c r="B771" s="189">
        <v>673</v>
      </c>
      <c r="C771" s="183">
        <v>1400</v>
      </c>
      <c r="D771" s="184">
        <v>195</v>
      </c>
      <c r="E771" s="185">
        <v>747</v>
      </c>
      <c r="F771" s="182">
        <v>516</v>
      </c>
      <c r="G771" s="186">
        <v>1739</v>
      </c>
      <c r="H771" s="184">
        <v>1052</v>
      </c>
      <c r="I771" s="185">
        <v>2279</v>
      </c>
      <c r="J771" s="182">
        <v>159</v>
      </c>
      <c r="K771" s="183">
        <v>114</v>
      </c>
      <c r="L771" s="184">
        <v>1541</v>
      </c>
      <c r="M771" s="182">
        <v>744</v>
      </c>
      <c r="N771" s="187">
        <v>2249</v>
      </c>
      <c r="O771" s="190">
        <v>1799</v>
      </c>
      <c r="P771" s="182">
        <v>684</v>
      </c>
      <c r="Q771" s="183">
        <v>1314</v>
      </c>
      <c r="R771" s="184">
        <v>1037</v>
      </c>
      <c r="S771" s="185">
        <v>1623</v>
      </c>
      <c r="T771" s="182">
        <v>283</v>
      </c>
      <c r="U771" s="186">
        <v>330</v>
      </c>
      <c r="V771" s="184">
        <v>1786</v>
      </c>
      <c r="W771" s="191">
        <v>1044</v>
      </c>
      <c r="X771" s="182">
        <v>461</v>
      </c>
      <c r="Y771" s="186">
        <v>577</v>
      </c>
      <c r="Z771" s="184">
        <v>1528</v>
      </c>
      <c r="AA771" s="182">
        <v>1864</v>
      </c>
      <c r="AB771" s="156">
        <f t="shared" si="14387"/>
        <v>12164</v>
      </c>
      <c r="AC771" s="157">
        <f t="shared" si="14388"/>
        <v>15574</v>
      </c>
      <c r="BI771" s="145" t="s">
        <v>34</v>
      </c>
      <c r="BJ771" s="128">
        <f>B771/B777</f>
        <v>2.1407214199376551E-2</v>
      </c>
      <c r="BK771" s="129">
        <f t="shared" ref="BK771" si="14852">C771/C777</f>
        <v>4.4583147570218459E-2</v>
      </c>
      <c r="BL771" s="130">
        <f t="shared" ref="BL771" si="14853">D771/D777</f>
        <v>1.4122247972190034E-2</v>
      </c>
      <c r="BM771" s="131">
        <f t="shared" ref="BM771" si="14854">E771/E777</f>
        <v>5.1990534521158129E-2</v>
      </c>
      <c r="BN771" s="128">
        <f t="shared" ref="BN771" si="14855">F771/F777</f>
        <v>1.654058212591358E-2</v>
      </c>
      <c r="BO771" s="129">
        <f t="shared" ref="BO771" si="14856">G771/G777</f>
        <v>6.148569812254711E-2</v>
      </c>
      <c r="BP771" s="130">
        <f t="shared" ref="BP771" si="14857">H771/H777</f>
        <v>2.4408352668213458E-2</v>
      </c>
      <c r="BQ771" s="131">
        <f t="shared" ref="BQ771" si="14858">I771/I777</f>
        <v>4.9158757549611735E-2</v>
      </c>
      <c r="BR771" s="128">
        <f t="shared" ref="BR771" si="14859">J771/J777</f>
        <v>2.2960288808664259E-2</v>
      </c>
      <c r="BS771" s="129">
        <f t="shared" ref="BS771" si="14860">K771/K777</f>
        <v>1.6002245929253228E-2</v>
      </c>
      <c r="BT771" s="130">
        <f t="shared" ref="BT771" si="14861">L771/L777</f>
        <v>5.9613152804642168E-2</v>
      </c>
      <c r="BU771" s="128">
        <f t="shared" ref="BU771" si="14862">M771/M777</f>
        <v>2.9280963438151834E-2</v>
      </c>
      <c r="BV771" s="132">
        <f t="shared" ref="BV771" si="14863">N771/N777</f>
        <v>5.1004671837438204E-2</v>
      </c>
      <c r="BW771" s="133">
        <f t="shared" ref="BW771" si="14864">O771/O777</f>
        <v>4.181095591140447E-2</v>
      </c>
      <c r="BX771" s="128">
        <f t="shared" ref="BX771" si="14865">P771/P777</f>
        <v>2.8437201180725898E-2</v>
      </c>
      <c r="BY771" s="129">
        <f t="shared" ref="BY771" si="14866">Q771/Q777</f>
        <v>5.5386949924127467E-2</v>
      </c>
      <c r="BZ771" s="130">
        <f t="shared" ref="BZ771" si="14867">R771/R777</f>
        <v>3.5693387946167346E-2</v>
      </c>
      <c r="CA771" s="131">
        <f t="shared" ref="CA771" si="14868">S771/S777</f>
        <v>5.2629872235553536E-2</v>
      </c>
      <c r="CB771" s="128">
        <f t="shared" ref="CB771" si="14869">T771/T777</f>
        <v>3.1851435002813733E-2</v>
      </c>
      <c r="CC771" s="129">
        <f t="shared" ref="CC771" si="14870">U771/U777</f>
        <v>3.7157977705213376E-2</v>
      </c>
      <c r="CD771" s="130">
        <f t="shared" ref="CD771" si="14871">V771/V777</f>
        <v>6.4527783799407476E-2</v>
      </c>
      <c r="CE771" s="131">
        <f t="shared" ref="CE771" si="14872">W771/W777</f>
        <v>3.4150011448758628E-2</v>
      </c>
      <c r="CF771" s="128">
        <f t="shared" ref="CF771" si="14873">X771/X777</f>
        <v>2.1810096040119221E-2</v>
      </c>
      <c r="CG771" s="129">
        <f t="shared" ref="CG771" si="14874">Y771/Y777</f>
        <v>4.2982717520858166E-2</v>
      </c>
      <c r="CH771" s="130">
        <f t="shared" ref="CH771" si="14875">Z771/Z777</f>
        <v>3.3268016546919223E-2</v>
      </c>
      <c r="CI771" s="128">
        <f t="shared" ref="CI771" si="14876">AA771/AA777</f>
        <v>3.8512396694214877E-2</v>
      </c>
      <c r="CJ771" s="134">
        <f t="shared" ref="CJ771" si="14877">AB771/AB777</f>
        <v>3.4444579735917337E-2</v>
      </c>
      <c r="CK771" s="135">
        <f t="shared" ref="CK771" si="14878">AC771/AC777</f>
        <v>4.426808712632635E-2</v>
      </c>
    </row>
    <row r="772" spans="1:89" x14ac:dyDescent="0.2">
      <c r="A772" s="136" t="s">
        <v>35</v>
      </c>
      <c r="B772" s="192">
        <v>0</v>
      </c>
      <c r="C772" s="176">
        <v>556</v>
      </c>
      <c r="D772" s="177">
        <v>7</v>
      </c>
      <c r="E772" s="178">
        <v>305</v>
      </c>
      <c r="F772" s="175">
        <v>31</v>
      </c>
      <c r="G772" s="179">
        <v>675</v>
      </c>
      <c r="H772" s="177">
        <v>110</v>
      </c>
      <c r="I772" s="178">
        <v>687</v>
      </c>
      <c r="J772" s="175">
        <v>44</v>
      </c>
      <c r="K772" s="176">
        <v>25</v>
      </c>
      <c r="L772" s="177">
        <v>235</v>
      </c>
      <c r="M772" s="175">
        <v>138</v>
      </c>
      <c r="N772" s="180">
        <v>411</v>
      </c>
      <c r="O772" s="193">
        <v>271</v>
      </c>
      <c r="P772" s="175">
        <v>119</v>
      </c>
      <c r="Q772" s="176">
        <v>220</v>
      </c>
      <c r="R772" s="177">
        <v>276</v>
      </c>
      <c r="S772" s="178">
        <v>145</v>
      </c>
      <c r="T772" s="175">
        <v>73</v>
      </c>
      <c r="U772" s="179">
        <v>25</v>
      </c>
      <c r="V772" s="177">
        <v>214</v>
      </c>
      <c r="W772" s="194">
        <v>33</v>
      </c>
      <c r="X772" s="175">
        <v>96</v>
      </c>
      <c r="Y772" s="179">
        <v>24</v>
      </c>
      <c r="Z772" s="177">
        <v>106</v>
      </c>
      <c r="AA772" s="175">
        <v>227</v>
      </c>
      <c r="AB772" s="156">
        <f t="shared" si="14387"/>
        <v>1722</v>
      </c>
      <c r="AC772" s="157">
        <f t="shared" si="14388"/>
        <v>3331</v>
      </c>
      <c r="BI772" s="136" t="s">
        <v>35</v>
      </c>
      <c r="BJ772" s="128">
        <f>B772/B777</f>
        <v>0</v>
      </c>
      <c r="BK772" s="129">
        <f t="shared" ref="BK772" si="14879">C772/C777</f>
        <v>1.7705878606458187E-2</v>
      </c>
      <c r="BL772" s="130">
        <f t="shared" ref="BL772" si="14880">D772/D777</f>
        <v>5.0695249130938583E-4</v>
      </c>
      <c r="BM772" s="131">
        <f t="shared" ref="BM772" si="14881">E772/E777</f>
        <v>2.1227728285077952E-2</v>
      </c>
      <c r="BN772" s="128">
        <f t="shared" ref="BN772" si="14882">F772/F777</f>
        <v>9.9371714322349022E-4</v>
      </c>
      <c r="BO772" s="129">
        <f t="shared" ref="BO772" si="14883">G772/G777</f>
        <v>2.386592652830322E-2</v>
      </c>
      <c r="BP772" s="130">
        <f t="shared" ref="BP772" si="14884">H772/H777</f>
        <v>2.5522041763341068E-3</v>
      </c>
      <c r="BQ772" s="131">
        <f t="shared" ref="BQ772" si="14885">I772/I777</f>
        <v>1.4818809318377911E-2</v>
      </c>
      <c r="BR772" s="128">
        <f t="shared" ref="BR772" si="14886">J772/J777</f>
        <v>6.3537906137184118E-3</v>
      </c>
      <c r="BS772" s="129">
        <f t="shared" ref="BS772" si="14887">K772/K777</f>
        <v>3.5092644581695676E-3</v>
      </c>
      <c r="BT772" s="130">
        <f t="shared" ref="BT772" si="14888">L772/L777</f>
        <v>9.0909090909090905E-3</v>
      </c>
      <c r="BU772" s="128">
        <f t="shared" ref="BU772" si="14889">M772/M777</f>
        <v>5.4311464441733244E-3</v>
      </c>
      <c r="BV772" s="132">
        <f t="shared" ref="BV772" si="14890">N772/N777</f>
        <v>9.3209960538848825E-3</v>
      </c>
      <c r="BW772" s="133">
        <f t="shared" ref="BW772" si="14891">O772/O777</f>
        <v>6.2983707904339138E-3</v>
      </c>
      <c r="BX772" s="128">
        <f t="shared" ref="BX772" si="14892">P772/P777</f>
        <v>4.9474078077578684E-3</v>
      </c>
      <c r="BY772" s="129">
        <f t="shared" ref="BY772" si="14893">Q772/Q777</f>
        <v>9.2733097285449331E-3</v>
      </c>
      <c r="BZ772" s="130">
        <f t="shared" ref="BZ772" si="14894">R772/R777</f>
        <v>9.4998795305132003E-3</v>
      </c>
      <c r="CA772" s="131">
        <f t="shared" ref="CA772" si="14895">S772/S777</f>
        <v>4.7019910500032428E-3</v>
      </c>
      <c r="CB772" s="128">
        <f t="shared" ref="CB772" si="14896">T772/T777</f>
        <v>8.2160945413618462E-3</v>
      </c>
      <c r="CC772" s="129">
        <f t="shared" ref="CC772" si="14897">U772/U777</f>
        <v>2.8149983110010135E-3</v>
      </c>
      <c r="CD772" s="130">
        <f t="shared" ref="CD772" si="14898">V772/V777</f>
        <v>7.7317725269166844E-3</v>
      </c>
      <c r="CE772" s="131">
        <f t="shared" ref="CE772" si="14899">W772/W777</f>
        <v>1.0794543848745544E-3</v>
      </c>
      <c r="CF772" s="128">
        <f t="shared" ref="CF772" si="14900">X772/X777</f>
        <v>4.5417987415432657E-3</v>
      </c>
      <c r="CG772" s="129">
        <f t="shared" ref="CG772" si="14901">Y772/Y777</f>
        <v>1.7878426698450535E-3</v>
      </c>
      <c r="CH772" s="130">
        <f t="shared" ref="CH772" si="14902">Z772/Z777</f>
        <v>2.3078597866318311E-3</v>
      </c>
      <c r="CI772" s="128">
        <f t="shared" ref="CI772" si="14903">AA772/AA777</f>
        <v>4.6900826446280991E-3</v>
      </c>
      <c r="CJ772" s="134">
        <f t="shared" ref="CJ772" si="14904">AB772/AB777</f>
        <v>4.8761563881329871E-3</v>
      </c>
      <c r="CK772" s="135">
        <f t="shared" ref="CK772" si="14905">AC772/AC777</f>
        <v>9.4681519338508466E-3</v>
      </c>
    </row>
    <row r="773" spans="1:89" x14ac:dyDescent="0.2">
      <c r="A773" s="145" t="s">
        <v>36</v>
      </c>
      <c r="B773" s="189">
        <v>0</v>
      </c>
      <c r="C773" s="183">
        <v>0</v>
      </c>
      <c r="D773" s="184">
        <v>0</v>
      </c>
      <c r="E773" s="185">
        <v>0</v>
      </c>
      <c r="F773" s="182">
        <v>0</v>
      </c>
      <c r="G773" s="186">
        <v>0</v>
      </c>
      <c r="H773" s="184">
        <v>0</v>
      </c>
      <c r="I773" s="185">
        <v>0</v>
      </c>
      <c r="J773" s="182">
        <v>0</v>
      </c>
      <c r="K773" s="186">
        <v>0</v>
      </c>
      <c r="L773" s="184">
        <v>0</v>
      </c>
      <c r="M773" s="182">
        <v>1</v>
      </c>
      <c r="N773" s="187">
        <v>0</v>
      </c>
      <c r="O773" s="190">
        <v>0</v>
      </c>
      <c r="P773" s="182">
        <v>0</v>
      </c>
      <c r="Q773" s="186">
        <v>0</v>
      </c>
      <c r="R773" s="184">
        <v>0</v>
      </c>
      <c r="S773" s="185">
        <v>0</v>
      </c>
      <c r="T773" s="182">
        <v>0</v>
      </c>
      <c r="U773" s="186">
        <v>0</v>
      </c>
      <c r="V773" s="184">
        <v>0</v>
      </c>
      <c r="W773" s="185">
        <v>0</v>
      </c>
      <c r="X773" s="182">
        <v>0</v>
      </c>
      <c r="Y773" s="186">
        <v>0</v>
      </c>
      <c r="Z773" s="184">
        <v>0</v>
      </c>
      <c r="AA773" s="182">
        <v>0</v>
      </c>
      <c r="AB773" s="156">
        <f t="shared" si="14387"/>
        <v>0</v>
      </c>
      <c r="AC773" s="157">
        <f t="shared" si="14388"/>
        <v>1</v>
      </c>
      <c r="BI773" s="145" t="s">
        <v>36</v>
      </c>
      <c r="BJ773" s="128">
        <f>B773/B777</f>
        <v>0</v>
      </c>
      <c r="BK773" s="129">
        <f t="shared" ref="BK773" si="14906">C773/C777</f>
        <v>0</v>
      </c>
      <c r="BL773" s="130">
        <f t="shared" ref="BL773" si="14907">D773/D777</f>
        <v>0</v>
      </c>
      <c r="BM773" s="131">
        <f t="shared" ref="BM773" si="14908">E773/E777</f>
        <v>0</v>
      </c>
      <c r="BN773" s="128">
        <f t="shared" ref="BN773" si="14909">F773/F777</f>
        <v>0</v>
      </c>
      <c r="BO773" s="129">
        <f t="shared" ref="BO773" si="14910">G773/G777</f>
        <v>0</v>
      </c>
      <c r="BP773" s="130">
        <f t="shared" ref="BP773" si="14911">H773/H777</f>
        <v>0</v>
      </c>
      <c r="BQ773" s="131">
        <f t="shared" ref="BQ773" si="14912">I773/I777</f>
        <v>0</v>
      </c>
      <c r="BR773" s="128">
        <f t="shared" ref="BR773" si="14913">J773/J777</f>
        <v>0</v>
      </c>
      <c r="BS773" s="129">
        <f t="shared" ref="BS773" si="14914">K773/K777</f>
        <v>0</v>
      </c>
      <c r="BT773" s="130">
        <f t="shared" ref="BT773" si="14915">L773/L777</f>
        <v>0</v>
      </c>
      <c r="BU773" s="128">
        <f t="shared" ref="BU773" si="14916">M773/M777</f>
        <v>3.935613365342989E-5</v>
      </c>
      <c r="BV773" s="132">
        <f t="shared" ref="BV773" si="14917">N773/N777</f>
        <v>0</v>
      </c>
      <c r="BW773" s="133">
        <f t="shared" ref="BW773" si="14918">O773/O777</f>
        <v>0</v>
      </c>
      <c r="BX773" s="128">
        <f t="shared" ref="BX773" si="14919">P773/P777</f>
        <v>0</v>
      </c>
      <c r="BY773" s="129">
        <f t="shared" ref="BY773" si="14920">Q773/Q777</f>
        <v>0</v>
      </c>
      <c r="BZ773" s="130">
        <f t="shared" ref="BZ773" si="14921">R773/R777</f>
        <v>0</v>
      </c>
      <c r="CA773" s="131">
        <f t="shared" ref="CA773" si="14922">S773/S777</f>
        <v>0</v>
      </c>
      <c r="CB773" s="128">
        <f t="shared" ref="CB773" si="14923">T773/T777</f>
        <v>0</v>
      </c>
      <c r="CC773" s="129">
        <f t="shared" ref="CC773" si="14924">U773/U777</f>
        <v>0</v>
      </c>
      <c r="CD773" s="130">
        <f t="shared" ref="CD773" si="14925">V773/V777</f>
        <v>0</v>
      </c>
      <c r="CE773" s="131">
        <f t="shared" ref="CE773" si="14926">W773/W777</f>
        <v>0</v>
      </c>
      <c r="CF773" s="128">
        <f t="shared" ref="CF773" si="14927">X773/X777</f>
        <v>0</v>
      </c>
      <c r="CG773" s="129">
        <f t="shared" ref="CG773" si="14928">Y773/Y777</f>
        <v>0</v>
      </c>
      <c r="CH773" s="130">
        <f t="shared" ref="CH773" si="14929">Z773/Z777</f>
        <v>0</v>
      </c>
      <c r="CI773" s="128">
        <f t="shared" ref="CI773" si="14930">AA773/AA777</f>
        <v>0</v>
      </c>
      <c r="CJ773" s="134">
        <f t="shared" ref="CJ773" si="14931">AB773/AB777</f>
        <v>0</v>
      </c>
      <c r="CK773" s="135">
        <f t="shared" ref="CK773" si="14932">AC773/AC777</f>
        <v>2.8424352848546522E-6</v>
      </c>
    </row>
    <row r="774" spans="1:89" x14ac:dyDescent="0.2">
      <c r="A774" s="136" t="s">
        <v>37</v>
      </c>
      <c r="B774" s="58">
        <v>0</v>
      </c>
      <c r="C774" s="59">
        <v>0</v>
      </c>
      <c r="D774" s="138">
        <v>0</v>
      </c>
      <c r="E774" s="139">
        <v>0</v>
      </c>
      <c r="F774" s="137">
        <v>0</v>
      </c>
      <c r="G774" s="140">
        <v>0</v>
      </c>
      <c r="H774" s="138">
        <v>0</v>
      </c>
      <c r="I774" s="139">
        <v>0</v>
      </c>
      <c r="J774" s="137">
        <v>0</v>
      </c>
      <c r="K774" s="140">
        <v>0</v>
      </c>
      <c r="L774" s="138"/>
      <c r="M774" s="137">
        <v>0</v>
      </c>
      <c r="N774" s="141">
        <v>0</v>
      </c>
      <c r="O774" s="142">
        <v>0</v>
      </c>
      <c r="P774" s="137">
        <v>0</v>
      </c>
      <c r="Q774" s="140">
        <v>0</v>
      </c>
      <c r="R774" s="138"/>
      <c r="S774" s="139">
        <v>0</v>
      </c>
      <c r="T774" s="137">
        <v>0</v>
      </c>
      <c r="U774" s="140">
        <v>0</v>
      </c>
      <c r="V774" s="138">
        <v>0</v>
      </c>
      <c r="W774" s="139">
        <v>0</v>
      </c>
      <c r="X774" s="137">
        <v>0</v>
      </c>
      <c r="Y774" s="140">
        <v>0</v>
      </c>
      <c r="Z774" s="143">
        <v>0</v>
      </c>
      <c r="AA774" s="144">
        <v>0</v>
      </c>
      <c r="AB774" s="158">
        <f t="shared" ref="AB774:AB776" si="14933">SUM(B774,D774,F774,H774,J774,L774,N774,P774,R774,T774,V774,X774,Z774)</f>
        <v>0</v>
      </c>
      <c r="AC774" s="159">
        <f t="shared" ref="AC774:AC776" si="14934">SUM(C774,E774,G774,I774,K774,M774,O774,Q774,S774,U774,W774,Y774,AA774)</f>
        <v>0</v>
      </c>
      <c r="BI774" s="136" t="s">
        <v>37</v>
      </c>
      <c r="BJ774" s="128">
        <f>B774/B777</f>
        <v>0</v>
      </c>
      <c r="BK774" s="129">
        <f t="shared" ref="BK774" si="14935">C774/C777</f>
        <v>0</v>
      </c>
      <c r="BL774" s="130">
        <f t="shared" ref="BL774" si="14936">D774/D777</f>
        <v>0</v>
      </c>
      <c r="BM774" s="131">
        <f t="shared" ref="BM774" si="14937">E774/E777</f>
        <v>0</v>
      </c>
      <c r="BN774" s="128">
        <f t="shared" ref="BN774" si="14938">F774/F777</f>
        <v>0</v>
      </c>
      <c r="BO774" s="129">
        <f t="shared" ref="BO774" si="14939">G774/G777</f>
        <v>0</v>
      </c>
      <c r="BP774" s="130">
        <f t="shared" ref="BP774" si="14940">H774/H777</f>
        <v>0</v>
      </c>
      <c r="BQ774" s="131">
        <f t="shared" ref="BQ774" si="14941">I774/I777</f>
        <v>0</v>
      </c>
      <c r="BR774" s="128">
        <f t="shared" ref="BR774" si="14942">J774/J777</f>
        <v>0</v>
      </c>
      <c r="BS774" s="129">
        <f t="shared" ref="BS774" si="14943">K774/K777</f>
        <v>0</v>
      </c>
      <c r="BT774" s="130">
        <f t="shared" ref="BT774" si="14944">L774/L777</f>
        <v>0</v>
      </c>
      <c r="BU774" s="128">
        <f t="shared" ref="BU774" si="14945">M774/M777</f>
        <v>0</v>
      </c>
      <c r="BV774" s="132">
        <f t="shared" ref="BV774" si="14946">N774/N777</f>
        <v>0</v>
      </c>
      <c r="BW774" s="133">
        <f t="shared" ref="BW774" si="14947">O774/O777</f>
        <v>0</v>
      </c>
      <c r="BX774" s="128">
        <f t="shared" ref="BX774" si="14948">P774/P777</f>
        <v>0</v>
      </c>
      <c r="BY774" s="129">
        <f t="shared" ref="BY774" si="14949">Q774/Q777</f>
        <v>0</v>
      </c>
      <c r="BZ774" s="130">
        <f t="shared" ref="BZ774" si="14950">R774/R777</f>
        <v>0</v>
      </c>
      <c r="CA774" s="131">
        <f t="shared" ref="CA774" si="14951">S774/S777</f>
        <v>0</v>
      </c>
      <c r="CB774" s="128">
        <f t="shared" ref="CB774" si="14952">T774/T777</f>
        <v>0</v>
      </c>
      <c r="CC774" s="129">
        <f t="shared" ref="CC774" si="14953">U774/U777</f>
        <v>0</v>
      </c>
      <c r="CD774" s="130">
        <f t="shared" ref="CD774" si="14954">V774/V777</f>
        <v>0</v>
      </c>
      <c r="CE774" s="131">
        <f t="shared" ref="CE774" si="14955">W774/W777</f>
        <v>0</v>
      </c>
      <c r="CF774" s="128">
        <f t="shared" ref="CF774" si="14956">X774/X777</f>
        <v>0</v>
      </c>
      <c r="CG774" s="129">
        <f t="shared" ref="CG774" si="14957">Y774/Y777</f>
        <v>0</v>
      </c>
      <c r="CH774" s="130">
        <f t="shared" ref="CH774" si="14958">Z774/Z777</f>
        <v>0</v>
      </c>
      <c r="CI774" s="128">
        <f t="shared" ref="CI774" si="14959">AA774/AA777</f>
        <v>0</v>
      </c>
      <c r="CJ774" s="134">
        <f t="shared" ref="CJ774" si="14960">AB774/AB777</f>
        <v>0</v>
      </c>
      <c r="CK774" s="135">
        <f t="shared" ref="CK774" si="14961">AC774/AC777</f>
        <v>0</v>
      </c>
    </row>
    <row r="775" spans="1:89" x14ac:dyDescent="0.2">
      <c r="A775" s="145" t="s">
        <v>38</v>
      </c>
      <c r="B775" s="56"/>
      <c r="C775" s="57"/>
      <c r="D775" s="151"/>
      <c r="E775" s="148"/>
      <c r="F775" s="149"/>
      <c r="G775" s="150"/>
      <c r="H775" s="151"/>
      <c r="I775" s="148"/>
      <c r="J775" s="149"/>
      <c r="K775" s="150"/>
      <c r="L775" s="151"/>
      <c r="M775" s="149"/>
      <c r="N775" s="153"/>
      <c r="O775" s="152"/>
      <c r="P775" s="149"/>
      <c r="Q775" s="150"/>
      <c r="R775" s="151"/>
      <c r="S775" s="148"/>
      <c r="T775" s="149"/>
      <c r="U775" s="150"/>
      <c r="V775" s="151"/>
      <c r="W775" s="148"/>
      <c r="X775" s="149"/>
      <c r="Y775" s="150"/>
      <c r="Z775" s="147"/>
      <c r="AA775" s="146"/>
      <c r="AB775" s="158">
        <f t="shared" si="14933"/>
        <v>0</v>
      </c>
      <c r="AC775" s="159">
        <f t="shared" si="14934"/>
        <v>0</v>
      </c>
      <c r="BI775" s="145" t="s">
        <v>38</v>
      </c>
      <c r="BJ775" s="128">
        <f>B775/B777</f>
        <v>0</v>
      </c>
      <c r="BK775" s="129">
        <f t="shared" ref="BK775" si="14962">C775/C777</f>
        <v>0</v>
      </c>
      <c r="BL775" s="130">
        <f t="shared" ref="BL775" si="14963">D775/D777</f>
        <v>0</v>
      </c>
      <c r="BM775" s="131">
        <f t="shared" ref="BM775" si="14964">E775/E777</f>
        <v>0</v>
      </c>
      <c r="BN775" s="128">
        <f t="shared" ref="BN775" si="14965">F775/F777</f>
        <v>0</v>
      </c>
      <c r="BO775" s="129">
        <f t="shared" ref="BO775" si="14966">G775/G777</f>
        <v>0</v>
      </c>
      <c r="BP775" s="130">
        <f t="shared" ref="BP775" si="14967">H775/H777</f>
        <v>0</v>
      </c>
      <c r="BQ775" s="131">
        <f t="shared" ref="BQ775" si="14968">I775/I777</f>
        <v>0</v>
      </c>
      <c r="BR775" s="128">
        <f t="shared" ref="BR775" si="14969">J775/J777</f>
        <v>0</v>
      </c>
      <c r="BS775" s="129">
        <f t="shared" ref="BS775" si="14970">K775/K777</f>
        <v>0</v>
      </c>
      <c r="BT775" s="130">
        <f t="shared" ref="BT775" si="14971">L775/L777</f>
        <v>0</v>
      </c>
      <c r="BU775" s="128">
        <f t="shared" ref="BU775" si="14972">M775/M777</f>
        <v>0</v>
      </c>
      <c r="BV775" s="132">
        <f t="shared" ref="BV775" si="14973">N775/N777</f>
        <v>0</v>
      </c>
      <c r="BW775" s="133">
        <f t="shared" ref="BW775" si="14974">O775/O777</f>
        <v>0</v>
      </c>
      <c r="BX775" s="128">
        <f t="shared" ref="BX775" si="14975">P775/P777</f>
        <v>0</v>
      </c>
      <c r="BY775" s="129">
        <f t="shared" ref="BY775" si="14976">Q775/Q777</f>
        <v>0</v>
      </c>
      <c r="BZ775" s="130">
        <f t="shared" ref="BZ775" si="14977">R775/R777</f>
        <v>0</v>
      </c>
      <c r="CA775" s="131">
        <f t="shared" ref="CA775" si="14978">S775/S777</f>
        <v>0</v>
      </c>
      <c r="CB775" s="128">
        <f t="shared" ref="CB775" si="14979">T775/T777</f>
        <v>0</v>
      </c>
      <c r="CC775" s="129">
        <f t="shared" ref="CC775" si="14980">U775/U777</f>
        <v>0</v>
      </c>
      <c r="CD775" s="130">
        <f t="shared" ref="CD775" si="14981">V775/V777</f>
        <v>0</v>
      </c>
      <c r="CE775" s="131">
        <f t="shared" ref="CE775" si="14982">W775/W777</f>
        <v>0</v>
      </c>
      <c r="CF775" s="128">
        <f t="shared" ref="CF775" si="14983">X775/X777</f>
        <v>0</v>
      </c>
      <c r="CG775" s="129">
        <f t="shared" ref="CG775" si="14984">Y775/Y777</f>
        <v>0</v>
      </c>
      <c r="CH775" s="130">
        <f t="shared" ref="CH775" si="14985">Z775/Z777</f>
        <v>0</v>
      </c>
      <c r="CI775" s="128">
        <f t="shared" ref="CI775" si="14986">AA775/AA777</f>
        <v>0</v>
      </c>
      <c r="CJ775" s="134">
        <f t="shared" ref="CJ775" si="14987">AB775/AB777</f>
        <v>0</v>
      </c>
      <c r="CK775" s="135">
        <f t="shared" ref="CK775" si="14988">AC775/AC777</f>
        <v>0</v>
      </c>
    </row>
    <row r="776" spans="1:89" ht="13.5" thickBot="1" x14ac:dyDescent="0.25">
      <c r="A776" s="136" t="s">
        <v>39</v>
      </c>
      <c r="B776" s="58"/>
      <c r="C776" s="59"/>
      <c r="D776" s="138"/>
      <c r="E776" s="139"/>
      <c r="F776" s="137"/>
      <c r="G776" s="140"/>
      <c r="H776" s="138"/>
      <c r="I776" s="139"/>
      <c r="J776" s="137"/>
      <c r="K776" s="140"/>
      <c r="L776" s="138"/>
      <c r="M776" s="137"/>
      <c r="N776" s="141"/>
      <c r="O776" s="142"/>
      <c r="P776" s="137"/>
      <c r="Q776" s="140"/>
      <c r="R776" s="138"/>
      <c r="S776" s="139"/>
      <c r="T776" s="137"/>
      <c r="U776" s="140"/>
      <c r="V776" s="138"/>
      <c r="W776" s="139"/>
      <c r="X776" s="137"/>
      <c r="Y776" s="140"/>
      <c r="Z776" s="143"/>
      <c r="AA776" s="144"/>
      <c r="AB776" s="158">
        <f t="shared" si="14933"/>
        <v>0</v>
      </c>
      <c r="AC776" s="159">
        <f t="shared" si="14934"/>
        <v>0</v>
      </c>
      <c r="BI776" s="136" t="s">
        <v>39</v>
      </c>
      <c r="BJ776" s="128">
        <f>B776/B777</f>
        <v>0</v>
      </c>
      <c r="BK776" s="129">
        <f t="shared" ref="BK776" si="14989">C776/C777</f>
        <v>0</v>
      </c>
      <c r="BL776" s="130">
        <f t="shared" ref="BL776" si="14990">D776/D777</f>
        <v>0</v>
      </c>
      <c r="BM776" s="131">
        <f t="shared" ref="BM776" si="14991">E776/E777</f>
        <v>0</v>
      </c>
      <c r="BN776" s="128">
        <f t="shared" ref="BN776" si="14992">F776/F777</f>
        <v>0</v>
      </c>
      <c r="BO776" s="129">
        <f t="shared" ref="BO776" si="14993">G776/G777</f>
        <v>0</v>
      </c>
      <c r="BP776" s="130">
        <f t="shared" ref="BP776" si="14994">H776/H777</f>
        <v>0</v>
      </c>
      <c r="BQ776" s="131">
        <f t="shared" ref="BQ776" si="14995">I776/I777</f>
        <v>0</v>
      </c>
      <c r="BR776" s="128">
        <f t="shared" ref="BR776" si="14996">J776/J777</f>
        <v>0</v>
      </c>
      <c r="BS776" s="129">
        <f t="shared" ref="BS776" si="14997">K776/K777</f>
        <v>0</v>
      </c>
      <c r="BT776" s="130">
        <f t="shared" ref="BT776" si="14998">L776/L777</f>
        <v>0</v>
      </c>
      <c r="BU776" s="128">
        <f t="shared" ref="BU776" si="14999">M776/M777</f>
        <v>0</v>
      </c>
      <c r="BV776" s="132">
        <f t="shared" ref="BV776" si="15000">N776/N777</f>
        <v>0</v>
      </c>
      <c r="BW776" s="133">
        <f t="shared" ref="BW776" si="15001">O776/O777</f>
        <v>0</v>
      </c>
      <c r="BX776" s="128">
        <f t="shared" ref="BX776" si="15002">P776/P777</f>
        <v>0</v>
      </c>
      <c r="BY776" s="129">
        <f t="shared" ref="BY776" si="15003">Q776/Q777</f>
        <v>0</v>
      </c>
      <c r="BZ776" s="130">
        <f t="shared" ref="BZ776" si="15004">R776/R777</f>
        <v>0</v>
      </c>
      <c r="CA776" s="131">
        <f t="shared" ref="CA776" si="15005">S776/S777</f>
        <v>0</v>
      </c>
      <c r="CB776" s="128">
        <f t="shared" ref="CB776" si="15006">T776/T777</f>
        <v>0</v>
      </c>
      <c r="CC776" s="129">
        <f t="shared" ref="CC776" si="15007">U776/U777</f>
        <v>0</v>
      </c>
      <c r="CD776" s="130">
        <f t="shared" ref="CD776" si="15008">V776/V777</f>
        <v>0</v>
      </c>
      <c r="CE776" s="131">
        <f t="shared" ref="CE776" si="15009">W776/W777</f>
        <v>0</v>
      </c>
      <c r="CF776" s="128">
        <f t="shared" ref="CF776" si="15010">X776/X777</f>
        <v>0</v>
      </c>
      <c r="CG776" s="129">
        <f t="shared" ref="CG776" si="15011">Y776/Y777</f>
        <v>0</v>
      </c>
      <c r="CH776" s="130">
        <f t="shared" ref="CH776" si="15012">Z776/Z777</f>
        <v>0</v>
      </c>
      <c r="CI776" s="128">
        <f t="shared" ref="CI776" si="15013">AA776/AA777</f>
        <v>0</v>
      </c>
      <c r="CJ776" s="134">
        <f t="shared" ref="CJ776" si="15014">AB776/AB777</f>
        <v>0</v>
      </c>
      <c r="CK776" s="135">
        <f t="shared" ref="CK776" si="15015">AC776/AC777</f>
        <v>0</v>
      </c>
    </row>
    <row r="777" spans="1:89" ht="14.25" thickTop="1" thickBot="1" x14ac:dyDescent="0.25">
      <c r="A777" s="229" t="s">
        <v>13</v>
      </c>
      <c r="B777" s="20">
        <f t="shared" ref="B777:AA777" si="15016">SUM(B754:B776)</f>
        <v>31438</v>
      </c>
      <c r="C777" s="21">
        <f t="shared" si="15016"/>
        <v>31402</v>
      </c>
      <c r="D777" s="20">
        <f t="shared" si="15016"/>
        <v>13808</v>
      </c>
      <c r="E777" s="21">
        <f t="shared" si="15016"/>
        <v>14368</v>
      </c>
      <c r="F777" s="20">
        <f t="shared" si="15016"/>
        <v>31196</v>
      </c>
      <c r="G777" s="21">
        <f t="shared" si="15016"/>
        <v>28283</v>
      </c>
      <c r="H777" s="20">
        <f t="shared" si="15016"/>
        <v>43100</v>
      </c>
      <c r="I777" s="21">
        <f t="shared" si="15016"/>
        <v>46360</v>
      </c>
      <c r="J777" s="20">
        <f t="shared" si="15016"/>
        <v>6925</v>
      </c>
      <c r="K777" s="21">
        <f t="shared" si="15016"/>
        <v>7124</v>
      </c>
      <c r="L777" s="20">
        <f t="shared" si="15016"/>
        <v>25850</v>
      </c>
      <c r="M777" s="21">
        <f t="shared" si="15016"/>
        <v>25409</v>
      </c>
      <c r="N777" s="20">
        <f t="shared" si="15016"/>
        <v>44094</v>
      </c>
      <c r="O777" s="21">
        <f t="shared" si="15016"/>
        <v>43027</v>
      </c>
      <c r="P777" s="20">
        <f t="shared" si="15016"/>
        <v>24053</v>
      </c>
      <c r="Q777" s="21">
        <f t="shared" si="15016"/>
        <v>23724</v>
      </c>
      <c r="R777" s="20">
        <f t="shared" si="15016"/>
        <v>29053</v>
      </c>
      <c r="S777" s="21">
        <f t="shared" si="15016"/>
        <v>30838</v>
      </c>
      <c r="T777" s="20">
        <f t="shared" si="15016"/>
        <v>8885</v>
      </c>
      <c r="U777" s="21">
        <f t="shared" si="15016"/>
        <v>8881</v>
      </c>
      <c r="V777" s="20">
        <f t="shared" si="15016"/>
        <v>27678</v>
      </c>
      <c r="W777" s="21">
        <f t="shared" si="15016"/>
        <v>30571</v>
      </c>
      <c r="X777" s="20">
        <f t="shared" si="15016"/>
        <v>21137</v>
      </c>
      <c r="Y777" s="21">
        <f t="shared" si="15016"/>
        <v>13424</v>
      </c>
      <c r="Z777" s="20">
        <f t="shared" si="15016"/>
        <v>45930</v>
      </c>
      <c r="AA777" s="21">
        <f t="shared" si="15016"/>
        <v>48400</v>
      </c>
      <c r="AB777" s="160">
        <f t="shared" ref="AB777:AC777" si="15017">SUM(AB753:AB776)</f>
        <v>353147</v>
      </c>
      <c r="AC777" s="161">
        <f t="shared" si="15017"/>
        <v>351811</v>
      </c>
      <c r="BI777" s="229" t="s">
        <v>13</v>
      </c>
      <c r="BJ777" s="154">
        <f>SUM(BJ753:BJ776)</f>
        <v>1</v>
      </c>
      <c r="BK777" s="155">
        <f t="shared" ref="BK777:CK777" si="15018">SUM(BK753:BK776)</f>
        <v>1.0000000000000002</v>
      </c>
      <c r="BL777" s="154">
        <f t="shared" si="15018"/>
        <v>1</v>
      </c>
      <c r="BM777" s="155">
        <f t="shared" si="15018"/>
        <v>1</v>
      </c>
      <c r="BN777" s="154">
        <f t="shared" si="15018"/>
        <v>1</v>
      </c>
      <c r="BO777" s="155">
        <f t="shared" si="15018"/>
        <v>1</v>
      </c>
      <c r="BP777" s="154">
        <f t="shared" si="15018"/>
        <v>0.99999999999999989</v>
      </c>
      <c r="BQ777" s="155">
        <f t="shared" si="15018"/>
        <v>1</v>
      </c>
      <c r="BR777" s="154">
        <f t="shared" si="15018"/>
        <v>1</v>
      </c>
      <c r="BS777" s="155">
        <f t="shared" si="15018"/>
        <v>0.99999999999999978</v>
      </c>
      <c r="BT777" s="154">
        <f t="shared" si="15018"/>
        <v>1.0000000000000002</v>
      </c>
      <c r="BU777" s="155">
        <f t="shared" si="15018"/>
        <v>0.99999999999999989</v>
      </c>
      <c r="BV777" s="154">
        <f t="shared" si="15018"/>
        <v>0.99999999999999989</v>
      </c>
      <c r="BW777" s="155">
        <f t="shared" si="15018"/>
        <v>0.99999999999999989</v>
      </c>
      <c r="BX777" s="154">
        <f t="shared" si="15018"/>
        <v>1</v>
      </c>
      <c r="BY777" s="155">
        <f t="shared" si="15018"/>
        <v>1</v>
      </c>
      <c r="BZ777" s="154">
        <f t="shared" si="15018"/>
        <v>1.0000000000000002</v>
      </c>
      <c r="CA777" s="155">
        <f t="shared" si="15018"/>
        <v>0.99999999999999989</v>
      </c>
      <c r="CB777" s="154">
        <f t="shared" si="15018"/>
        <v>1</v>
      </c>
      <c r="CC777" s="155">
        <f t="shared" si="15018"/>
        <v>1</v>
      </c>
      <c r="CD777" s="154">
        <f t="shared" si="15018"/>
        <v>1</v>
      </c>
      <c r="CE777" s="155">
        <f t="shared" si="15018"/>
        <v>1</v>
      </c>
      <c r="CF777" s="154">
        <f t="shared" si="15018"/>
        <v>0.99999999999999989</v>
      </c>
      <c r="CG777" s="155">
        <f t="shared" si="15018"/>
        <v>1</v>
      </c>
      <c r="CH777" s="154">
        <f t="shared" si="15018"/>
        <v>1</v>
      </c>
      <c r="CI777" s="155">
        <f t="shared" si="15018"/>
        <v>1</v>
      </c>
      <c r="CJ777" s="154">
        <f t="shared" si="15018"/>
        <v>1</v>
      </c>
      <c r="CK777" s="155">
        <f t="shared" si="15018"/>
        <v>1</v>
      </c>
    </row>
    <row r="778" spans="1:89" ht="13.5" thickTop="1" x14ac:dyDescent="0.2">
      <c r="A778" s="173"/>
    </row>
    <row r="780" spans="1:89" x14ac:dyDescent="0.2">
      <c r="A780" s="304">
        <f>+A749+1</f>
        <v>44707</v>
      </c>
      <c r="B780" s="304"/>
      <c r="C780" s="304"/>
      <c r="D780" s="304"/>
      <c r="BI780" s="309">
        <f>+BI718+2</f>
        <v>44707</v>
      </c>
      <c r="BJ780" s="309"/>
      <c r="BK780" s="309"/>
      <c r="BL780" s="309"/>
    </row>
    <row r="781" spans="1:89" ht="13.5" thickBot="1" x14ac:dyDescent="0.25">
      <c r="AE781" s="232" t="s">
        <v>84</v>
      </c>
    </row>
    <row r="782" spans="1:89" ht="14.25" thickTop="1" thickBot="1" x14ac:dyDescent="0.25">
      <c r="A782" s="300" t="s">
        <v>0</v>
      </c>
      <c r="B782" s="302" t="s">
        <v>1</v>
      </c>
      <c r="C782" s="303"/>
      <c r="D782" s="302" t="s">
        <v>2</v>
      </c>
      <c r="E782" s="303"/>
      <c r="F782" s="302" t="s">
        <v>3</v>
      </c>
      <c r="G782" s="303"/>
      <c r="H782" s="302" t="s">
        <v>4</v>
      </c>
      <c r="I782" s="303"/>
      <c r="J782" s="302" t="s">
        <v>5</v>
      </c>
      <c r="K782" s="303"/>
      <c r="L782" s="302" t="s">
        <v>6</v>
      </c>
      <c r="M782" s="303"/>
      <c r="N782" s="302" t="s">
        <v>7</v>
      </c>
      <c r="O782" s="303"/>
      <c r="P782" s="302" t="s">
        <v>8</v>
      </c>
      <c r="Q782" s="303"/>
      <c r="R782" s="302" t="s">
        <v>9</v>
      </c>
      <c r="S782" s="303"/>
      <c r="T782" s="302" t="s">
        <v>10</v>
      </c>
      <c r="U782" s="303"/>
      <c r="V782" s="302" t="s">
        <v>11</v>
      </c>
      <c r="W782" s="303"/>
      <c r="X782" s="302" t="s">
        <v>12</v>
      </c>
      <c r="Y782" s="303"/>
      <c r="Z782" s="305" t="s">
        <v>40</v>
      </c>
      <c r="AA782" s="306"/>
      <c r="AB782" s="307" t="s">
        <v>41</v>
      </c>
      <c r="AC782" s="308"/>
      <c r="AE782" s="300" t="s">
        <v>0</v>
      </c>
      <c r="AF782" s="302" t="s">
        <v>1</v>
      </c>
      <c r="AG782" s="303"/>
      <c r="AH782" s="302" t="s">
        <v>2</v>
      </c>
      <c r="AI782" s="303"/>
      <c r="AJ782" s="302" t="s">
        <v>3</v>
      </c>
      <c r="AK782" s="303"/>
      <c r="AL782" s="302" t="s">
        <v>4</v>
      </c>
      <c r="AM782" s="303"/>
      <c r="AN782" s="302" t="s">
        <v>5</v>
      </c>
      <c r="AO782" s="303"/>
      <c r="AP782" s="302" t="s">
        <v>6</v>
      </c>
      <c r="AQ782" s="303"/>
      <c r="AR782" s="302" t="s">
        <v>7</v>
      </c>
      <c r="AS782" s="303"/>
      <c r="AT782" s="302" t="s">
        <v>8</v>
      </c>
      <c r="AU782" s="303"/>
      <c r="AV782" s="302" t="s">
        <v>9</v>
      </c>
      <c r="AW782" s="303"/>
      <c r="AX782" s="302" t="s">
        <v>10</v>
      </c>
      <c r="AY782" s="303"/>
      <c r="AZ782" s="302" t="s">
        <v>11</v>
      </c>
      <c r="BA782" s="303"/>
      <c r="BB782" s="302" t="s">
        <v>12</v>
      </c>
      <c r="BC782" s="303"/>
      <c r="BD782" s="305" t="s">
        <v>40</v>
      </c>
      <c r="BE782" s="306"/>
      <c r="BF782" s="307" t="s">
        <v>41</v>
      </c>
      <c r="BG782" s="308"/>
      <c r="BI782" s="300" t="s">
        <v>0</v>
      </c>
      <c r="BJ782" s="302" t="s">
        <v>1</v>
      </c>
      <c r="BK782" s="303"/>
      <c r="BL782" s="302" t="s">
        <v>2</v>
      </c>
      <c r="BM782" s="303"/>
      <c r="BN782" s="302" t="s">
        <v>3</v>
      </c>
      <c r="BO782" s="303"/>
      <c r="BP782" s="302" t="s">
        <v>4</v>
      </c>
      <c r="BQ782" s="303"/>
      <c r="BR782" s="302" t="s">
        <v>5</v>
      </c>
      <c r="BS782" s="303"/>
      <c r="BT782" s="302" t="s">
        <v>6</v>
      </c>
      <c r="BU782" s="303"/>
      <c r="BV782" s="302" t="s">
        <v>7</v>
      </c>
      <c r="BW782" s="303"/>
      <c r="BX782" s="302" t="s">
        <v>8</v>
      </c>
      <c r="BY782" s="303"/>
      <c r="BZ782" s="302" t="s">
        <v>9</v>
      </c>
      <c r="CA782" s="303"/>
      <c r="CB782" s="302" t="s">
        <v>10</v>
      </c>
      <c r="CC782" s="303"/>
      <c r="CD782" s="302" t="s">
        <v>11</v>
      </c>
      <c r="CE782" s="303"/>
      <c r="CF782" s="302" t="s">
        <v>12</v>
      </c>
      <c r="CG782" s="303"/>
      <c r="CH782" s="305" t="s">
        <v>40</v>
      </c>
      <c r="CI782" s="306"/>
      <c r="CJ782" s="302" t="s">
        <v>41</v>
      </c>
      <c r="CK782" s="303"/>
    </row>
    <row r="783" spans="1:89" ht="15" thickTop="1" thickBot="1" x14ac:dyDescent="0.3">
      <c r="A783" s="301"/>
      <c r="B783" s="115" t="s">
        <v>14</v>
      </c>
      <c r="C783" s="116" t="s">
        <v>15</v>
      </c>
      <c r="D783" s="117" t="s">
        <v>14</v>
      </c>
      <c r="E783" s="118" t="s">
        <v>15</v>
      </c>
      <c r="F783" s="115" t="s">
        <v>14</v>
      </c>
      <c r="G783" s="116" t="s">
        <v>15</v>
      </c>
      <c r="H783" s="117" t="s">
        <v>14</v>
      </c>
      <c r="I783" s="118" t="s">
        <v>15</v>
      </c>
      <c r="J783" s="115" t="s">
        <v>14</v>
      </c>
      <c r="K783" s="116" t="s">
        <v>15</v>
      </c>
      <c r="L783" s="117" t="s">
        <v>14</v>
      </c>
      <c r="M783" s="115" t="s">
        <v>15</v>
      </c>
      <c r="N783" s="119" t="s">
        <v>14</v>
      </c>
      <c r="O783" s="120" t="s">
        <v>15</v>
      </c>
      <c r="P783" s="115" t="s">
        <v>14</v>
      </c>
      <c r="Q783" s="116" t="s">
        <v>15</v>
      </c>
      <c r="R783" s="117" t="s">
        <v>14</v>
      </c>
      <c r="S783" s="118" t="s">
        <v>15</v>
      </c>
      <c r="T783" s="115" t="s">
        <v>14</v>
      </c>
      <c r="U783" s="116" t="s">
        <v>15</v>
      </c>
      <c r="V783" s="117" t="s">
        <v>14</v>
      </c>
      <c r="W783" s="118" t="s">
        <v>15</v>
      </c>
      <c r="X783" s="115" t="s">
        <v>14</v>
      </c>
      <c r="Y783" s="116" t="s">
        <v>15</v>
      </c>
      <c r="Z783" s="28" t="s">
        <v>14</v>
      </c>
      <c r="AA783" s="121" t="s">
        <v>15</v>
      </c>
      <c r="AB783" s="162" t="s">
        <v>14</v>
      </c>
      <c r="AC783" s="163" t="s">
        <v>15</v>
      </c>
      <c r="AE783" s="301"/>
      <c r="AF783" s="115" t="s">
        <v>14</v>
      </c>
      <c r="AG783" s="116" t="s">
        <v>15</v>
      </c>
      <c r="AH783" s="117" t="s">
        <v>14</v>
      </c>
      <c r="AI783" s="118" t="s">
        <v>15</v>
      </c>
      <c r="AJ783" s="115" t="s">
        <v>14</v>
      </c>
      <c r="AK783" s="116" t="s">
        <v>15</v>
      </c>
      <c r="AL783" s="117" t="s">
        <v>14</v>
      </c>
      <c r="AM783" s="118" t="s">
        <v>15</v>
      </c>
      <c r="AN783" s="115" t="s">
        <v>14</v>
      </c>
      <c r="AO783" s="116" t="s">
        <v>15</v>
      </c>
      <c r="AP783" s="117" t="s">
        <v>14</v>
      </c>
      <c r="AQ783" s="115" t="s">
        <v>15</v>
      </c>
      <c r="AR783" s="119" t="s">
        <v>14</v>
      </c>
      <c r="AS783" s="120" t="s">
        <v>15</v>
      </c>
      <c r="AT783" s="115" t="s">
        <v>14</v>
      </c>
      <c r="AU783" s="116" t="s">
        <v>15</v>
      </c>
      <c r="AV783" s="117" t="s">
        <v>14</v>
      </c>
      <c r="AW783" s="118" t="s">
        <v>15</v>
      </c>
      <c r="AX783" s="115" t="s">
        <v>14</v>
      </c>
      <c r="AY783" s="116" t="s">
        <v>15</v>
      </c>
      <c r="AZ783" s="117" t="s">
        <v>14</v>
      </c>
      <c r="BA783" s="118" t="s">
        <v>15</v>
      </c>
      <c r="BB783" s="115" t="s">
        <v>14</v>
      </c>
      <c r="BC783" s="116" t="s">
        <v>15</v>
      </c>
      <c r="BD783" s="28" t="s">
        <v>14</v>
      </c>
      <c r="BE783" s="121" t="s">
        <v>15</v>
      </c>
      <c r="BF783" s="162" t="s">
        <v>14</v>
      </c>
      <c r="BG783" s="163" t="s">
        <v>15</v>
      </c>
      <c r="BI783" s="301"/>
      <c r="BJ783" s="115" t="s">
        <v>14</v>
      </c>
      <c r="BK783" s="116" t="s">
        <v>15</v>
      </c>
      <c r="BL783" s="117" t="s">
        <v>14</v>
      </c>
      <c r="BM783" s="118" t="s">
        <v>15</v>
      </c>
      <c r="BN783" s="115" t="s">
        <v>14</v>
      </c>
      <c r="BO783" s="116" t="s">
        <v>15</v>
      </c>
      <c r="BP783" s="117" t="s">
        <v>14</v>
      </c>
      <c r="BQ783" s="118" t="s">
        <v>15</v>
      </c>
      <c r="BR783" s="115" t="s">
        <v>14</v>
      </c>
      <c r="BS783" s="116" t="s">
        <v>15</v>
      </c>
      <c r="BT783" s="117" t="s">
        <v>14</v>
      </c>
      <c r="BU783" s="115" t="s">
        <v>15</v>
      </c>
      <c r="BV783" s="119" t="s">
        <v>14</v>
      </c>
      <c r="BW783" s="120" t="s">
        <v>15</v>
      </c>
      <c r="BX783" s="115" t="s">
        <v>14</v>
      </c>
      <c r="BY783" s="116" t="s">
        <v>15</v>
      </c>
      <c r="BZ783" s="117" t="s">
        <v>14</v>
      </c>
      <c r="CA783" s="118" t="s">
        <v>15</v>
      </c>
      <c r="CB783" s="115" t="s">
        <v>14</v>
      </c>
      <c r="CC783" s="116" t="s">
        <v>15</v>
      </c>
      <c r="CD783" s="117" t="s">
        <v>14</v>
      </c>
      <c r="CE783" s="118" t="s">
        <v>15</v>
      </c>
      <c r="CF783" s="115" t="s">
        <v>14</v>
      </c>
      <c r="CG783" s="116" t="s">
        <v>15</v>
      </c>
      <c r="CH783" s="28" t="s">
        <v>14</v>
      </c>
      <c r="CI783" s="121" t="s">
        <v>15</v>
      </c>
      <c r="CJ783" s="119" t="s">
        <v>14</v>
      </c>
      <c r="CK783" s="120" t="s">
        <v>15</v>
      </c>
    </row>
    <row r="784" spans="1:89" ht="13.5" thickTop="1" x14ac:dyDescent="0.2">
      <c r="A784" s="124" t="s">
        <v>16</v>
      </c>
      <c r="B784" s="125"/>
      <c r="C784" s="172"/>
      <c r="D784" s="126"/>
      <c r="E784" s="166"/>
      <c r="F784" s="125"/>
      <c r="G784" s="127"/>
      <c r="H784" s="126"/>
      <c r="I784" s="166"/>
      <c r="J784" s="125"/>
      <c r="K784" s="127"/>
      <c r="L784" s="126"/>
      <c r="M784" s="125"/>
      <c r="N784" s="165"/>
      <c r="O784" s="167"/>
      <c r="P784" s="125"/>
      <c r="Q784" s="127"/>
      <c r="R784" s="126"/>
      <c r="S784" s="166"/>
      <c r="T784" s="125"/>
      <c r="U784" s="127"/>
      <c r="V784" s="126"/>
      <c r="W784" s="166"/>
      <c r="X784" s="125"/>
      <c r="Y784" s="127"/>
      <c r="Z784" s="170"/>
      <c r="AA784" s="171"/>
      <c r="AB784" s="156">
        <f>B784+D784+F784+H784+J784+L784+N784+P784+R784+T784+V784+X784+Z784</f>
        <v>0</v>
      </c>
      <c r="AC784" s="157">
        <f>C784+E784+G784+I784+K784+M784+O784+Q784+S784+U784+W784+Y784+AA784</f>
        <v>0</v>
      </c>
      <c r="AE784" s="235" t="str">
        <f>$AE$9</f>
        <v>07:00 - 07:59</v>
      </c>
      <c r="AF784" s="125">
        <f>SUMIF($A$9:$A$32,$AE784,B$784:B$807)</f>
        <v>3257</v>
      </c>
      <c r="AG784" s="172">
        <f t="shared" ref="AG784:AV786" si="15019">SUMIF($A$9:$A$32,$AE784,C$784:C$807)</f>
        <v>1427</v>
      </c>
      <c r="AH784" s="126">
        <f t="shared" si="15019"/>
        <v>1149</v>
      </c>
      <c r="AI784" s="166">
        <f t="shared" si="15019"/>
        <v>1123</v>
      </c>
      <c r="AJ784" s="125">
        <f t="shared" si="15019"/>
        <v>3046</v>
      </c>
      <c r="AK784" s="127">
        <f t="shared" si="15019"/>
        <v>1682</v>
      </c>
      <c r="AL784" s="126">
        <f t="shared" si="15019"/>
        <v>3927</v>
      </c>
      <c r="AM784" s="166">
        <f t="shared" si="15019"/>
        <v>2617</v>
      </c>
      <c r="AN784" s="125">
        <f t="shared" si="15019"/>
        <v>295</v>
      </c>
      <c r="AO784" s="127">
        <f t="shared" si="15019"/>
        <v>1023</v>
      </c>
      <c r="AP784" s="126">
        <f t="shared" si="15019"/>
        <v>1242</v>
      </c>
      <c r="AQ784" s="125">
        <f t="shared" si="15019"/>
        <v>3334</v>
      </c>
      <c r="AR784" s="165">
        <f t="shared" si="15019"/>
        <v>3160</v>
      </c>
      <c r="AS784" s="167">
        <f t="shared" si="15019"/>
        <v>4092</v>
      </c>
      <c r="AT784" s="125">
        <f t="shared" si="15019"/>
        <v>2195</v>
      </c>
      <c r="AU784" s="127">
        <f t="shared" si="15019"/>
        <v>2043</v>
      </c>
      <c r="AV784" s="126">
        <f t="shared" si="15019"/>
        <v>2580</v>
      </c>
      <c r="AW784" s="166">
        <f t="shared" ref="AW784:BE786" si="15020">SUMIF($A$9:$A$32,$AE784,S$784:S$807)</f>
        <v>2195</v>
      </c>
      <c r="AX784" s="125">
        <f t="shared" si="15020"/>
        <v>427</v>
      </c>
      <c r="AY784" s="127">
        <f t="shared" si="15020"/>
        <v>1606</v>
      </c>
      <c r="AZ784" s="126">
        <f t="shared" si="15020"/>
        <v>1331</v>
      </c>
      <c r="BA784" s="166">
        <f t="shared" si="15020"/>
        <v>3076</v>
      </c>
      <c r="BB784" s="125">
        <f t="shared" si="15020"/>
        <v>1845</v>
      </c>
      <c r="BC784" s="127">
        <f t="shared" si="15020"/>
        <v>1813</v>
      </c>
      <c r="BD784" s="170">
        <f t="shared" si="15020"/>
        <v>4102</v>
      </c>
      <c r="BE784" s="171">
        <f t="shared" si="15020"/>
        <v>2945</v>
      </c>
      <c r="BF784" s="156">
        <f>AF784+AH784+AJ784+AL784+AN784+AP784+AR784+AT784+AV784+AX784+AZ784+BB784+BD784</f>
        <v>28556</v>
      </c>
      <c r="BG784" s="157">
        <f>AG784+AI784+AK784+AM784+AO784+AQ784+AS784+AU784+AW784+AY784+BA784+BC784+BE784</f>
        <v>28976</v>
      </c>
      <c r="BI784" s="124" t="s">
        <v>16</v>
      </c>
      <c r="BJ784" s="128">
        <f>B784/B808</f>
        <v>0</v>
      </c>
      <c r="BK784" s="129">
        <f t="shared" ref="BK784" si="15021">C784/C808</f>
        <v>0</v>
      </c>
      <c r="BL784" s="130">
        <f t="shared" ref="BL784" si="15022">D784/D808</f>
        <v>0</v>
      </c>
      <c r="BM784" s="131">
        <f t="shared" ref="BM784" si="15023">E784/E808</f>
        <v>0</v>
      </c>
      <c r="BN784" s="128">
        <f t="shared" ref="BN784" si="15024">F784/F808</f>
        <v>0</v>
      </c>
      <c r="BO784" s="129">
        <f t="shared" ref="BO784" si="15025">G784/G808</f>
        <v>0</v>
      </c>
      <c r="BP784" s="130">
        <f t="shared" ref="BP784" si="15026">H784/H808</f>
        <v>0</v>
      </c>
      <c r="BQ784" s="131">
        <f t="shared" ref="BQ784" si="15027">I784/I808</f>
        <v>0</v>
      </c>
      <c r="BR784" s="128">
        <f t="shared" ref="BR784" si="15028">J784/J808</f>
        <v>0</v>
      </c>
      <c r="BS784" s="129">
        <f t="shared" ref="BS784" si="15029">K784/K808</f>
        <v>0</v>
      </c>
      <c r="BT784" s="130">
        <f t="shared" ref="BT784" si="15030">L784/L808</f>
        <v>0</v>
      </c>
      <c r="BU784" s="128">
        <f t="shared" ref="BU784" si="15031">M784/M808</f>
        <v>0</v>
      </c>
      <c r="BV784" s="132">
        <f t="shared" ref="BV784" si="15032">N784/N808</f>
        <v>0</v>
      </c>
      <c r="BW784" s="133">
        <f t="shared" ref="BW784" si="15033">O784/O808</f>
        <v>0</v>
      </c>
      <c r="BX784" s="128">
        <f t="shared" ref="BX784" si="15034">P784/P808</f>
        <v>0</v>
      </c>
      <c r="BY784" s="129">
        <f t="shared" ref="BY784" si="15035">Q784/Q808</f>
        <v>0</v>
      </c>
      <c r="BZ784" s="130">
        <f t="shared" ref="BZ784" si="15036">R784/R808</f>
        <v>0</v>
      </c>
      <c r="CA784" s="131">
        <f t="shared" ref="CA784" si="15037">S784/S808</f>
        <v>0</v>
      </c>
      <c r="CB784" s="128">
        <f t="shared" ref="CB784" si="15038">T784/T808</f>
        <v>0</v>
      </c>
      <c r="CC784" s="129">
        <f t="shared" ref="CC784" si="15039">U784/U808</f>
        <v>0</v>
      </c>
      <c r="CD784" s="130">
        <f t="shared" ref="CD784" si="15040">V784/V808</f>
        <v>0</v>
      </c>
      <c r="CE784" s="131">
        <f t="shared" ref="CE784" si="15041">W784/W808</f>
        <v>0</v>
      </c>
      <c r="CF784" s="128">
        <f t="shared" ref="CF784" si="15042">X784/X808</f>
        <v>0</v>
      </c>
      <c r="CG784" s="129">
        <f t="shared" ref="CG784" si="15043">Y784/Y808</f>
        <v>0</v>
      </c>
      <c r="CH784" s="130">
        <f t="shared" ref="CH784" si="15044">Z784/Z808</f>
        <v>0</v>
      </c>
      <c r="CI784" s="128">
        <f t="shared" ref="CI784" si="15045">AA784/AA808</f>
        <v>0</v>
      </c>
      <c r="CJ784" s="134">
        <f t="shared" ref="CJ784" si="15046">AB784/AB808</f>
        <v>0</v>
      </c>
      <c r="CK784" s="135">
        <f t="shared" ref="CK784" si="15047">AC784/AC808</f>
        <v>0</v>
      </c>
    </row>
    <row r="785" spans="1:89" x14ac:dyDescent="0.2">
      <c r="A785" s="136" t="s">
        <v>17</v>
      </c>
      <c r="B785" s="175">
        <v>407</v>
      </c>
      <c r="C785" s="176">
        <v>1</v>
      </c>
      <c r="D785" s="177">
        <v>214</v>
      </c>
      <c r="E785" s="178">
        <v>3</v>
      </c>
      <c r="F785" s="175">
        <v>660</v>
      </c>
      <c r="G785" s="179">
        <v>9</v>
      </c>
      <c r="H785" s="177">
        <v>492</v>
      </c>
      <c r="I785" s="178">
        <v>50</v>
      </c>
      <c r="J785" s="175">
        <v>13</v>
      </c>
      <c r="K785" s="179">
        <v>22</v>
      </c>
      <c r="L785" s="177">
        <v>91</v>
      </c>
      <c r="M785" s="175">
        <v>121</v>
      </c>
      <c r="N785" s="180">
        <v>251</v>
      </c>
      <c r="O785" s="181">
        <v>176</v>
      </c>
      <c r="P785" s="175">
        <v>87</v>
      </c>
      <c r="Q785" s="179">
        <v>74</v>
      </c>
      <c r="R785" s="177">
        <v>35</v>
      </c>
      <c r="S785" s="178">
        <v>66</v>
      </c>
      <c r="T785" s="175">
        <v>0</v>
      </c>
      <c r="U785" s="179">
        <v>0</v>
      </c>
      <c r="V785" s="177">
        <v>19</v>
      </c>
      <c r="W785" s="178">
        <v>1</v>
      </c>
      <c r="X785" s="175">
        <v>2</v>
      </c>
      <c r="Y785" s="179">
        <v>0</v>
      </c>
      <c r="Z785" s="177">
        <v>0</v>
      </c>
      <c r="AA785" s="175">
        <v>0</v>
      </c>
      <c r="AB785" s="156">
        <f t="shared" ref="AB785:AB804" si="15048">B785+D785+F785+H785+J785+L785+N785+P785+R785+T785+V785+X785+Z785</f>
        <v>2271</v>
      </c>
      <c r="AC785" s="157">
        <f t="shared" ref="AC785:AC804" si="15049">C785+E785+G785+I785+K785+M785+O785+Q785+S785+U785+W785+Y785+AA785</f>
        <v>523</v>
      </c>
      <c r="AE785" s="237" t="str">
        <f>$AE$10</f>
        <v>08:00 - 08:59</v>
      </c>
      <c r="AF785" s="125">
        <f>SUMIF($A$9:$A$32,$AE785,B$784:B$807)</f>
        <v>2651</v>
      </c>
      <c r="AG785" s="176">
        <f t="shared" si="15019"/>
        <v>1318</v>
      </c>
      <c r="AH785" s="177">
        <f t="shared" si="15019"/>
        <v>860</v>
      </c>
      <c r="AI785" s="178">
        <f t="shared" si="15019"/>
        <v>1003</v>
      </c>
      <c r="AJ785" s="238">
        <f t="shared" si="15019"/>
        <v>2563</v>
      </c>
      <c r="AK785" s="179">
        <f t="shared" si="15019"/>
        <v>1278</v>
      </c>
      <c r="AL785" s="177">
        <f t="shared" si="15019"/>
        <v>3271</v>
      </c>
      <c r="AM785" s="178">
        <f t="shared" si="15019"/>
        <v>2225</v>
      </c>
      <c r="AN785" s="238">
        <f t="shared" si="15019"/>
        <v>229</v>
      </c>
      <c r="AO785" s="179">
        <f t="shared" si="15019"/>
        <v>806</v>
      </c>
      <c r="AP785" s="177">
        <f t="shared" si="15019"/>
        <v>1093</v>
      </c>
      <c r="AQ785" s="238">
        <f t="shared" si="15019"/>
        <v>3038</v>
      </c>
      <c r="AR785" s="180">
        <f t="shared" si="15019"/>
        <v>2281</v>
      </c>
      <c r="AS785" s="181">
        <f t="shared" si="15019"/>
        <v>4019</v>
      </c>
      <c r="AT785" s="238">
        <f t="shared" si="15019"/>
        <v>1622</v>
      </c>
      <c r="AU785" s="179">
        <f t="shared" si="15019"/>
        <v>1927</v>
      </c>
      <c r="AV785" s="177">
        <f t="shared" si="15019"/>
        <v>2345</v>
      </c>
      <c r="AW785" s="178">
        <f t="shared" si="15020"/>
        <v>1780</v>
      </c>
      <c r="AX785" s="238">
        <f t="shared" si="15020"/>
        <v>287</v>
      </c>
      <c r="AY785" s="179">
        <f t="shared" si="15020"/>
        <v>1025</v>
      </c>
      <c r="AZ785" s="177">
        <f t="shared" si="15020"/>
        <v>1017</v>
      </c>
      <c r="BA785" s="178">
        <f t="shared" si="15020"/>
        <v>2512</v>
      </c>
      <c r="BB785" s="238">
        <f t="shared" si="15020"/>
        <v>1412</v>
      </c>
      <c r="BC785" s="179">
        <f t="shared" si="15020"/>
        <v>1469</v>
      </c>
      <c r="BD785" s="177">
        <f t="shared" si="15020"/>
        <v>3382</v>
      </c>
      <c r="BE785" s="238">
        <f t="shared" si="15020"/>
        <v>2535</v>
      </c>
      <c r="BF785" s="158">
        <f>SUM(AF785,AH785,AJ785,AL785,AN785,AP785,AR785,AT785,AV785,AX785,AZ785,BB785,BD785)</f>
        <v>23013</v>
      </c>
      <c r="BG785" s="159">
        <f>SUM(AG785,AI785,AK785,AM785,AO785,AQ785,AS785,AU785,AW785,AY785,BA785,BC785,BE785)</f>
        <v>24935</v>
      </c>
      <c r="BI785" s="136" t="s">
        <v>17</v>
      </c>
      <c r="BJ785" s="128">
        <f>B785/B808</f>
        <v>1.2979971935195816E-2</v>
      </c>
      <c r="BK785" s="129">
        <f t="shared" ref="BK785" si="15050">C785/C808</f>
        <v>3.1556691596453026E-5</v>
      </c>
      <c r="BL785" s="130">
        <f t="shared" ref="BL785" si="15051">D785/D808</f>
        <v>1.5635274347921384E-2</v>
      </c>
      <c r="BM785" s="131">
        <f t="shared" ref="BM785" si="15052">E785/E808</f>
        <v>2.0686801820438559E-4</v>
      </c>
      <c r="BN785" s="128">
        <f t="shared" ref="BN785" si="15053">F785/F808</f>
        <v>2.1197327852004112E-2</v>
      </c>
      <c r="BO785" s="129">
        <f t="shared" ref="BO785" si="15054">G785/G808</f>
        <v>3.1729243786356425E-4</v>
      </c>
      <c r="BP785" s="130">
        <f t="shared" ref="BP785" si="15055">H785/H808</f>
        <v>1.1343985612506052E-2</v>
      </c>
      <c r="BQ785" s="131">
        <f t="shared" ref="BQ785" si="15056">I785/I808</f>
        <v>1.0798902831472322E-3</v>
      </c>
      <c r="BR785" s="128">
        <f t="shared" ref="BR785" si="15057">J785/J808</f>
        <v>1.909798736594682E-3</v>
      </c>
      <c r="BS785" s="129">
        <f t="shared" ref="BS785" si="15058">K785/K808</f>
        <v>3.1810294968189707E-3</v>
      </c>
      <c r="BT785" s="130">
        <f t="shared" ref="BT785" si="15059">L785/L808</f>
        <v>3.5407182599898838E-3</v>
      </c>
      <c r="BU785" s="128">
        <f t="shared" ref="BU785" si="15060">M785/M808</f>
        <v>4.8105593766151157E-3</v>
      </c>
      <c r="BV785" s="132">
        <f t="shared" ref="BV785" si="15061">N785/N808</f>
        <v>5.7067503353568421E-3</v>
      </c>
      <c r="BW785" s="133">
        <f t="shared" ref="BW785" si="15062">O785/O808</f>
        <v>4.1226488018551921E-3</v>
      </c>
      <c r="BX785" s="128">
        <f t="shared" ref="BX785" si="15063">P785/P808</f>
        <v>3.5673281941938657E-3</v>
      </c>
      <c r="BY785" s="129">
        <f t="shared" ref="BY785" si="15064">Q785/Q808</f>
        <v>3.0683750051830657E-3</v>
      </c>
      <c r="BZ785" s="130">
        <f t="shared" ref="BZ785" si="15065">R785/R808</f>
        <v>1.18978821769725E-3</v>
      </c>
      <c r="CA785" s="131">
        <f t="shared" ref="CA785" si="15066">S785/S808</f>
        <v>2.1545392224072081E-3</v>
      </c>
      <c r="CB785" s="128">
        <f t="shared" ref="CB785" si="15067">T785/T808</f>
        <v>0</v>
      </c>
      <c r="CC785" s="129">
        <f t="shared" ref="CC785" si="15068">U785/U808</f>
        <v>0</v>
      </c>
      <c r="CD785" s="130">
        <f t="shared" ref="CD785" si="15069">V785/V808</f>
        <v>6.7927496335490334E-4</v>
      </c>
      <c r="CE785" s="131">
        <f t="shared" ref="CE785" si="15070">W785/W808</f>
        <v>3.2396008811714399E-5</v>
      </c>
      <c r="CF785" s="128">
        <f t="shared" ref="CF785" si="15071">X785/X808</f>
        <v>9.3122875634399591E-5</v>
      </c>
      <c r="CG785" s="129">
        <f t="shared" ref="CG785" si="15072">Y785/Y808</f>
        <v>0</v>
      </c>
      <c r="CH785" s="130">
        <f t="shared" ref="CH785" si="15073">Z785/Z808</f>
        <v>0</v>
      </c>
      <c r="CI785" s="128">
        <f t="shared" ref="CI785" si="15074">AA785/AA808</f>
        <v>0</v>
      </c>
      <c r="CJ785" s="134">
        <f t="shared" ref="CJ785" si="15075">AB785/AB808</f>
        <v>6.4233650966050351E-3</v>
      </c>
      <c r="CK785" s="135">
        <f t="shared" ref="CK785" si="15076">AC785/AC808</f>
        <v>1.4852131834678451E-3</v>
      </c>
    </row>
    <row r="786" spans="1:89" ht="13.5" thickBot="1" x14ac:dyDescent="0.25">
      <c r="A786" s="145" t="s">
        <v>18</v>
      </c>
      <c r="B786" s="182">
        <v>2044</v>
      </c>
      <c r="C786" s="183">
        <v>0</v>
      </c>
      <c r="D786" s="184">
        <v>968</v>
      </c>
      <c r="E786" s="185">
        <v>183</v>
      </c>
      <c r="F786" s="182">
        <v>2985</v>
      </c>
      <c r="G786" s="186">
        <v>315</v>
      </c>
      <c r="H786" s="184">
        <v>2355</v>
      </c>
      <c r="I786" s="185">
        <v>685</v>
      </c>
      <c r="J786" s="182">
        <v>87</v>
      </c>
      <c r="K786" s="186">
        <v>243</v>
      </c>
      <c r="L786" s="184">
        <v>709</v>
      </c>
      <c r="M786" s="182">
        <v>1045</v>
      </c>
      <c r="N786" s="187">
        <v>1823</v>
      </c>
      <c r="O786" s="188">
        <v>2110</v>
      </c>
      <c r="P786" s="182">
        <v>1025</v>
      </c>
      <c r="Q786" s="186">
        <v>1055</v>
      </c>
      <c r="R786" s="184">
        <v>1122</v>
      </c>
      <c r="S786" s="185">
        <v>1316</v>
      </c>
      <c r="T786" s="182">
        <v>196</v>
      </c>
      <c r="U786" s="186">
        <v>684</v>
      </c>
      <c r="V786" s="184">
        <v>793</v>
      </c>
      <c r="W786" s="185">
        <v>1616</v>
      </c>
      <c r="X786" s="182">
        <v>917</v>
      </c>
      <c r="Y786" s="186">
        <v>657</v>
      </c>
      <c r="Z786" s="184">
        <v>1977</v>
      </c>
      <c r="AA786" s="182">
        <v>1306</v>
      </c>
      <c r="AB786" s="156">
        <f t="shared" si="15048"/>
        <v>17001</v>
      </c>
      <c r="AC786" s="157">
        <f t="shared" si="15049"/>
        <v>11215</v>
      </c>
      <c r="AE786" s="235">
        <f>$AE$11</f>
        <v>0</v>
      </c>
      <c r="AF786" s="125">
        <f>SUMIF($A$9:$A$32,$AE786,B$784:B$807)</f>
        <v>0</v>
      </c>
      <c r="AG786" s="183">
        <f t="shared" si="15019"/>
        <v>0</v>
      </c>
      <c r="AH786" s="184">
        <f t="shared" si="15019"/>
        <v>0</v>
      </c>
      <c r="AI786" s="185">
        <f t="shared" si="15019"/>
        <v>0</v>
      </c>
      <c r="AJ786" s="182">
        <f t="shared" si="15019"/>
        <v>0</v>
      </c>
      <c r="AK786" s="186">
        <f t="shared" si="15019"/>
        <v>0</v>
      </c>
      <c r="AL786" s="184">
        <f t="shared" si="15019"/>
        <v>0</v>
      </c>
      <c r="AM786" s="185">
        <f t="shared" si="15019"/>
        <v>0</v>
      </c>
      <c r="AN786" s="182">
        <f t="shared" si="15019"/>
        <v>0</v>
      </c>
      <c r="AO786" s="186">
        <f t="shared" si="15019"/>
        <v>0</v>
      </c>
      <c r="AP786" s="184">
        <f t="shared" si="15019"/>
        <v>0</v>
      </c>
      <c r="AQ786" s="182">
        <f t="shared" si="15019"/>
        <v>0</v>
      </c>
      <c r="AR786" s="187">
        <f t="shared" si="15019"/>
        <v>0</v>
      </c>
      <c r="AS786" s="188">
        <f t="shared" si="15019"/>
        <v>0</v>
      </c>
      <c r="AT786" s="182">
        <f t="shared" si="15019"/>
        <v>0</v>
      </c>
      <c r="AU786" s="186">
        <f t="shared" si="15019"/>
        <v>0</v>
      </c>
      <c r="AV786" s="184">
        <f t="shared" si="15019"/>
        <v>0</v>
      </c>
      <c r="AW786" s="185">
        <f t="shared" si="15020"/>
        <v>0</v>
      </c>
      <c r="AX786" s="182">
        <f t="shared" si="15020"/>
        <v>0</v>
      </c>
      <c r="AY786" s="186">
        <f t="shared" si="15020"/>
        <v>0</v>
      </c>
      <c r="AZ786" s="184">
        <f t="shared" si="15020"/>
        <v>0</v>
      </c>
      <c r="BA786" s="185">
        <f t="shared" si="15020"/>
        <v>0</v>
      </c>
      <c r="BB786" s="182">
        <f t="shared" si="15020"/>
        <v>0</v>
      </c>
      <c r="BC786" s="186">
        <f t="shared" si="15020"/>
        <v>0</v>
      </c>
      <c r="BD786" s="184">
        <f t="shared" si="15020"/>
        <v>0</v>
      </c>
      <c r="BE786" s="182">
        <f t="shared" si="15020"/>
        <v>0</v>
      </c>
      <c r="BF786" s="158">
        <f>SUM(AF786,AH786,AJ786,AL786,AN786,AP786,AR786,AT786,AV786,AX786,AZ786,BB786,BD786)</f>
        <v>0</v>
      </c>
      <c r="BG786" s="159">
        <f>SUM(AG786,AI786,AK786,AM786,AO786,AQ786,AS786,AU786,AW786,AY786,BA786,BC786,BE786)</f>
        <v>0</v>
      </c>
      <c r="BI786" s="145" t="s">
        <v>18</v>
      </c>
      <c r="BJ786" s="128">
        <f>B786/B808</f>
        <v>6.5186886082408468E-2</v>
      </c>
      <c r="BK786" s="129">
        <f t="shared" ref="BK786" si="15077">C786/C808</f>
        <v>0</v>
      </c>
      <c r="BL786" s="130">
        <f t="shared" ref="BL786" si="15078">D786/D808</f>
        <v>7.0724044713962153E-2</v>
      </c>
      <c r="BM786" s="131">
        <f t="shared" ref="BM786" si="15079">E786/E808</f>
        <v>1.2618949110467521E-2</v>
      </c>
      <c r="BN786" s="128">
        <f t="shared" ref="BN786" si="15080">F786/F808</f>
        <v>9.5869732785200418E-2</v>
      </c>
      <c r="BO786" s="129">
        <f t="shared" ref="BO786" si="15081">G786/G808</f>
        <v>1.110523532522475E-2</v>
      </c>
      <c r="BP786" s="130">
        <f t="shared" ref="BP786" si="15082">H786/H808</f>
        <v>5.4298955523275919E-2</v>
      </c>
      <c r="BQ786" s="131">
        <f t="shared" ref="BQ786" si="15083">I786/I808</f>
        <v>1.4794496879117082E-2</v>
      </c>
      <c r="BR786" s="128">
        <f t="shared" ref="BR786" si="15084">J786/J808</f>
        <v>1.2780960775672102E-2</v>
      </c>
      <c r="BS786" s="129">
        <f t="shared" ref="BS786" si="15085">K786/K808</f>
        <v>3.5135916714864081E-2</v>
      </c>
      <c r="BT786" s="130">
        <f t="shared" ref="BT786" si="15086">L786/L808</f>
        <v>2.7586475234426675E-2</v>
      </c>
      <c r="BU786" s="128">
        <f t="shared" ref="BU786" si="15087">M786/M808</f>
        <v>4.1545740070766904E-2</v>
      </c>
      <c r="BV786" s="132">
        <f t="shared" ref="BV786" si="15088">N786/N808</f>
        <v>4.1447832116954277E-2</v>
      </c>
      <c r="BW786" s="133">
        <f t="shared" ref="BW786" si="15089">O786/O808</f>
        <v>4.9424937340423039E-2</v>
      </c>
      <c r="BX786" s="128">
        <f t="shared" ref="BX786" si="15090">P786/P808</f>
        <v>4.2028866655732328E-2</v>
      </c>
      <c r="BY786" s="129">
        <f t="shared" ref="BY786" si="15091">Q786/Q808</f>
        <v>4.3745076087407221E-2</v>
      </c>
      <c r="BZ786" s="130">
        <f t="shared" ref="BZ786" si="15092">R786/R808</f>
        <v>3.8141210864466125E-2</v>
      </c>
      <c r="CA786" s="131">
        <f t="shared" ref="CA786" si="15093">S786/S808</f>
        <v>4.2960206313452813E-2</v>
      </c>
      <c r="CB786" s="128">
        <f t="shared" ref="CB786" si="15094">T786/T808</f>
        <v>2.2101939557961209E-2</v>
      </c>
      <c r="CC786" s="129">
        <f t="shared" ref="CC786" si="15095">U786/U808</f>
        <v>7.5831485587583153E-2</v>
      </c>
      <c r="CD786" s="130">
        <f t="shared" ref="CD786" si="15096">V786/V808</f>
        <v>2.8350791891602018E-2</v>
      </c>
      <c r="CE786" s="131">
        <f t="shared" ref="CE786" si="15097">W786/W808</f>
        <v>5.2351950239730466E-2</v>
      </c>
      <c r="CF786" s="128">
        <f t="shared" ref="CF786" si="15098">X786/X808</f>
        <v>4.2696838478372211E-2</v>
      </c>
      <c r="CG786" s="129">
        <f t="shared" ref="CG786" si="15099">Y786/Y808</f>
        <v>4.8591080541380074E-2</v>
      </c>
      <c r="CH786" s="130">
        <f t="shared" ref="CH786" si="15100">Z786/Z808</f>
        <v>4.355488973585072E-2</v>
      </c>
      <c r="CI786" s="128">
        <f t="shared" ref="CI786" si="15101">AA786/AA808</f>
        <v>2.700467309044291E-2</v>
      </c>
      <c r="CJ786" s="134">
        <f t="shared" ref="CJ786" si="15102">AB786/AB808</f>
        <v>4.8086142671678642E-2</v>
      </c>
      <c r="CK786" s="135">
        <f t="shared" ref="CK786" si="15103">AC786/AC808</f>
        <v>3.1848309469582947E-2</v>
      </c>
    </row>
    <row r="787" spans="1:89" ht="14.25" thickTop="1" thickBot="1" x14ac:dyDescent="0.25">
      <c r="A787" s="136" t="s">
        <v>19</v>
      </c>
      <c r="B787" s="175">
        <v>3088</v>
      </c>
      <c r="C787" s="176">
        <v>1588</v>
      </c>
      <c r="D787" s="177">
        <v>1277</v>
      </c>
      <c r="E787" s="178">
        <v>1070</v>
      </c>
      <c r="F787" s="175">
        <v>3411</v>
      </c>
      <c r="G787" s="179">
        <v>1825</v>
      </c>
      <c r="H787" s="177">
        <v>3469</v>
      </c>
      <c r="I787" s="178">
        <v>2440</v>
      </c>
      <c r="J787" s="175">
        <v>206</v>
      </c>
      <c r="K787" s="179">
        <v>668</v>
      </c>
      <c r="L787" s="177">
        <v>1212</v>
      </c>
      <c r="M787" s="175">
        <v>2457</v>
      </c>
      <c r="N787" s="180">
        <v>3210</v>
      </c>
      <c r="O787" s="181">
        <v>3374</v>
      </c>
      <c r="P787" s="175">
        <v>1940</v>
      </c>
      <c r="Q787" s="179">
        <v>1908</v>
      </c>
      <c r="R787" s="177">
        <v>2383</v>
      </c>
      <c r="S787" s="178">
        <v>1955</v>
      </c>
      <c r="T787" s="175">
        <v>432</v>
      </c>
      <c r="U787" s="179">
        <v>1425</v>
      </c>
      <c r="V787" s="177">
        <v>1316</v>
      </c>
      <c r="W787" s="178">
        <v>3061</v>
      </c>
      <c r="X787" s="175">
        <v>1895</v>
      </c>
      <c r="Y787" s="179">
        <v>1287</v>
      </c>
      <c r="Z787" s="177">
        <v>3370</v>
      </c>
      <c r="AA787" s="175">
        <v>2427</v>
      </c>
      <c r="AB787" s="156">
        <f t="shared" si="15048"/>
        <v>27209</v>
      </c>
      <c r="AC787" s="157">
        <f t="shared" si="15049"/>
        <v>25485</v>
      </c>
      <c r="AE787" s="229" t="s">
        <v>13</v>
      </c>
      <c r="AF787" s="20">
        <f t="shared" ref="AF787:BG787" si="15104">SUM(AF784:AF786)</f>
        <v>5908</v>
      </c>
      <c r="AG787" s="21">
        <f t="shared" si="15104"/>
        <v>2745</v>
      </c>
      <c r="AH787" s="20">
        <f t="shared" si="15104"/>
        <v>2009</v>
      </c>
      <c r="AI787" s="21">
        <f t="shared" si="15104"/>
        <v>2126</v>
      </c>
      <c r="AJ787" s="20">
        <f t="shared" si="15104"/>
        <v>5609</v>
      </c>
      <c r="AK787" s="21">
        <f t="shared" si="15104"/>
        <v>2960</v>
      </c>
      <c r="AL787" s="20">
        <f t="shared" si="15104"/>
        <v>7198</v>
      </c>
      <c r="AM787" s="21">
        <f t="shared" si="15104"/>
        <v>4842</v>
      </c>
      <c r="AN787" s="20">
        <f t="shared" si="15104"/>
        <v>524</v>
      </c>
      <c r="AO787" s="21">
        <f t="shared" si="15104"/>
        <v>1829</v>
      </c>
      <c r="AP787" s="20">
        <f t="shared" si="15104"/>
        <v>2335</v>
      </c>
      <c r="AQ787" s="21">
        <f t="shared" si="15104"/>
        <v>6372</v>
      </c>
      <c r="AR787" s="20">
        <f t="shared" si="15104"/>
        <v>5441</v>
      </c>
      <c r="AS787" s="21">
        <f t="shared" si="15104"/>
        <v>8111</v>
      </c>
      <c r="AT787" s="20">
        <f t="shared" si="15104"/>
        <v>3817</v>
      </c>
      <c r="AU787" s="21">
        <f t="shared" si="15104"/>
        <v>3970</v>
      </c>
      <c r="AV787" s="20">
        <f t="shared" si="15104"/>
        <v>4925</v>
      </c>
      <c r="AW787" s="21">
        <f t="shared" si="15104"/>
        <v>3975</v>
      </c>
      <c r="AX787" s="20">
        <f t="shared" si="15104"/>
        <v>714</v>
      </c>
      <c r="AY787" s="21">
        <f t="shared" si="15104"/>
        <v>2631</v>
      </c>
      <c r="AZ787" s="20">
        <f t="shared" si="15104"/>
        <v>2348</v>
      </c>
      <c r="BA787" s="21">
        <f t="shared" si="15104"/>
        <v>5588</v>
      </c>
      <c r="BB787" s="20">
        <f t="shared" si="15104"/>
        <v>3257</v>
      </c>
      <c r="BC787" s="21">
        <f t="shared" si="15104"/>
        <v>3282</v>
      </c>
      <c r="BD787" s="20">
        <f t="shared" si="15104"/>
        <v>7484</v>
      </c>
      <c r="BE787" s="21">
        <f t="shared" si="15104"/>
        <v>5480</v>
      </c>
      <c r="BF787" s="160">
        <f t="shared" si="15104"/>
        <v>51569</v>
      </c>
      <c r="BG787" s="161">
        <f t="shared" si="15104"/>
        <v>53911</v>
      </c>
      <c r="BI787" s="136" t="s">
        <v>19</v>
      </c>
      <c r="BJ787" s="128">
        <f>B787/B808</f>
        <v>9.8481949228217888E-2</v>
      </c>
      <c r="BK787" s="129">
        <f t="shared" ref="BK787" si="15105">C787/C808</f>
        <v>5.0112026255167405E-2</v>
      </c>
      <c r="BL787" s="130">
        <f t="shared" ref="BL787" si="15106">D787/D808</f>
        <v>9.3300211879886019E-2</v>
      </c>
      <c r="BM787" s="131">
        <f t="shared" ref="BM787" si="15107">E787/E808</f>
        <v>7.3782926492897527E-2</v>
      </c>
      <c r="BN787" s="128">
        <f t="shared" ref="BN787" si="15108">F787/F808</f>
        <v>0.1095516443987667</v>
      </c>
      <c r="BO787" s="129">
        <f t="shared" ref="BO787" si="15109">G787/G808</f>
        <v>6.43398554556672E-2</v>
      </c>
      <c r="BP787" s="130">
        <f t="shared" ref="BP787" si="15110">H787/H808</f>
        <v>7.998432132069816E-2</v>
      </c>
      <c r="BQ787" s="131">
        <f t="shared" ref="BQ787" si="15111">I787/I808</f>
        <v>5.2698645817584933E-2</v>
      </c>
      <c r="BR787" s="128">
        <f t="shared" ref="BR787" si="15112">J787/J808</f>
        <v>3.0262964595269577E-2</v>
      </c>
      <c r="BS787" s="129">
        <f t="shared" ref="BS787" si="15113">K787/K808</f>
        <v>9.6587622903412371E-2</v>
      </c>
      <c r="BT787" s="130">
        <f t="shared" ref="BT787" si="15114">L787/L808</f>
        <v>4.7157698144041089E-2</v>
      </c>
      <c r="BU787" s="128">
        <f t="shared" ref="BU787" si="15115">M787/M808</f>
        <v>9.7682185027630902E-2</v>
      </c>
      <c r="BV787" s="132">
        <f t="shared" ref="BV787" si="15116">N787/N808</f>
        <v>7.2982743332651256E-2</v>
      </c>
      <c r="BW787" s="133">
        <f t="shared" ref="BW787" si="15117">O787/O808</f>
        <v>7.9033051462837595E-2</v>
      </c>
      <c r="BX787" s="128">
        <f t="shared" ref="BX787" si="15118">P787/P808</f>
        <v>7.9547318353288501E-2</v>
      </c>
      <c r="BY787" s="129">
        <f t="shared" ref="BY787" si="15119">Q787/Q808</f>
        <v>7.9114317701206624E-2</v>
      </c>
      <c r="BZ787" s="130">
        <f t="shared" ref="BZ787" si="15120">R787/R808</f>
        <v>8.1007580650644187E-2</v>
      </c>
      <c r="CA787" s="131">
        <f t="shared" ref="CA787" si="15121">S787/S808</f>
        <v>6.3820063330395319E-2</v>
      </c>
      <c r="CB787" s="128">
        <f t="shared" ref="CB787" si="15122">T787/T808</f>
        <v>4.8714479025710418E-2</v>
      </c>
      <c r="CC787" s="129">
        <f t="shared" ref="CC787" si="15123">U787/U808</f>
        <v>0.15798226164079823</v>
      </c>
      <c r="CD787" s="130">
        <f t="shared" ref="CD787" si="15124">V787/V808</f>
        <v>4.7048729040792249E-2</v>
      </c>
      <c r="CE787" s="131">
        <f t="shared" ref="CE787" si="15125">W787/W808</f>
        <v>9.9164182972657763E-2</v>
      </c>
      <c r="CF787" s="128">
        <f t="shared" ref="CF787" si="15126">X787/X808</f>
        <v>8.8233924663593616E-2</v>
      </c>
      <c r="CG787" s="129">
        <f t="shared" ref="CG787" si="15127">Y787/Y808</f>
        <v>9.5185267361881515E-2</v>
      </c>
      <c r="CH787" s="130">
        <f t="shared" ref="CH787" si="15128">Z787/Z808</f>
        <v>7.4243792822365665E-2</v>
      </c>
      <c r="CI787" s="128">
        <f t="shared" ref="CI787" si="15129">AA787/AA808</f>
        <v>5.0184028782928748E-2</v>
      </c>
      <c r="CJ787" s="134">
        <f t="shared" ref="CJ787" si="15130">AB787/AB808</f>
        <v>7.6958758658532106E-2</v>
      </c>
      <c r="CK787" s="135">
        <f t="shared" ref="CK787" si="15131">AC787/AC808</f>
        <v>7.2372194991736194E-2</v>
      </c>
    </row>
    <row r="788" spans="1:89" ht="13.5" thickTop="1" x14ac:dyDescent="0.2">
      <c r="A788" s="145" t="s">
        <v>20</v>
      </c>
      <c r="B788" s="182">
        <v>3257</v>
      </c>
      <c r="C788" s="183">
        <v>1427</v>
      </c>
      <c r="D788" s="184">
        <v>1149</v>
      </c>
      <c r="E788" s="185">
        <v>1123</v>
      </c>
      <c r="F788" s="182">
        <v>3046</v>
      </c>
      <c r="G788" s="186">
        <v>1682</v>
      </c>
      <c r="H788" s="184">
        <v>3927</v>
      </c>
      <c r="I788" s="185">
        <v>2617</v>
      </c>
      <c r="J788" s="182">
        <v>295</v>
      </c>
      <c r="K788" s="186">
        <v>1023</v>
      </c>
      <c r="L788" s="184">
        <v>1242</v>
      </c>
      <c r="M788" s="182">
        <v>3334</v>
      </c>
      <c r="N788" s="187">
        <v>3160</v>
      </c>
      <c r="O788" s="188">
        <v>4092</v>
      </c>
      <c r="P788" s="182">
        <v>2195</v>
      </c>
      <c r="Q788" s="186">
        <v>2043</v>
      </c>
      <c r="R788" s="184">
        <v>2580</v>
      </c>
      <c r="S788" s="185">
        <v>2195</v>
      </c>
      <c r="T788" s="182">
        <v>427</v>
      </c>
      <c r="U788" s="186">
        <v>1606</v>
      </c>
      <c r="V788" s="184">
        <v>1331</v>
      </c>
      <c r="W788" s="185">
        <v>3076</v>
      </c>
      <c r="X788" s="182">
        <v>1845</v>
      </c>
      <c r="Y788" s="186">
        <v>1813</v>
      </c>
      <c r="Z788" s="184">
        <v>4102</v>
      </c>
      <c r="AA788" s="182">
        <v>2945</v>
      </c>
      <c r="AB788" s="156">
        <f t="shared" si="15048"/>
        <v>28556</v>
      </c>
      <c r="AC788" s="157">
        <f t="shared" si="15049"/>
        <v>28976</v>
      </c>
      <c r="BI788" s="145" t="s">
        <v>20</v>
      </c>
      <c r="BJ788" s="128">
        <f>B788/B808</f>
        <v>0.10387166730450313</v>
      </c>
      <c r="BK788" s="129">
        <f t="shared" ref="BK788" si="15132">C788/C808</f>
        <v>4.5031398908138467E-2</v>
      </c>
      <c r="BL788" s="130">
        <f t="shared" ref="BL788" si="15133">D788/D808</f>
        <v>8.394827208299846E-2</v>
      </c>
      <c r="BM788" s="131">
        <f t="shared" ref="BM788" si="15134">E788/E808</f>
        <v>7.7437594814508348E-2</v>
      </c>
      <c r="BN788" s="128">
        <f t="shared" ref="BN788" si="15135">F788/F808</f>
        <v>9.7828879753340189E-2</v>
      </c>
      <c r="BO788" s="129">
        <f t="shared" ref="BO788" si="15136">G788/G808</f>
        <v>5.9298431165168343E-2</v>
      </c>
      <c r="BP788" s="130">
        <f t="shared" ref="BP788" si="15137">H788/H808</f>
        <v>9.0544372968112338E-2</v>
      </c>
      <c r="BQ788" s="131">
        <f t="shared" ref="BQ788" si="15138">I788/I808</f>
        <v>5.6521457419926133E-2</v>
      </c>
      <c r="BR788" s="128">
        <f t="shared" ref="BR788" si="15139">J788/J808</f>
        <v>4.3337740561187013E-2</v>
      </c>
      <c r="BS788" s="129">
        <f t="shared" ref="BS788" si="15140">K788/K808</f>
        <v>0.14791787160208214</v>
      </c>
      <c r="BT788" s="130">
        <f t="shared" ref="BT788" si="15141">L788/L808</f>
        <v>4.8324967900081707E-2</v>
      </c>
      <c r="BU788" s="128">
        <f t="shared" ref="BU788" si="15142">M788/M808</f>
        <v>0.13254880133582475</v>
      </c>
      <c r="BV788" s="132">
        <f t="shared" ref="BV788" si="15143">N788/N808</f>
        <v>7.1845940477002476E-2</v>
      </c>
      <c r="BW788" s="133">
        <f t="shared" ref="BW788" si="15144">O788/O808</f>
        <v>9.5851584643133217E-2</v>
      </c>
      <c r="BX788" s="128">
        <f t="shared" ref="BX788" si="15145">P788/P808</f>
        <v>9.0003280301787766E-2</v>
      </c>
      <c r="BY788" s="129">
        <f t="shared" ref="BY788" si="15146">Q788/Q808</f>
        <v>8.4712028859310853E-2</v>
      </c>
      <c r="BZ788" s="130">
        <f t="shared" ref="BZ788" si="15147">R788/R808</f>
        <v>8.7704388618825846E-2</v>
      </c>
      <c r="CA788" s="131">
        <f t="shared" ref="CA788" si="15148">S788/S808</f>
        <v>7.1654751411876078E-2</v>
      </c>
      <c r="CB788" s="128">
        <f t="shared" ref="CB788" si="15149">T788/T808</f>
        <v>4.8150654036986922E-2</v>
      </c>
      <c r="CC788" s="129">
        <f t="shared" ref="CC788" si="15150">U788/U808</f>
        <v>0.17804878048780487</v>
      </c>
      <c r="CD788" s="130">
        <f t="shared" ref="CD788" si="15151">V788/V808</f>
        <v>4.7584998748704012E-2</v>
      </c>
      <c r="CE788" s="131">
        <f t="shared" ref="CE788" si="15152">W788/W808</f>
        <v>9.9650123104833482E-2</v>
      </c>
      <c r="CF788" s="128">
        <f t="shared" ref="CF788" si="15153">X788/X808</f>
        <v>8.5905852772733618E-2</v>
      </c>
      <c r="CG788" s="129">
        <f t="shared" ref="CG788" si="15154">Y788/Y808</f>
        <v>0.13408771540566525</v>
      </c>
      <c r="CH788" s="130">
        <f t="shared" ref="CH788" si="15155">Z788/Z808</f>
        <v>9.0370337732149544E-2</v>
      </c>
      <c r="CI788" s="128">
        <f t="shared" ref="CI788" si="15156">AA788/AA808</f>
        <v>6.0894917497208552E-2</v>
      </c>
      <c r="CJ788" s="134">
        <f t="shared" ref="CJ788" si="15157">AB788/AB808</f>
        <v>8.0768654204602983E-2</v>
      </c>
      <c r="CK788" s="135">
        <f t="shared" ref="CK788" si="15158">AC788/AC808</f>
        <v>8.2285921996490013E-2</v>
      </c>
    </row>
    <row r="789" spans="1:89" ht="13.5" thickBot="1" x14ac:dyDescent="0.25">
      <c r="A789" s="136" t="s">
        <v>21</v>
      </c>
      <c r="B789" s="175">
        <v>2651</v>
      </c>
      <c r="C789" s="176">
        <v>1318</v>
      </c>
      <c r="D789" s="177">
        <v>860</v>
      </c>
      <c r="E789" s="178">
        <v>1003</v>
      </c>
      <c r="F789" s="175">
        <v>2563</v>
      </c>
      <c r="G789" s="179">
        <v>1278</v>
      </c>
      <c r="H789" s="177">
        <v>3271</v>
      </c>
      <c r="I789" s="178">
        <v>2225</v>
      </c>
      <c r="J789" s="175">
        <v>229</v>
      </c>
      <c r="K789" s="179">
        <v>806</v>
      </c>
      <c r="L789" s="177">
        <v>1093</v>
      </c>
      <c r="M789" s="175">
        <v>3038</v>
      </c>
      <c r="N789" s="180">
        <v>2281</v>
      </c>
      <c r="O789" s="181">
        <v>4019</v>
      </c>
      <c r="P789" s="175">
        <v>1622</v>
      </c>
      <c r="Q789" s="179">
        <v>1927</v>
      </c>
      <c r="R789" s="177">
        <v>2345</v>
      </c>
      <c r="S789" s="178">
        <v>1780</v>
      </c>
      <c r="T789" s="175">
        <v>287</v>
      </c>
      <c r="U789" s="179">
        <v>1025</v>
      </c>
      <c r="V789" s="177">
        <v>1017</v>
      </c>
      <c r="W789" s="178">
        <v>2512</v>
      </c>
      <c r="X789" s="175">
        <v>1412</v>
      </c>
      <c r="Y789" s="179">
        <v>1469</v>
      </c>
      <c r="Z789" s="177">
        <v>3382</v>
      </c>
      <c r="AA789" s="175">
        <v>2535</v>
      </c>
      <c r="AB789" s="156">
        <f t="shared" si="15048"/>
        <v>23013</v>
      </c>
      <c r="AC789" s="157">
        <f t="shared" si="15049"/>
        <v>24935</v>
      </c>
      <c r="AE789" s="232" t="s">
        <v>85</v>
      </c>
      <c r="BI789" s="136" t="s">
        <v>21</v>
      </c>
      <c r="BJ789" s="128">
        <f>B789/B808</f>
        <v>8.45452226049241E-2</v>
      </c>
      <c r="BK789" s="129">
        <f t="shared" ref="BK789" si="15159">C789/C808</f>
        <v>4.159171952412509E-2</v>
      </c>
      <c r="BL789" s="130">
        <f t="shared" ref="BL789" si="15160">D789/D808</f>
        <v>6.283334551033827E-2</v>
      </c>
      <c r="BM789" s="131">
        <f t="shared" ref="BM789" si="15161">E789/E808</f>
        <v>6.9162874086332926E-2</v>
      </c>
      <c r="BN789" s="128">
        <f t="shared" ref="BN789" si="15162">F789/F808</f>
        <v>8.2316289825282635E-2</v>
      </c>
      <c r="BO789" s="129">
        <f t="shared" ref="BO789" si="15163">G789/G808</f>
        <v>4.5055526176626122E-2</v>
      </c>
      <c r="BP789" s="130">
        <f t="shared" ref="BP789" si="15164">H789/H808</f>
        <v>7.5419058818104262E-2</v>
      </c>
      <c r="BQ789" s="131">
        <f t="shared" ref="BQ789" si="15165">I789/I808</f>
        <v>4.8055117600051836E-2</v>
      </c>
      <c r="BR789" s="128">
        <f t="shared" ref="BR789" si="15166">J789/J808</f>
        <v>3.3641839283090932E-2</v>
      </c>
      <c r="BS789" s="129">
        <f t="shared" ref="BS789" si="15167">K789/K808</f>
        <v>0.11654135338345864</v>
      </c>
      <c r="BT789" s="130">
        <f t="shared" ref="BT789" si="15168">L789/L808</f>
        <v>4.2527528111746628E-2</v>
      </c>
      <c r="BU789" s="128">
        <f t="shared" ref="BU789" si="15169">M789/M808</f>
        <v>0.12078082137319604</v>
      </c>
      <c r="BV789" s="132">
        <f t="shared" ref="BV789" si="15170">N789/N808</f>
        <v>5.1860946274697041E-2</v>
      </c>
      <c r="BW789" s="133">
        <f t="shared" ref="BW789" si="15171">O789/O808</f>
        <v>9.4141622356000099E-2</v>
      </c>
      <c r="BX789" s="128">
        <f t="shared" ref="BX789" si="15172">P789/P808</f>
        <v>6.6508118746924721E-2</v>
      </c>
      <c r="BY789" s="129">
        <f t="shared" ref="BY789" si="15173">Q789/Q808</f>
        <v>7.9902143716050922E-2</v>
      </c>
      <c r="BZ789" s="130">
        <f t="shared" ref="BZ789" si="15174">R789/R808</f>
        <v>7.9715810585715738E-2</v>
      </c>
      <c r="CA789" s="131">
        <f t="shared" ref="CA789" si="15175">S789/S808</f>
        <v>5.8107269937648941E-2</v>
      </c>
      <c r="CB789" s="128">
        <f t="shared" ref="CB789" si="15176">T789/T808</f>
        <v>3.2363554352728911E-2</v>
      </c>
      <c r="CC789" s="129">
        <f t="shared" ref="CC789" si="15177">U789/U808</f>
        <v>0.11363636363636363</v>
      </c>
      <c r="CD789" s="130">
        <f t="shared" ref="CD789" si="15178">V789/V808</f>
        <v>3.6359086196417721E-2</v>
      </c>
      <c r="CE789" s="131">
        <f t="shared" ref="CE789" si="15179">W789/W808</f>
        <v>8.137877413502656E-2</v>
      </c>
      <c r="CF789" s="128">
        <f t="shared" ref="CF789" si="15180">X789/X808</f>
        <v>6.5744750197886115E-2</v>
      </c>
      <c r="CG789" s="129">
        <f t="shared" ref="CG789" si="15181">Y789/Y808</f>
        <v>0.10864581022113749</v>
      </c>
      <c r="CH789" s="130">
        <f t="shared" ref="CH789" si="15182">Z789/Z808</f>
        <v>7.4508162411050655E-2</v>
      </c>
      <c r="CI789" s="128">
        <f t="shared" ref="CI789" si="15183">AA789/AA808</f>
        <v>5.2417187047682064E-2</v>
      </c>
      <c r="CJ789" s="134">
        <f t="shared" ref="CJ789" si="15184">AB789/AB808</f>
        <v>6.509066533164759E-2</v>
      </c>
      <c r="CK789" s="135">
        <f t="shared" ref="CK789" si="15185">AC789/AC808</f>
        <v>7.0810307322697358E-2</v>
      </c>
    </row>
    <row r="790" spans="1:89" ht="14.25" thickTop="1" thickBot="1" x14ac:dyDescent="0.25">
      <c r="A790" s="145" t="s">
        <v>22</v>
      </c>
      <c r="B790" s="182">
        <v>2031</v>
      </c>
      <c r="C790" s="183">
        <v>1216</v>
      </c>
      <c r="D790" s="184">
        <v>770</v>
      </c>
      <c r="E790" s="185">
        <v>695</v>
      </c>
      <c r="F790" s="182">
        <v>2639</v>
      </c>
      <c r="G790" s="186">
        <v>973</v>
      </c>
      <c r="H790" s="184">
        <v>2866</v>
      </c>
      <c r="I790" s="185">
        <v>2102</v>
      </c>
      <c r="J790" s="182">
        <v>282</v>
      </c>
      <c r="K790" s="186">
        <v>770</v>
      </c>
      <c r="L790" s="184">
        <v>909</v>
      </c>
      <c r="M790" s="182">
        <v>2201</v>
      </c>
      <c r="N790" s="187">
        <v>1955</v>
      </c>
      <c r="O790" s="188">
        <v>3034</v>
      </c>
      <c r="P790" s="182">
        <v>1185</v>
      </c>
      <c r="Q790" s="186">
        <v>1393</v>
      </c>
      <c r="R790" s="184">
        <v>1937</v>
      </c>
      <c r="S790" s="185">
        <v>1589</v>
      </c>
      <c r="T790" s="182">
        <v>284</v>
      </c>
      <c r="U790" s="186">
        <v>584</v>
      </c>
      <c r="V790" s="184">
        <v>926</v>
      </c>
      <c r="W790" s="185">
        <v>2387</v>
      </c>
      <c r="X790" s="182">
        <v>1252</v>
      </c>
      <c r="Y790" s="186">
        <v>795</v>
      </c>
      <c r="Z790" s="184">
        <v>2868</v>
      </c>
      <c r="AA790" s="182">
        <v>2266</v>
      </c>
      <c r="AB790" s="156">
        <f t="shared" si="15048"/>
        <v>19904</v>
      </c>
      <c r="AC790" s="157">
        <f t="shared" si="15049"/>
        <v>20005</v>
      </c>
      <c r="AE790" s="300" t="s">
        <v>0</v>
      </c>
      <c r="AF790" s="302" t="s">
        <v>1</v>
      </c>
      <c r="AG790" s="303"/>
      <c r="AH790" s="302" t="s">
        <v>2</v>
      </c>
      <c r="AI790" s="303"/>
      <c r="AJ790" s="302" t="s">
        <v>3</v>
      </c>
      <c r="AK790" s="303"/>
      <c r="AL790" s="302" t="s">
        <v>4</v>
      </c>
      <c r="AM790" s="303"/>
      <c r="AN790" s="302" t="s">
        <v>5</v>
      </c>
      <c r="AO790" s="303"/>
      <c r="AP790" s="302" t="s">
        <v>6</v>
      </c>
      <c r="AQ790" s="303"/>
      <c r="AR790" s="302" t="s">
        <v>7</v>
      </c>
      <c r="AS790" s="303"/>
      <c r="AT790" s="302" t="s">
        <v>8</v>
      </c>
      <c r="AU790" s="303"/>
      <c r="AV790" s="302" t="s">
        <v>9</v>
      </c>
      <c r="AW790" s="303"/>
      <c r="AX790" s="302" t="s">
        <v>10</v>
      </c>
      <c r="AY790" s="303"/>
      <c r="AZ790" s="302" t="s">
        <v>11</v>
      </c>
      <c r="BA790" s="303"/>
      <c r="BB790" s="302" t="s">
        <v>12</v>
      </c>
      <c r="BC790" s="303"/>
      <c r="BD790" s="305" t="s">
        <v>40</v>
      </c>
      <c r="BE790" s="306"/>
      <c r="BF790" s="307" t="s">
        <v>41</v>
      </c>
      <c r="BG790" s="308"/>
      <c r="BI790" s="145" t="s">
        <v>22</v>
      </c>
      <c r="BJ790" s="128">
        <f>B790/B808</f>
        <v>6.4772292384232683E-2</v>
      </c>
      <c r="BK790" s="129">
        <f t="shared" ref="BK790" si="15186">C790/C808</f>
        <v>3.8372936981286881E-2</v>
      </c>
      <c r="BL790" s="130">
        <f t="shared" ref="BL790" si="15187">D790/D808</f>
        <v>5.6257762840651711E-2</v>
      </c>
      <c r="BM790" s="131">
        <f t="shared" ref="BM790" si="15188">E790/E808</f>
        <v>4.7924424217349333E-2</v>
      </c>
      <c r="BN790" s="128">
        <f t="shared" ref="BN790" si="15189">F790/F808</f>
        <v>8.4757194244604317E-2</v>
      </c>
      <c r="BO790" s="129">
        <f t="shared" ref="BO790" si="15190">G790/G808</f>
        <v>3.4302838004583114E-2</v>
      </c>
      <c r="BP790" s="130">
        <f t="shared" ref="BP790" si="15191">H790/H808</f>
        <v>6.6081021880980376E-2</v>
      </c>
      <c r="BQ790" s="131">
        <f t="shared" ref="BQ790" si="15192">I790/I808</f>
        <v>4.5398587503509641E-2</v>
      </c>
      <c r="BR790" s="128">
        <f t="shared" ref="BR790" si="15193">J790/J808</f>
        <v>4.1427941824592335E-2</v>
      </c>
      <c r="BS790" s="129">
        <f t="shared" ref="BS790" si="15194">K790/K808</f>
        <v>0.11133603238866396</v>
      </c>
      <c r="BT790" s="130">
        <f t="shared" ref="BT790" si="15195">L790/L808</f>
        <v>3.5368273608030819E-2</v>
      </c>
      <c r="BU790" s="128">
        <f t="shared" ref="BU790" si="15196">M790/M808</f>
        <v>8.7504472627519578E-2</v>
      </c>
      <c r="BV790" s="132">
        <f t="shared" ref="BV790" si="15197">N790/N808</f>
        <v>4.4448991655867041E-2</v>
      </c>
      <c r="BW790" s="133">
        <f t="shared" ref="BW790" si="15198">O790/O808</f>
        <v>7.1068843550162797E-2</v>
      </c>
      <c r="BX790" s="128">
        <f t="shared" ref="BX790" si="15199">P790/P808</f>
        <v>4.8589470231261277E-2</v>
      </c>
      <c r="BY790" s="129">
        <f t="shared" ref="BY790" si="15200">Q790/Q808</f>
        <v>5.7760086246216362E-2</v>
      </c>
      <c r="BZ790" s="130">
        <f t="shared" ref="BZ790" si="15201">R790/R808</f>
        <v>6.584627936227351E-2</v>
      </c>
      <c r="CA790" s="131">
        <f t="shared" ref="CA790" si="15202">S790/S808</f>
        <v>5.1872164006137172E-2</v>
      </c>
      <c r="CB790" s="128">
        <f t="shared" ref="CB790" si="15203">T790/T808</f>
        <v>3.2025259359494816E-2</v>
      </c>
      <c r="CC790" s="129">
        <f t="shared" ref="CC790" si="15204">U790/U808</f>
        <v>6.4745011086474499E-2</v>
      </c>
      <c r="CD790" s="130">
        <f t="shared" ref="CD790" si="15205">V790/V808</f>
        <v>3.3105716635086338E-2</v>
      </c>
      <c r="CE790" s="131">
        <f t="shared" ref="CE790" si="15206">W790/W808</f>
        <v>7.7329273033562268E-2</v>
      </c>
      <c r="CF790" s="128">
        <f t="shared" ref="CF790" si="15207">X790/X808</f>
        <v>5.8294920147134145E-2</v>
      </c>
      <c r="CG790" s="129">
        <f t="shared" ref="CG790" si="15208">Y790/Y808</f>
        <v>5.879742622587087E-2</v>
      </c>
      <c r="CH790" s="130">
        <f t="shared" ref="CH790" si="15209">Z790/Z808</f>
        <v>6.3184331695710597E-2</v>
      </c>
      <c r="CI790" s="128">
        <f t="shared" ref="CI790" si="15210">AA790/AA808</f>
        <v>4.6854968777139079E-2</v>
      </c>
      <c r="CJ790" s="134">
        <f t="shared" ref="CJ790" si="15211">AB790/AB808</f>
        <v>5.6297075685965044E-2</v>
      </c>
      <c r="CK790" s="135">
        <f t="shared" ref="CK790" si="15212">AC790/AC808</f>
        <v>5.6810114216585543E-2</v>
      </c>
    </row>
    <row r="791" spans="1:89" ht="15" thickTop="1" thickBot="1" x14ac:dyDescent="0.3">
      <c r="A791" s="136" t="s">
        <v>23</v>
      </c>
      <c r="B791" s="175">
        <v>1625</v>
      </c>
      <c r="C791" s="176">
        <v>1516</v>
      </c>
      <c r="D791" s="177">
        <v>677</v>
      </c>
      <c r="E791" s="178">
        <v>649</v>
      </c>
      <c r="F791" s="175">
        <v>1691</v>
      </c>
      <c r="G791" s="179">
        <v>924</v>
      </c>
      <c r="H791" s="177">
        <v>2301</v>
      </c>
      <c r="I791" s="178">
        <v>1923</v>
      </c>
      <c r="J791" s="175">
        <v>276</v>
      </c>
      <c r="K791" s="179">
        <v>634</v>
      </c>
      <c r="L791" s="177">
        <v>849</v>
      </c>
      <c r="M791" s="175">
        <v>1750</v>
      </c>
      <c r="N791" s="180">
        <v>1724</v>
      </c>
      <c r="O791" s="181">
        <v>2406</v>
      </c>
      <c r="P791" s="175">
        <v>1129</v>
      </c>
      <c r="Q791" s="179">
        <v>940</v>
      </c>
      <c r="R791" s="177">
        <v>1708</v>
      </c>
      <c r="S791" s="178">
        <v>1250</v>
      </c>
      <c r="T791" s="175">
        <v>283</v>
      </c>
      <c r="U791" s="179">
        <v>420</v>
      </c>
      <c r="V791" s="177">
        <v>864</v>
      </c>
      <c r="W791" s="178">
        <v>1856</v>
      </c>
      <c r="X791" s="175">
        <v>939</v>
      </c>
      <c r="Y791" s="179">
        <v>719</v>
      </c>
      <c r="Z791" s="177">
        <v>2574</v>
      </c>
      <c r="AA791" s="175">
        <v>2507</v>
      </c>
      <c r="AB791" s="156">
        <f t="shared" si="15048"/>
        <v>16640</v>
      </c>
      <c r="AC791" s="157">
        <f t="shared" si="15049"/>
        <v>17494</v>
      </c>
      <c r="AE791" s="301"/>
      <c r="AF791" s="115" t="s">
        <v>14</v>
      </c>
      <c r="AG791" s="116" t="s">
        <v>15</v>
      </c>
      <c r="AH791" s="117" t="s">
        <v>14</v>
      </c>
      <c r="AI791" s="118" t="s">
        <v>15</v>
      </c>
      <c r="AJ791" s="115" t="s">
        <v>14</v>
      </c>
      <c r="AK791" s="116" t="s">
        <v>15</v>
      </c>
      <c r="AL791" s="117" t="s">
        <v>14</v>
      </c>
      <c r="AM791" s="118" t="s">
        <v>15</v>
      </c>
      <c r="AN791" s="115" t="s">
        <v>14</v>
      </c>
      <c r="AO791" s="116" t="s">
        <v>15</v>
      </c>
      <c r="AP791" s="117" t="s">
        <v>14</v>
      </c>
      <c r="AQ791" s="115" t="s">
        <v>15</v>
      </c>
      <c r="AR791" s="119" t="s">
        <v>14</v>
      </c>
      <c r="AS791" s="120" t="s">
        <v>15</v>
      </c>
      <c r="AT791" s="115" t="s">
        <v>14</v>
      </c>
      <c r="AU791" s="116" t="s">
        <v>15</v>
      </c>
      <c r="AV791" s="117" t="s">
        <v>14</v>
      </c>
      <c r="AW791" s="118" t="s">
        <v>15</v>
      </c>
      <c r="AX791" s="115" t="s">
        <v>14</v>
      </c>
      <c r="AY791" s="116" t="s">
        <v>15</v>
      </c>
      <c r="AZ791" s="117" t="s">
        <v>14</v>
      </c>
      <c r="BA791" s="118" t="s">
        <v>15</v>
      </c>
      <c r="BB791" s="115" t="s">
        <v>14</v>
      </c>
      <c r="BC791" s="116" t="s">
        <v>15</v>
      </c>
      <c r="BD791" s="28" t="s">
        <v>14</v>
      </c>
      <c r="BE791" s="121" t="s">
        <v>15</v>
      </c>
      <c r="BF791" s="162" t="s">
        <v>14</v>
      </c>
      <c r="BG791" s="163" t="s">
        <v>15</v>
      </c>
      <c r="BI791" s="136" t="s">
        <v>23</v>
      </c>
      <c r="BJ791" s="128">
        <f>B791/B808</f>
        <v>5.1824212271973466E-2</v>
      </c>
      <c r="BK791" s="129">
        <f t="shared" ref="BK791" si="15213">C791/C808</f>
        <v>4.7839944460222793E-2</v>
      </c>
      <c r="BL791" s="130">
        <f t="shared" ref="BL791" si="15214">D791/D808</f>
        <v>4.9462994081975596E-2</v>
      </c>
      <c r="BM791" s="131">
        <f t="shared" ref="BM791" si="15215">E791/E808</f>
        <v>4.4752447938215416E-2</v>
      </c>
      <c r="BN791" s="128">
        <f t="shared" ref="BN791" si="15216">F791/F808</f>
        <v>5.4310123329907506E-2</v>
      </c>
      <c r="BO791" s="129">
        <f t="shared" ref="BO791" si="15217">G791/G808</f>
        <v>3.25753569539926E-2</v>
      </c>
      <c r="BP791" s="130">
        <f t="shared" ref="BP791" si="15218">H791/H808</f>
        <v>5.3053883931659405E-2</v>
      </c>
      <c r="BQ791" s="131">
        <f t="shared" ref="BQ791" si="15219">I791/I808</f>
        <v>4.1532580289842552E-2</v>
      </c>
      <c r="BR791" s="128">
        <f t="shared" ref="BR791" si="15220">J791/J808</f>
        <v>4.0546496253856326E-2</v>
      </c>
      <c r="BS791" s="129">
        <f t="shared" ref="BS791" si="15221">K791/K808</f>
        <v>9.167148640832852E-2</v>
      </c>
      <c r="BT791" s="130">
        <f t="shared" ref="BT791" si="15222">L791/L808</f>
        <v>3.3033734095949577E-2</v>
      </c>
      <c r="BU791" s="128">
        <f t="shared" ref="BU791" si="15223">M791/M808</f>
        <v>6.9574205860135963E-2</v>
      </c>
      <c r="BV791" s="132">
        <f t="shared" ref="BV791" si="15224">N791/N808</f>
        <v>3.9196962462769706E-2</v>
      </c>
      <c r="BW791" s="133">
        <f t="shared" ref="BW791" si="15225">O791/O808</f>
        <v>5.6358483052634044E-2</v>
      </c>
      <c r="BX791" s="128">
        <f t="shared" ref="BX791" si="15226">P791/P808</f>
        <v>4.6293258979826141E-2</v>
      </c>
      <c r="BY791" s="129">
        <f t="shared" ref="BY791" si="15227">Q791/Q808</f>
        <v>3.8976655471244348E-2</v>
      </c>
      <c r="BZ791" s="130">
        <f t="shared" ref="BZ791" si="15228">R791/R808</f>
        <v>5.8061665023625794E-2</v>
      </c>
      <c r="CA791" s="131">
        <f t="shared" ref="CA791" si="15229">S791/S808</f>
        <v>4.0805667091045605E-2</v>
      </c>
      <c r="CB791" s="128">
        <f t="shared" ref="CB791" si="15230">T791/T808</f>
        <v>3.1912494361750116E-2</v>
      </c>
      <c r="CC791" s="129">
        <f t="shared" ref="CC791" si="15231">U791/U808</f>
        <v>4.6563192904656318E-2</v>
      </c>
      <c r="CD791" s="130">
        <f t="shared" ref="CD791" si="15232">V791/V808</f>
        <v>3.0889135175717709E-2</v>
      </c>
      <c r="CE791" s="131">
        <f t="shared" ref="CE791" si="15233">W791/W808</f>
        <v>6.0126992354541921E-2</v>
      </c>
      <c r="CF791" s="128">
        <f t="shared" ref="CF791" si="15234">X791/X808</f>
        <v>4.3721190110350611E-2</v>
      </c>
      <c r="CG791" s="129">
        <f t="shared" ref="CG791" si="15235">Y791/Y808</f>
        <v>5.3176540196731008E-2</v>
      </c>
      <c r="CH791" s="130">
        <f t="shared" ref="CH791" si="15236">Z791/Z808</f>
        <v>5.6707276772928555E-2</v>
      </c>
      <c r="CI791" s="128">
        <f t="shared" ref="CI791" si="15237">AA791/AA808</f>
        <v>5.1838220090153424E-2</v>
      </c>
      <c r="CJ791" s="134">
        <f t="shared" ref="CJ791" si="15238">AB791/AB808</f>
        <v>4.7065079351610653E-2</v>
      </c>
      <c r="CK791" s="135">
        <f t="shared" ref="CK791" si="15239">AC791/AC808</f>
        <v>4.9679387058482752E-2</v>
      </c>
    </row>
    <row r="792" spans="1:89" ht="13.5" thickTop="1" x14ac:dyDescent="0.2">
      <c r="A792" s="145" t="s">
        <v>24</v>
      </c>
      <c r="B792" s="189">
        <v>1517</v>
      </c>
      <c r="C792" s="183">
        <v>1440</v>
      </c>
      <c r="D792" s="184">
        <v>631</v>
      </c>
      <c r="E792" s="185">
        <v>590</v>
      </c>
      <c r="F792" s="182">
        <v>1747</v>
      </c>
      <c r="G792" s="186">
        <v>940</v>
      </c>
      <c r="H792" s="184">
        <v>2349</v>
      </c>
      <c r="I792" s="185">
        <v>1942</v>
      </c>
      <c r="J792" s="182">
        <v>331</v>
      </c>
      <c r="K792" s="186">
        <v>381</v>
      </c>
      <c r="L792" s="184">
        <v>922</v>
      </c>
      <c r="M792" s="182">
        <v>1484</v>
      </c>
      <c r="N792" s="187">
        <v>1785</v>
      </c>
      <c r="O792" s="190">
        <v>2260</v>
      </c>
      <c r="P792" s="182">
        <v>1086</v>
      </c>
      <c r="Q792" s="186">
        <v>945</v>
      </c>
      <c r="R792" s="184">
        <v>1449</v>
      </c>
      <c r="S792" s="185">
        <v>1315</v>
      </c>
      <c r="T792" s="182">
        <v>299</v>
      </c>
      <c r="U792" s="186">
        <v>385</v>
      </c>
      <c r="V792" s="184">
        <v>873</v>
      </c>
      <c r="W792" s="191">
        <v>1963</v>
      </c>
      <c r="X792" s="182">
        <v>836</v>
      </c>
      <c r="Y792" s="186">
        <v>509</v>
      </c>
      <c r="Z792" s="184">
        <v>2364</v>
      </c>
      <c r="AA792" s="182">
        <v>2705</v>
      </c>
      <c r="AB792" s="156">
        <f t="shared" si="15048"/>
        <v>16189</v>
      </c>
      <c r="AC792" s="157">
        <f t="shared" si="15049"/>
        <v>16859</v>
      </c>
      <c r="AE792" s="235" t="str">
        <f>$AE$17</f>
        <v>17:00 - 17:59</v>
      </c>
      <c r="AF792" s="125">
        <f t="shared" ref="AF792:AU794" si="15240">SUMIF($A$9:$A$32,$AE792,B$784:B$807)</f>
        <v>1771</v>
      </c>
      <c r="AG792" s="172">
        <f t="shared" si="15240"/>
        <v>3073</v>
      </c>
      <c r="AH792" s="126">
        <f t="shared" si="15240"/>
        <v>1369</v>
      </c>
      <c r="AI792" s="166">
        <f t="shared" si="15240"/>
        <v>1138</v>
      </c>
      <c r="AJ792" s="125">
        <f t="shared" si="15240"/>
        <v>1751</v>
      </c>
      <c r="AK792" s="127">
        <f t="shared" si="15240"/>
        <v>2843</v>
      </c>
      <c r="AL792" s="126">
        <f t="shared" si="15240"/>
        <v>3012</v>
      </c>
      <c r="AM792" s="166">
        <f t="shared" si="15240"/>
        <v>4546</v>
      </c>
      <c r="AN792" s="125">
        <f t="shared" si="15240"/>
        <v>1004</v>
      </c>
      <c r="AO792" s="127">
        <f t="shared" si="15240"/>
        <v>285</v>
      </c>
      <c r="AP792" s="126">
        <f t="shared" si="15240"/>
        <v>3035</v>
      </c>
      <c r="AQ792" s="125">
        <f t="shared" si="15240"/>
        <v>983</v>
      </c>
      <c r="AR792" s="165">
        <f t="shared" si="15240"/>
        <v>4310</v>
      </c>
      <c r="AS792" s="167">
        <f t="shared" si="15240"/>
        <v>2842</v>
      </c>
      <c r="AT792" s="125">
        <f t="shared" si="15240"/>
        <v>2369</v>
      </c>
      <c r="AU792" s="127">
        <f t="shared" si="15240"/>
        <v>1767</v>
      </c>
      <c r="AV792" s="126">
        <f t="shared" ref="AP792:BE794" si="15241">SUMIF($A$9:$A$32,$AE792,R$784:R$807)</f>
        <v>2201</v>
      </c>
      <c r="AW792" s="166">
        <f t="shared" si="15241"/>
        <v>2819</v>
      </c>
      <c r="AX792" s="125">
        <f t="shared" si="15241"/>
        <v>1357</v>
      </c>
      <c r="AY792" s="127">
        <f t="shared" si="15241"/>
        <v>291</v>
      </c>
      <c r="AZ792" s="126">
        <f t="shared" si="15241"/>
        <v>3103</v>
      </c>
      <c r="BA792" s="166">
        <f t="shared" si="15241"/>
        <v>1634</v>
      </c>
      <c r="BB792" s="125">
        <f t="shared" si="15241"/>
        <v>2309</v>
      </c>
      <c r="BC792" s="127">
        <f t="shared" si="15241"/>
        <v>881</v>
      </c>
      <c r="BD792" s="170">
        <f t="shared" si="15241"/>
        <v>3184</v>
      </c>
      <c r="BE792" s="171">
        <f t="shared" si="15241"/>
        <v>4369</v>
      </c>
      <c r="BF792" s="156">
        <f>AF792+AH792+AJ792+AL792+AN792+AP792+AR792+AT792+AV792+AX792+AZ792+BB792+BD792</f>
        <v>30775</v>
      </c>
      <c r="BG792" s="157">
        <f>AG792+AI792+AK792+AM792+AO792+AQ792+AS792+AU792+AW792+AY792+BA792+BC792+BE792</f>
        <v>27471</v>
      </c>
      <c r="BI792" s="145" t="s">
        <v>24</v>
      </c>
      <c r="BJ792" s="128">
        <f>B792/B808</f>
        <v>4.8379895394820766E-2</v>
      </c>
      <c r="BK792" s="129">
        <f t="shared" ref="BK792" si="15242">C792/C808</f>
        <v>4.5441635898892357E-2</v>
      </c>
      <c r="BL792" s="130">
        <f t="shared" ref="BL792" si="15243">D792/D808</f>
        <v>4.6102140717469133E-2</v>
      </c>
      <c r="BM792" s="131">
        <f t="shared" ref="BM792" si="15244">E792/E808</f>
        <v>4.0684043580195832E-2</v>
      </c>
      <c r="BN792" s="128">
        <f t="shared" ref="BN792" si="15245">F792/F808</f>
        <v>5.6108684480986638E-2</v>
      </c>
      <c r="BO792" s="129">
        <f t="shared" ref="BO792" si="15246">G792/G808</f>
        <v>3.3139432399083381E-2</v>
      </c>
      <c r="BP792" s="130">
        <f t="shared" ref="BP792" si="15247">H792/H808</f>
        <v>5.4160614235318531E-2</v>
      </c>
      <c r="BQ792" s="131">
        <f t="shared" ref="BQ792" si="15248">I792/I808</f>
        <v>4.1942938597438501E-2</v>
      </c>
      <c r="BR792" s="128">
        <f t="shared" ref="BR792" si="15249">J792/J808</f>
        <v>4.8626413985603058E-2</v>
      </c>
      <c r="BS792" s="129">
        <f t="shared" ref="BS792" si="15250">K792/K808</f>
        <v>5.508964719491035E-2</v>
      </c>
      <c r="BT792" s="130">
        <f t="shared" ref="BT792" si="15251">L792/L808</f>
        <v>3.5874090502315083E-2</v>
      </c>
      <c r="BU792" s="128">
        <f t="shared" ref="BU792" si="15252">M792/M808</f>
        <v>5.8998926569395302E-2</v>
      </c>
      <c r="BV792" s="132">
        <f t="shared" ref="BV792" si="15253">N792/N808</f>
        <v>4.0583861946661207E-2</v>
      </c>
      <c r="BW792" s="133">
        <f t="shared" ref="BW792" si="15254">O792/O808</f>
        <v>5.2938558478367807E-2</v>
      </c>
      <c r="BX792" s="128">
        <f t="shared" ref="BX792" si="15255">P792/P808</f>
        <v>4.4530096768902738E-2</v>
      </c>
      <c r="BY792" s="129">
        <f t="shared" ref="BY792" si="15256">Q792/Q808</f>
        <v>3.9183978106729696E-2</v>
      </c>
      <c r="BZ792" s="130">
        <f t="shared" ref="BZ792" si="15257">R792/R808</f>
        <v>4.9257232212666147E-2</v>
      </c>
      <c r="CA792" s="131">
        <f t="shared" ref="CA792" si="15258">S792/S808</f>
        <v>4.2927561779779973E-2</v>
      </c>
      <c r="CB792" s="128">
        <f t="shared" ref="CB792" si="15259">T792/T808</f>
        <v>3.3716734325665312E-2</v>
      </c>
      <c r="CC792" s="129">
        <f t="shared" ref="CC792" si="15260">U792/U808</f>
        <v>4.2682926829268296E-2</v>
      </c>
      <c r="CD792" s="130">
        <f t="shared" ref="CD792" si="15261">V792/V808</f>
        <v>3.1210897000464768E-2</v>
      </c>
      <c r="CE792" s="131">
        <f t="shared" ref="CE792" si="15262">W792/W808</f>
        <v>6.3593365297395357E-2</v>
      </c>
      <c r="CF792" s="128">
        <f t="shared" ref="CF792" si="15263">X792/X808</f>
        <v>3.892536201517903E-2</v>
      </c>
      <c r="CG792" s="129">
        <f t="shared" ref="CG792" si="15264">Y792/Y808</f>
        <v>3.7645144589897199E-2</v>
      </c>
      <c r="CH792" s="130">
        <f t="shared" ref="CH792" si="15265">Z792/Z808</f>
        <v>5.2080808970941375E-2</v>
      </c>
      <c r="CI792" s="128">
        <f t="shared" ref="CI792" si="15266">AA792/AA808</f>
        <v>5.5932343575534511E-2</v>
      </c>
      <c r="CJ792" s="134">
        <f t="shared" ref="CJ792" si="15267">AB792/AB808</f>
        <v>4.5789457309088032E-2</v>
      </c>
      <c r="CK792" s="135">
        <f t="shared" ref="CK792" si="15268">AC792/AC808</f>
        <v>4.787611674968336E-2</v>
      </c>
    </row>
    <row r="793" spans="1:89" x14ac:dyDescent="0.2">
      <c r="A793" s="136" t="s">
        <v>25</v>
      </c>
      <c r="B793" s="192">
        <v>1548</v>
      </c>
      <c r="C793" s="176">
        <v>1436</v>
      </c>
      <c r="D793" s="177">
        <v>622</v>
      </c>
      <c r="E793" s="178">
        <v>566</v>
      </c>
      <c r="F793" s="175">
        <v>1408</v>
      </c>
      <c r="G793" s="179">
        <v>821</v>
      </c>
      <c r="H793" s="177">
        <v>2166</v>
      </c>
      <c r="I793" s="178">
        <v>1974</v>
      </c>
      <c r="J793" s="175">
        <v>368</v>
      </c>
      <c r="K793" s="176">
        <v>280</v>
      </c>
      <c r="L793" s="177">
        <v>917</v>
      </c>
      <c r="M793" s="175">
        <v>1232</v>
      </c>
      <c r="N793" s="180">
        <v>1649</v>
      </c>
      <c r="O793" s="193">
        <v>1895</v>
      </c>
      <c r="P793" s="175">
        <v>927</v>
      </c>
      <c r="Q793" s="176">
        <v>929</v>
      </c>
      <c r="R793" s="177">
        <v>1463</v>
      </c>
      <c r="S793" s="178">
        <v>1279</v>
      </c>
      <c r="T793" s="184">
        <v>256</v>
      </c>
      <c r="U793" s="175">
        <v>305</v>
      </c>
      <c r="V793" s="177">
        <v>882</v>
      </c>
      <c r="W793" s="194">
        <v>1500</v>
      </c>
      <c r="X793" s="175">
        <v>747</v>
      </c>
      <c r="Y793" s="179">
        <v>439</v>
      </c>
      <c r="Z793" s="177">
        <v>2424</v>
      </c>
      <c r="AA793" s="175">
        <v>2344</v>
      </c>
      <c r="AB793" s="156">
        <f t="shared" si="15048"/>
        <v>15377</v>
      </c>
      <c r="AC793" s="157">
        <f t="shared" si="15049"/>
        <v>15000</v>
      </c>
      <c r="AE793" s="237" t="str">
        <f>$AE$18</f>
        <v>18:00 - 18:59</v>
      </c>
      <c r="AF793" s="125">
        <f t="shared" si="15240"/>
        <v>1885</v>
      </c>
      <c r="AG793" s="176">
        <f t="shared" si="15240"/>
        <v>3860</v>
      </c>
      <c r="AH793" s="177">
        <f t="shared" si="15240"/>
        <v>886</v>
      </c>
      <c r="AI793" s="178">
        <f t="shared" si="15240"/>
        <v>1316</v>
      </c>
      <c r="AJ793" s="238">
        <f t="shared" si="15240"/>
        <v>1333</v>
      </c>
      <c r="AK793" s="179">
        <f t="shared" si="15240"/>
        <v>3095</v>
      </c>
      <c r="AL793" s="177">
        <f t="shared" si="15240"/>
        <v>2724</v>
      </c>
      <c r="AM793" s="178">
        <f t="shared" si="15240"/>
        <v>5178</v>
      </c>
      <c r="AN793" s="238">
        <f t="shared" si="15240"/>
        <v>708</v>
      </c>
      <c r="AO793" s="179">
        <f t="shared" si="15240"/>
        <v>230</v>
      </c>
      <c r="AP793" s="177">
        <f t="shared" si="15241"/>
        <v>2992</v>
      </c>
      <c r="AQ793" s="238">
        <f t="shared" si="15241"/>
        <v>1012</v>
      </c>
      <c r="AR793" s="180">
        <f t="shared" si="15241"/>
        <v>4148</v>
      </c>
      <c r="AS793" s="181">
        <f t="shared" si="15241"/>
        <v>2755</v>
      </c>
      <c r="AT793" s="238">
        <f t="shared" si="15241"/>
        <v>2204</v>
      </c>
      <c r="AU793" s="179">
        <f t="shared" si="15241"/>
        <v>2173</v>
      </c>
      <c r="AV793" s="177">
        <f t="shared" si="15241"/>
        <v>2028</v>
      </c>
      <c r="AW793" s="178">
        <f t="shared" si="15241"/>
        <v>3010</v>
      </c>
      <c r="AX793" s="238">
        <f t="shared" si="15241"/>
        <v>1303</v>
      </c>
      <c r="AY793" s="179">
        <f t="shared" si="15241"/>
        <v>252</v>
      </c>
      <c r="AZ793" s="177">
        <f t="shared" si="15241"/>
        <v>3198</v>
      </c>
      <c r="BA793" s="178">
        <f t="shared" si="15241"/>
        <v>1739</v>
      </c>
      <c r="BB793" s="238">
        <f t="shared" si="15241"/>
        <v>2093</v>
      </c>
      <c r="BC793" s="179">
        <f t="shared" si="15241"/>
        <v>966</v>
      </c>
      <c r="BD793" s="177">
        <f t="shared" si="15241"/>
        <v>2931</v>
      </c>
      <c r="BE793" s="238">
        <f t="shared" si="15241"/>
        <v>4641</v>
      </c>
      <c r="BF793" s="158">
        <f>SUM(AF793,AH793,AJ793,AL793,AN793,AP793,AR793,AT793,AV793,AX793,AZ793,BB793,BD793)</f>
        <v>28433</v>
      </c>
      <c r="BG793" s="159">
        <f>SUM(AG793,AI793,AK793,AM793,AO793,AQ793,AS793,AU793,AW793,AY793,BA793,BC793,BE793)</f>
        <v>30227</v>
      </c>
      <c r="BI793" s="136" t="s">
        <v>25</v>
      </c>
      <c r="BJ793" s="128">
        <f>B793/B808</f>
        <v>4.9368541905855337E-2</v>
      </c>
      <c r="BK793" s="129">
        <f t="shared" ref="BK793" si="15269">C793/C808</f>
        <v>4.5315409132506548E-2</v>
      </c>
      <c r="BL793" s="130">
        <f t="shared" ref="BL793" si="15270">D793/D808</f>
        <v>4.5444582450500474E-2</v>
      </c>
      <c r="BM793" s="131">
        <f t="shared" ref="BM793" si="15271">E793/E808</f>
        <v>3.9029099434560753E-2</v>
      </c>
      <c r="BN793" s="128">
        <f t="shared" ref="BN793" si="15272">F793/F808</f>
        <v>4.5220966084275435E-2</v>
      </c>
      <c r="BO793" s="129">
        <f t="shared" ref="BO793" si="15273">G793/G808</f>
        <v>2.8944121276220695E-2</v>
      </c>
      <c r="BP793" s="130">
        <f t="shared" ref="BP793" si="15274">H793/H808</f>
        <v>4.9941204952618112E-2</v>
      </c>
      <c r="BQ793" s="131">
        <f t="shared" ref="BQ793" si="15275">I793/I808</f>
        <v>4.2634068378652731E-2</v>
      </c>
      <c r="BR793" s="128">
        <f t="shared" ref="BR793" si="15276">J793/J808</f>
        <v>5.4061995005141764E-2</v>
      </c>
      <c r="BS793" s="129">
        <f t="shared" ref="BS793" si="15277">K793/K808</f>
        <v>4.048582995951417E-2</v>
      </c>
      <c r="BT793" s="130">
        <f t="shared" ref="BT793" si="15278">L793/L808</f>
        <v>3.5679545542974984E-2</v>
      </c>
      <c r="BU793" s="128">
        <f t="shared" ref="BU793" si="15279">M793/M808</f>
        <v>4.8980240925535719E-2</v>
      </c>
      <c r="BV793" s="132">
        <f t="shared" ref="BV793" si="15280">N793/N808</f>
        <v>3.749175817929655E-2</v>
      </c>
      <c r="BW793" s="133">
        <f t="shared" ref="BW793" si="15281">O793/O808</f>
        <v>4.4388747042702209E-2</v>
      </c>
      <c r="BX793" s="128">
        <f t="shared" ref="BX793" si="15282">P793/P808</f>
        <v>3.8010496965720848E-2</v>
      </c>
      <c r="BY793" s="129">
        <f t="shared" ref="BY793" si="15283">Q793/Q808</f>
        <v>3.8520545673176594E-2</v>
      </c>
      <c r="BZ793" s="130">
        <f t="shared" ref="BZ793" si="15284">R793/R808</f>
        <v>4.9733147499745042E-2</v>
      </c>
      <c r="CA793" s="131">
        <f t="shared" ref="CA793" si="15285">S793/S808</f>
        <v>4.1752358567557865E-2</v>
      </c>
      <c r="CB793" s="128">
        <f t="shared" ref="CB793" si="15286">T793/T808</f>
        <v>2.8867839422643211E-2</v>
      </c>
      <c r="CC793" s="129">
        <f t="shared" ref="CC793" si="15287">U793/U808</f>
        <v>3.3813747228381374E-2</v>
      </c>
      <c r="CD793" s="130">
        <f t="shared" ref="CD793" si="15288">V793/V808</f>
        <v>3.1532658825211828E-2</v>
      </c>
      <c r="CE793" s="131">
        <f t="shared" ref="CE793" si="15289">W793/W808</f>
        <v>4.8594013217571598E-2</v>
      </c>
      <c r="CF793" s="128">
        <f t="shared" ref="CF793" si="15290">X793/X808</f>
        <v>3.4781394049448244E-2</v>
      </c>
      <c r="CG793" s="129">
        <f t="shared" ref="CG793" si="15291">Y793/Y808</f>
        <v>3.2468012720952594E-2</v>
      </c>
      <c r="CH793" s="130">
        <f t="shared" ref="CH793" si="15292">Z793/Z808</f>
        <v>5.3402656914366284E-2</v>
      </c>
      <c r="CI793" s="128">
        <f t="shared" ref="CI793" si="15293">AA793/AA808</f>
        <v>4.8467805301683139E-2</v>
      </c>
      <c r="CJ793" s="134">
        <f t="shared" ref="CJ793" si="15294">AB793/AB808</f>
        <v>4.3492771946497415E-2</v>
      </c>
      <c r="CK793" s="135">
        <f t="shared" ref="CK793" si="15295">AC793/AC808</f>
        <v>4.2596936428332073E-2</v>
      </c>
    </row>
    <row r="794" spans="1:89" ht="13.5" thickBot="1" x14ac:dyDescent="0.25">
      <c r="A794" s="145" t="s">
        <v>26</v>
      </c>
      <c r="B794" s="189">
        <v>1393</v>
      </c>
      <c r="C794" s="183">
        <v>1295</v>
      </c>
      <c r="D794" s="184">
        <v>572</v>
      </c>
      <c r="E794" s="185">
        <v>628</v>
      </c>
      <c r="F794" s="182">
        <v>1174</v>
      </c>
      <c r="G794" s="186">
        <v>962</v>
      </c>
      <c r="H794" s="184">
        <v>2190</v>
      </c>
      <c r="I794" s="185">
        <v>1934</v>
      </c>
      <c r="J794" s="182">
        <v>336</v>
      </c>
      <c r="K794" s="183">
        <v>304</v>
      </c>
      <c r="L794" s="184">
        <v>975</v>
      </c>
      <c r="M794" s="182">
        <v>1001</v>
      </c>
      <c r="N794" s="187">
        <v>1689</v>
      </c>
      <c r="O794" s="190">
        <v>1718</v>
      </c>
      <c r="P794" s="182">
        <v>1015</v>
      </c>
      <c r="Q794" s="183">
        <v>923</v>
      </c>
      <c r="R794" s="184">
        <v>1308</v>
      </c>
      <c r="S794" s="185">
        <v>1242</v>
      </c>
      <c r="T794" s="182">
        <v>251</v>
      </c>
      <c r="U794" s="186">
        <v>339</v>
      </c>
      <c r="V794" s="184">
        <v>907</v>
      </c>
      <c r="W794" s="191">
        <v>1388</v>
      </c>
      <c r="X794" s="182">
        <v>705</v>
      </c>
      <c r="Y794" s="186">
        <v>447</v>
      </c>
      <c r="Z794" s="184">
        <v>2191</v>
      </c>
      <c r="AA794" s="182">
        <v>2600</v>
      </c>
      <c r="AB794" s="156">
        <f t="shared" si="15048"/>
        <v>14706</v>
      </c>
      <c r="AC794" s="157">
        <f t="shared" si="15049"/>
        <v>14781</v>
      </c>
      <c r="AE794" s="235">
        <f>$AE$19</f>
        <v>0</v>
      </c>
      <c r="AF794" s="125">
        <f t="shared" si="15240"/>
        <v>0</v>
      </c>
      <c r="AG794" s="183">
        <f t="shared" si="15240"/>
        <v>0</v>
      </c>
      <c r="AH794" s="184">
        <f t="shared" si="15240"/>
        <v>0</v>
      </c>
      <c r="AI794" s="185">
        <f t="shared" si="15240"/>
        <v>0</v>
      </c>
      <c r="AJ794" s="182">
        <f t="shared" si="15240"/>
        <v>0</v>
      </c>
      <c r="AK794" s="186">
        <f t="shared" si="15240"/>
        <v>0</v>
      </c>
      <c r="AL794" s="184">
        <f t="shared" si="15240"/>
        <v>0</v>
      </c>
      <c r="AM794" s="185">
        <f t="shared" si="15240"/>
        <v>0</v>
      </c>
      <c r="AN794" s="182">
        <f t="shared" si="15240"/>
        <v>0</v>
      </c>
      <c r="AO794" s="186">
        <f t="shared" si="15240"/>
        <v>0</v>
      </c>
      <c r="AP794" s="184">
        <f t="shared" si="15241"/>
        <v>0</v>
      </c>
      <c r="AQ794" s="182">
        <f t="shared" si="15241"/>
        <v>0</v>
      </c>
      <c r="AR794" s="187">
        <f t="shared" si="15241"/>
        <v>0</v>
      </c>
      <c r="AS794" s="188">
        <f t="shared" si="15241"/>
        <v>0</v>
      </c>
      <c r="AT794" s="182">
        <f t="shared" si="15241"/>
        <v>0</v>
      </c>
      <c r="AU794" s="186">
        <f t="shared" si="15241"/>
        <v>0</v>
      </c>
      <c r="AV794" s="184">
        <f t="shared" si="15241"/>
        <v>0</v>
      </c>
      <c r="AW794" s="185">
        <f t="shared" si="15241"/>
        <v>0</v>
      </c>
      <c r="AX794" s="182">
        <f t="shared" si="15241"/>
        <v>0</v>
      </c>
      <c r="AY794" s="186">
        <f t="shared" si="15241"/>
        <v>0</v>
      </c>
      <c r="AZ794" s="184">
        <f t="shared" si="15241"/>
        <v>0</v>
      </c>
      <c r="BA794" s="185">
        <f t="shared" si="15241"/>
        <v>0</v>
      </c>
      <c r="BB794" s="182">
        <f t="shared" si="15241"/>
        <v>0</v>
      </c>
      <c r="BC794" s="186">
        <f t="shared" si="15241"/>
        <v>0</v>
      </c>
      <c r="BD794" s="184">
        <f t="shared" si="15241"/>
        <v>0</v>
      </c>
      <c r="BE794" s="182">
        <f t="shared" si="15241"/>
        <v>0</v>
      </c>
      <c r="BF794" s="158">
        <f>SUM(AF794,AH794,AJ794,AL794,AN794,AP794,AR794,AT794,AV794,AX794,AZ794,BB794,BD794)</f>
        <v>0</v>
      </c>
      <c r="BG794" s="159">
        <f>SUM(AG794,AI794,AK794,AM794,AO794,AQ794,AS794,AU794,AW794,AY794,BA794,BC794,BE794)</f>
        <v>0</v>
      </c>
      <c r="BI794" s="145" t="s">
        <v>26</v>
      </c>
      <c r="BJ794" s="128">
        <f>B794/B808</f>
        <v>4.4425309350682486E-2</v>
      </c>
      <c r="BK794" s="129">
        <f t="shared" ref="BK794" si="15296">C794/C808</f>
        <v>4.086591561740667E-2</v>
      </c>
      <c r="BL794" s="130">
        <f t="shared" ref="BL794" si="15297">D794/D808</f>
        <v>4.1791480967341275E-2</v>
      </c>
      <c r="BM794" s="131">
        <f t="shared" ref="BM794" si="15298">E794/E808</f>
        <v>4.3304371810784718E-2</v>
      </c>
      <c r="BN794" s="128">
        <f t="shared" ref="BN794" si="15299">F794/F808</f>
        <v>3.7705549845837613E-2</v>
      </c>
      <c r="BO794" s="129">
        <f t="shared" ref="BO794" si="15300">G794/G808</f>
        <v>3.3915036136083203E-2</v>
      </c>
      <c r="BP794" s="130">
        <f t="shared" ref="BP794" si="15301">H794/H808</f>
        <v>5.0494570104447675E-2</v>
      </c>
      <c r="BQ794" s="131">
        <f t="shared" ref="BQ794" si="15302">I794/I808</f>
        <v>4.1770156152134946E-2</v>
      </c>
      <c r="BR794" s="128">
        <f t="shared" ref="BR794" si="15303">J794/J808</f>
        <v>4.9360951961216398E-2</v>
      </c>
      <c r="BS794" s="129">
        <f t="shared" ref="BS794" si="15304">K794/K808</f>
        <v>4.3956043956043959E-2</v>
      </c>
      <c r="BT794" s="130">
        <f t="shared" ref="BT794" si="15305">L794/L808</f>
        <v>3.7936267071320182E-2</v>
      </c>
      <c r="BU794" s="128">
        <f t="shared" ref="BU794" si="15306">M794/M808</f>
        <v>3.9796445751997776E-2</v>
      </c>
      <c r="BV794" s="132">
        <f t="shared" ref="BV794" si="15307">N794/N808</f>
        <v>3.8401200463815566E-2</v>
      </c>
      <c r="BW794" s="133">
        <f t="shared" ref="BW794" si="15308">O794/O808</f>
        <v>4.0242674099927385E-2</v>
      </c>
      <c r="BX794" s="128">
        <f t="shared" ref="BX794" si="15309">P794/P808</f>
        <v>4.1618828932261771E-2</v>
      </c>
      <c r="BY794" s="129">
        <f t="shared" ref="BY794" si="15310">Q794/Q808</f>
        <v>3.8271758510594188E-2</v>
      </c>
      <c r="BZ794" s="130">
        <f t="shared" ref="BZ794" si="15311">R794/R808</f>
        <v>4.4464085392800085E-2</v>
      </c>
      <c r="CA794" s="131">
        <f t="shared" ref="CA794" si="15312">S794/S808</f>
        <v>4.054451082166291E-2</v>
      </c>
      <c r="CB794" s="128">
        <f t="shared" ref="CB794" si="15313">T794/T808</f>
        <v>2.8304014433919712E-2</v>
      </c>
      <c r="CC794" s="129">
        <f t="shared" ref="CC794" si="15314">U794/U808</f>
        <v>3.7583148558758314E-2</v>
      </c>
      <c r="CD794" s="130">
        <f t="shared" ref="CD794" si="15315">V794/V808</f>
        <v>3.2426441671731435E-2</v>
      </c>
      <c r="CE794" s="131">
        <f t="shared" ref="CE794" si="15316">W794/W808</f>
        <v>4.4965660230659579E-2</v>
      </c>
      <c r="CF794" s="128">
        <f t="shared" ref="CF794" si="15317">X794/X808</f>
        <v>3.2825813661125858E-2</v>
      </c>
      <c r="CG794" s="129">
        <f t="shared" ref="CG794" si="15318">Y794/Y808</f>
        <v>3.3059684934546259E-2</v>
      </c>
      <c r="CH794" s="130">
        <f t="shared" ref="CH794" si="15319">Z794/Z808</f>
        <v>4.8269480734066228E-2</v>
      </c>
      <c r="CI794" s="128">
        <f t="shared" ref="CI794" si="15320">AA794/AA808</f>
        <v>5.3761217484802115E-2</v>
      </c>
      <c r="CJ794" s="134">
        <f t="shared" ref="CJ794" si="15321">AB794/AB808</f>
        <v>4.159489524908571E-2</v>
      </c>
      <c r="CK794" s="135">
        <f t="shared" ref="CK794" si="15322">AC794/AC808</f>
        <v>4.1975021156478429E-2</v>
      </c>
    </row>
    <row r="795" spans="1:89" ht="14.25" thickTop="1" thickBot="1" x14ac:dyDescent="0.25">
      <c r="A795" s="136" t="s">
        <v>27</v>
      </c>
      <c r="B795" s="192">
        <v>1263</v>
      </c>
      <c r="C795" s="176">
        <v>1681</v>
      </c>
      <c r="D795" s="177">
        <v>546</v>
      </c>
      <c r="E795" s="178">
        <v>687</v>
      </c>
      <c r="F795" s="175">
        <v>1147</v>
      </c>
      <c r="G795" s="179">
        <v>1065</v>
      </c>
      <c r="H795" s="177">
        <v>2074</v>
      </c>
      <c r="I795" s="178">
        <v>2004</v>
      </c>
      <c r="J795" s="175">
        <v>368</v>
      </c>
      <c r="K795" s="176">
        <v>242</v>
      </c>
      <c r="L795" s="177">
        <v>1121</v>
      </c>
      <c r="M795" s="175">
        <v>984</v>
      </c>
      <c r="N795" s="180">
        <v>1977</v>
      </c>
      <c r="O795" s="193">
        <v>1539</v>
      </c>
      <c r="P795" s="175">
        <v>1202</v>
      </c>
      <c r="Q795" s="176">
        <v>845</v>
      </c>
      <c r="R795" s="177">
        <v>1312</v>
      </c>
      <c r="S795" s="178">
        <v>1275</v>
      </c>
      <c r="T795" s="175">
        <v>345</v>
      </c>
      <c r="U795" s="179">
        <v>289</v>
      </c>
      <c r="V795" s="177">
        <v>1226</v>
      </c>
      <c r="W795" s="194">
        <v>1260</v>
      </c>
      <c r="X795" s="175">
        <v>762</v>
      </c>
      <c r="Y795" s="179">
        <v>456</v>
      </c>
      <c r="Z795" s="177">
        <v>2310</v>
      </c>
      <c r="AA795" s="175">
        <v>2510</v>
      </c>
      <c r="AB795" s="156">
        <f t="shared" si="15048"/>
        <v>15653</v>
      </c>
      <c r="AC795" s="157">
        <f t="shared" si="15049"/>
        <v>14837</v>
      </c>
      <c r="AE795" s="229" t="s">
        <v>13</v>
      </c>
      <c r="AF795" s="20">
        <f t="shared" ref="AF795:BG795" si="15323">SUM(AF792:AF794)</f>
        <v>3656</v>
      </c>
      <c r="AG795" s="21">
        <f t="shared" si="15323"/>
        <v>6933</v>
      </c>
      <c r="AH795" s="20">
        <f t="shared" si="15323"/>
        <v>2255</v>
      </c>
      <c r="AI795" s="21">
        <f t="shared" si="15323"/>
        <v>2454</v>
      </c>
      <c r="AJ795" s="20">
        <f t="shared" si="15323"/>
        <v>3084</v>
      </c>
      <c r="AK795" s="21">
        <f t="shared" si="15323"/>
        <v>5938</v>
      </c>
      <c r="AL795" s="20">
        <f t="shared" si="15323"/>
        <v>5736</v>
      </c>
      <c r="AM795" s="21">
        <f t="shared" si="15323"/>
        <v>9724</v>
      </c>
      <c r="AN795" s="20">
        <f t="shared" si="15323"/>
        <v>1712</v>
      </c>
      <c r="AO795" s="21">
        <f t="shared" si="15323"/>
        <v>515</v>
      </c>
      <c r="AP795" s="20">
        <f t="shared" si="15323"/>
        <v>6027</v>
      </c>
      <c r="AQ795" s="21">
        <f t="shared" si="15323"/>
        <v>1995</v>
      </c>
      <c r="AR795" s="20">
        <f t="shared" si="15323"/>
        <v>8458</v>
      </c>
      <c r="AS795" s="21">
        <f t="shared" si="15323"/>
        <v>5597</v>
      </c>
      <c r="AT795" s="20">
        <f t="shared" si="15323"/>
        <v>4573</v>
      </c>
      <c r="AU795" s="21">
        <f t="shared" si="15323"/>
        <v>3940</v>
      </c>
      <c r="AV795" s="20">
        <f t="shared" si="15323"/>
        <v>4229</v>
      </c>
      <c r="AW795" s="21">
        <f t="shared" si="15323"/>
        <v>5829</v>
      </c>
      <c r="AX795" s="20">
        <f t="shared" si="15323"/>
        <v>2660</v>
      </c>
      <c r="AY795" s="21">
        <f t="shared" si="15323"/>
        <v>543</v>
      </c>
      <c r="AZ795" s="20">
        <f t="shared" si="15323"/>
        <v>6301</v>
      </c>
      <c r="BA795" s="21">
        <f t="shared" si="15323"/>
        <v>3373</v>
      </c>
      <c r="BB795" s="20">
        <f t="shared" si="15323"/>
        <v>4402</v>
      </c>
      <c r="BC795" s="21">
        <f t="shared" si="15323"/>
        <v>1847</v>
      </c>
      <c r="BD795" s="20">
        <f t="shared" si="15323"/>
        <v>6115</v>
      </c>
      <c r="BE795" s="21">
        <f t="shared" si="15323"/>
        <v>9010</v>
      </c>
      <c r="BF795" s="160">
        <f t="shared" si="15323"/>
        <v>59208</v>
      </c>
      <c r="BG795" s="161">
        <f t="shared" si="15323"/>
        <v>57698</v>
      </c>
      <c r="BI795" s="136" t="s">
        <v>27</v>
      </c>
      <c r="BJ795" s="128">
        <f>B795/B808</f>
        <v>4.0279372368924607E-2</v>
      </c>
      <c r="BK795" s="129">
        <f t="shared" ref="BK795" si="15324">C795/C808</f>
        <v>5.3046798573637539E-2</v>
      </c>
      <c r="BL795" s="130">
        <f t="shared" ref="BL795" si="15325">D795/D808</f>
        <v>3.9891868196098489E-2</v>
      </c>
      <c r="BM795" s="131">
        <f t="shared" ref="BM795" si="15326">E795/E808</f>
        <v>4.7372776168804302E-2</v>
      </c>
      <c r="BN795" s="128">
        <f t="shared" ref="BN795" si="15327">F795/F808</f>
        <v>3.6838386433710173E-2</v>
      </c>
      <c r="BO795" s="129">
        <f t="shared" ref="BO795" si="15328">G795/G808</f>
        <v>3.75462718138551E-2</v>
      </c>
      <c r="BP795" s="130">
        <f t="shared" ref="BP795" si="15329">H795/H808</f>
        <v>4.7819971870604779E-2</v>
      </c>
      <c r="BQ795" s="131">
        <f t="shared" ref="BQ795" si="15330">I795/I808</f>
        <v>4.3282002548541067E-2</v>
      </c>
      <c r="BR795" s="128">
        <f t="shared" ref="BR795" si="15331">J795/J808</f>
        <v>5.4061995005141764E-2</v>
      </c>
      <c r="BS795" s="129">
        <f t="shared" ref="BS795" si="15332">K795/K808</f>
        <v>3.4991324465008675E-2</v>
      </c>
      <c r="BT795" s="130">
        <f t="shared" ref="BT795" si="15333">L795/L808</f>
        <v>4.3616979884051207E-2</v>
      </c>
      <c r="BU795" s="128">
        <f t="shared" ref="BU795" si="15334">M795/M808</f>
        <v>3.9120582037927884E-2</v>
      </c>
      <c r="BV795" s="132">
        <f t="shared" ref="BV795" si="15335">N795/N808</f>
        <v>4.4949184912352502E-2</v>
      </c>
      <c r="BW795" s="133">
        <f t="shared" ref="BW795" si="15336">O795/O808</f>
        <v>3.6049752875313298E-2</v>
      </c>
      <c r="BX795" s="128">
        <f t="shared" ref="BX795" si="15337">P795/P808</f>
        <v>4.9286534361161226E-2</v>
      </c>
      <c r="BY795" s="129">
        <f t="shared" ref="BY795" si="15338">Q795/Q808</f>
        <v>3.5037525397022845E-2</v>
      </c>
      <c r="BZ795" s="130">
        <f t="shared" ref="BZ795" si="15339">R795/R808</f>
        <v>4.4600061189108337E-2</v>
      </c>
      <c r="CA795" s="131">
        <f t="shared" ref="CA795" si="15340">S795/S808</f>
        <v>4.1621780432866518E-2</v>
      </c>
      <c r="CB795" s="128">
        <f t="shared" ref="CB795" si="15341">T795/T808</f>
        <v>3.8903924221921515E-2</v>
      </c>
      <c r="CC795" s="129">
        <f t="shared" ref="CC795" si="15342">U795/U808</f>
        <v>3.2039911308203994E-2</v>
      </c>
      <c r="CD795" s="130">
        <f t="shared" ref="CD795" si="15343">V795/V808</f>
        <v>4.3831110793321658E-2</v>
      </c>
      <c r="CE795" s="131">
        <f t="shared" ref="CE795" si="15344">W795/W808</f>
        <v>4.0818971102760143E-2</v>
      </c>
      <c r="CF795" s="128">
        <f t="shared" ref="CF795" si="15345">X795/X808</f>
        <v>3.5479815616706246E-2</v>
      </c>
      <c r="CG795" s="129">
        <f t="shared" ref="CG795" si="15346">Y795/Y808</f>
        <v>3.3725316174839141E-2</v>
      </c>
      <c r="CH795" s="130">
        <f t="shared" ref="CH795" si="15347">Z795/Z808</f>
        <v>5.0891145821858962E-2</v>
      </c>
      <c r="CI795" s="128">
        <f t="shared" ref="CI795" si="15348">AA795/AA808</f>
        <v>5.190025226417435E-2</v>
      </c>
      <c r="CJ795" s="134">
        <f t="shared" ref="CJ795" si="15349">AB795/AB808</f>
        <v>4.4273418695358266E-2</v>
      </c>
      <c r="CK795" s="135">
        <f t="shared" ref="CK795" si="15350">AC795/AC808</f>
        <v>4.2134049719144202E-2</v>
      </c>
    </row>
    <row r="796" spans="1:89" ht="13.5" thickTop="1" x14ac:dyDescent="0.2">
      <c r="A796" s="145" t="s">
        <v>28</v>
      </c>
      <c r="B796" s="189">
        <v>1215</v>
      </c>
      <c r="C796" s="183">
        <v>2110</v>
      </c>
      <c r="D796" s="184">
        <v>702</v>
      </c>
      <c r="E796" s="185">
        <v>653</v>
      </c>
      <c r="F796" s="182">
        <v>1183</v>
      </c>
      <c r="G796" s="186">
        <v>1758</v>
      </c>
      <c r="H796" s="184">
        <v>2230</v>
      </c>
      <c r="I796" s="185">
        <v>2622</v>
      </c>
      <c r="J796" s="182">
        <v>425</v>
      </c>
      <c r="K796" s="183">
        <v>229</v>
      </c>
      <c r="L796" s="184">
        <v>1728</v>
      </c>
      <c r="M796" s="182">
        <v>844</v>
      </c>
      <c r="N796" s="187">
        <v>2614</v>
      </c>
      <c r="O796" s="190">
        <v>1794</v>
      </c>
      <c r="P796" s="182">
        <v>1283</v>
      </c>
      <c r="Q796" s="183">
        <v>935</v>
      </c>
      <c r="R796" s="184">
        <v>1420</v>
      </c>
      <c r="S796" s="185">
        <v>1592</v>
      </c>
      <c r="T796" s="182">
        <v>470</v>
      </c>
      <c r="U796" s="186">
        <v>194</v>
      </c>
      <c r="V796" s="184">
        <v>1726</v>
      </c>
      <c r="W796" s="191">
        <v>1218</v>
      </c>
      <c r="X796" s="182">
        <v>1130</v>
      </c>
      <c r="Y796" s="186">
        <v>458</v>
      </c>
      <c r="Z796" s="184">
        <v>2420</v>
      </c>
      <c r="AA796" s="182">
        <v>2970</v>
      </c>
      <c r="AB796" s="156">
        <f t="shared" si="15048"/>
        <v>18546</v>
      </c>
      <c r="AC796" s="157">
        <f t="shared" si="15049"/>
        <v>17377</v>
      </c>
      <c r="BI796" s="145" t="s">
        <v>28</v>
      </c>
      <c r="BJ796" s="128">
        <f>B796/B808</f>
        <v>3.874856486796785E-2</v>
      </c>
      <c r="BK796" s="129">
        <f t="shared" ref="BK796" si="15351">C796/C808</f>
        <v>6.6584619268515888E-2</v>
      </c>
      <c r="BL796" s="130">
        <f t="shared" ref="BL796" si="15352">D796/D808</f>
        <v>5.1289544823555196E-2</v>
      </c>
      <c r="BM796" s="131">
        <f t="shared" ref="BM796" si="15353">E796/E808</f>
        <v>4.5028271962487931E-2</v>
      </c>
      <c r="BN796" s="128">
        <f t="shared" ref="BN796" si="15354">F796/F808</f>
        <v>3.7994604316546762E-2</v>
      </c>
      <c r="BO796" s="129">
        <f t="shared" ref="BO796" si="15355">G796/G808</f>
        <v>6.1977789529349549E-2</v>
      </c>
      <c r="BP796" s="130">
        <f t="shared" ref="BP796" si="15356">H796/H808</f>
        <v>5.1416845357496944E-2</v>
      </c>
      <c r="BQ796" s="131">
        <f t="shared" ref="BQ796" si="15357">I796/I808</f>
        <v>5.6629446448240861E-2</v>
      </c>
      <c r="BR796" s="128">
        <f t="shared" ref="BR796" si="15358">J796/J808</f>
        <v>6.2435727927133831E-2</v>
      </c>
      <c r="BS796" s="129">
        <f t="shared" ref="BS796" si="15359">K796/K808</f>
        <v>3.3111625216888374E-2</v>
      </c>
      <c r="BT796" s="130">
        <f t="shared" ref="BT796" si="15360">L796/L808</f>
        <v>6.7234737947939771E-2</v>
      </c>
      <c r="BU796" s="128">
        <f t="shared" ref="BU796" si="15361">M796/M808</f>
        <v>3.3554645569117005E-2</v>
      </c>
      <c r="BV796" s="132">
        <f t="shared" ref="BV796" si="15362">N796/N808</f>
        <v>5.9432053293317876E-2</v>
      </c>
      <c r="BW796" s="133">
        <f t="shared" ref="BW796" si="15363">O796/O808</f>
        <v>4.2022908809819397E-2</v>
      </c>
      <c r="BX796" s="128">
        <f t="shared" ref="BX796" si="15364">P796/P808</f>
        <v>5.2607839921272756E-2</v>
      </c>
      <c r="BY796" s="129">
        <f t="shared" ref="BY796" si="15365">Q796/Q808</f>
        <v>3.8769332835759007E-2</v>
      </c>
      <c r="BZ796" s="130">
        <f t="shared" ref="BZ796" si="15366">R796/R808</f>
        <v>4.8271407689431278E-2</v>
      </c>
      <c r="CA796" s="131">
        <f t="shared" ref="CA796" si="15367">S796/S808</f>
        <v>5.197009760715568E-2</v>
      </c>
      <c r="CB796" s="128">
        <f t="shared" ref="CB796" si="15368">T796/T808</f>
        <v>5.2999548940009023E-2</v>
      </c>
      <c r="CC796" s="129">
        <f t="shared" ref="CC796" si="15369">U796/U808</f>
        <v>2.1507760532150776E-2</v>
      </c>
      <c r="CD796" s="130">
        <f t="shared" ref="CD796" si="15370">V796/V808</f>
        <v>6.1706767723713848E-2</v>
      </c>
      <c r="CE796" s="131">
        <f t="shared" ref="CE796" si="15371">W796/W808</f>
        <v>3.9458338732668137E-2</v>
      </c>
      <c r="CF796" s="128">
        <f t="shared" ref="CF796" si="15372">X796/X808</f>
        <v>5.261442473343577E-2</v>
      </c>
      <c r="CG796" s="129">
        <f t="shared" ref="CG796" si="15373">Y796/Y808</f>
        <v>3.3873234228237556E-2</v>
      </c>
      <c r="CH796" s="130">
        <f t="shared" ref="CH796" si="15374">Z796/Z808</f>
        <v>5.3314533718137956E-2</v>
      </c>
      <c r="CI796" s="128">
        <f t="shared" ref="CI796" si="15375">AA796/AA808</f>
        <v>6.1411852280716266E-2</v>
      </c>
      <c r="CJ796" s="134">
        <f t="shared" ref="CJ796" si="15376">AB796/AB808</f>
        <v>5.2456067407149705E-2</v>
      </c>
      <c r="CK796" s="135">
        <f t="shared" ref="CK796" si="15377">AC796/AC808</f>
        <v>4.9347130954341761E-2</v>
      </c>
    </row>
    <row r="797" spans="1:89" x14ac:dyDescent="0.2">
      <c r="A797" s="136" t="s">
        <v>29</v>
      </c>
      <c r="B797" s="192">
        <v>1541</v>
      </c>
      <c r="C797" s="176">
        <v>3005</v>
      </c>
      <c r="D797" s="177">
        <v>1114</v>
      </c>
      <c r="E797" s="178">
        <v>982</v>
      </c>
      <c r="F797" s="175">
        <v>1559</v>
      </c>
      <c r="G797" s="179">
        <v>2584</v>
      </c>
      <c r="H797" s="177">
        <v>2395</v>
      </c>
      <c r="I797" s="178">
        <v>3714</v>
      </c>
      <c r="J797" s="175">
        <v>706</v>
      </c>
      <c r="K797" s="176">
        <v>273</v>
      </c>
      <c r="L797" s="177">
        <v>2347</v>
      </c>
      <c r="M797" s="175">
        <v>905</v>
      </c>
      <c r="N797" s="180">
        <v>3316</v>
      </c>
      <c r="O797" s="193">
        <v>2143</v>
      </c>
      <c r="P797" s="175">
        <v>1824</v>
      </c>
      <c r="Q797" s="176">
        <v>1265</v>
      </c>
      <c r="R797" s="177">
        <v>1821</v>
      </c>
      <c r="S797" s="178">
        <v>2208</v>
      </c>
      <c r="T797" s="175">
        <v>1210</v>
      </c>
      <c r="U797" s="179">
        <v>243</v>
      </c>
      <c r="V797" s="177">
        <v>2501</v>
      </c>
      <c r="W797" s="194">
        <v>1532</v>
      </c>
      <c r="X797" s="175">
        <v>1787</v>
      </c>
      <c r="Y797" s="179">
        <v>632</v>
      </c>
      <c r="Z797" s="177">
        <v>2765</v>
      </c>
      <c r="AA797" s="175">
        <v>3576</v>
      </c>
      <c r="AB797" s="156">
        <f t="shared" si="15048"/>
        <v>24886</v>
      </c>
      <c r="AC797" s="157">
        <f t="shared" si="15049"/>
        <v>23062</v>
      </c>
      <c r="BI797" s="136" t="s">
        <v>29</v>
      </c>
      <c r="BJ797" s="128">
        <f>B797/B808</f>
        <v>4.9145299145299144E-2</v>
      </c>
      <c r="BK797" s="129">
        <f t="shared" ref="BK797" si="15378">C797/C808</f>
        <v>9.4827858247341343E-2</v>
      </c>
      <c r="BL797" s="130">
        <f t="shared" ref="BL797" si="15379">D797/D808</f>
        <v>8.1391101044787029E-2</v>
      </c>
      <c r="BM797" s="131">
        <f t="shared" ref="BM797" si="15380">E797/E808</f>
        <v>6.7714797958902215E-2</v>
      </c>
      <c r="BN797" s="128">
        <f t="shared" ref="BN797" si="15381">F797/F808</f>
        <v>5.0070657759506677E-2</v>
      </c>
      <c r="BO797" s="129">
        <f t="shared" ref="BO797" si="15382">G797/G808</f>
        <v>9.1098184382161121E-2</v>
      </c>
      <c r="BP797" s="130">
        <f t="shared" ref="BP797" si="15383">H797/H808</f>
        <v>5.5221230776325195E-2</v>
      </c>
      <c r="BQ797" s="131">
        <f t="shared" ref="BQ797" si="15384">I797/I808</f>
        <v>8.0214250232176418E-2</v>
      </c>
      <c r="BR797" s="128">
        <f t="shared" ref="BR797" si="15385">J797/J808</f>
        <v>0.1037167621566035</v>
      </c>
      <c r="BS797" s="129">
        <f t="shared" ref="BS797" si="15386">K797/K808</f>
        <v>3.9473684210526314E-2</v>
      </c>
      <c r="BT797" s="130">
        <f t="shared" ref="BT797" si="15387">L797/L808</f>
        <v>9.1319403914244576E-2</v>
      </c>
      <c r="BU797" s="128">
        <f t="shared" ref="BU797" si="15388">M797/M808</f>
        <v>3.5979803601956031E-2</v>
      </c>
      <c r="BV797" s="132">
        <f t="shared" ref="BV797" si="15389">N797/N808</f>
        <v>7.5392765386626648E-2</v>
      </c>
      <c r="BW797" s="133">
        <f t="shared" ref="BW797" si="15390">O797/O808</f>
        <v>5.0197933990770889E-2</v>
      </c>
      <c r="BX797" s="128">
        <f t="shared" ref="BX797" si="15391">P797/P808</f>
        <v>7.4790880761030021E-2</v>
      </c>
      <c r="BY797" s="129">
        <f t="shared" ref="BY797" si="15392">Q797/Q808</f>
        <v>5.2452626777791597E-2</v>
      </c>
      <c r="BZ797" s="130">
        <f t="shared" ref="BZ797" si="15393">R797/R808</f>
        <v>6.1902981269334058E-2</v>
      </c>
      <c r="CA797" s="131">
        <f t="shared" ref="CA797" si="15394">S797/S808</f>
        <v>7.2079130349622961E-2</v>
      </c>
      <c r="CB797" s="128">
        <f t="shared" ref="CB797" si="15395">T797/T808</f>
        <v>0.13644564727108704</v>
      </c>
      <c r="CC797" s="129">
        <f t="shared" ref="CC797" si="15396">U797/U808</f>
        <v>2.6940133037694013E-2</v>
      </c>
      <c r="CD797" s="130">
        <f t="shared" ref="CD797" si="15397">V797/V808</f>
        <v>8.9414035965821745E-2</v>
      </c>
      <c r="CE797" s="131">
        <f t="shared" ref="CE797" si="15398">W797/W808</f>
        <v>4.9630685499546454E-2</v>
      </c>
      <c r="CF797" s="128">
        <f t="shared" ref="CF797" si="15399">X797/X808</f>
        <v>8.3205289379336037E-2</v>
      </c>
      <c r="CG797" s="129">
        <f t="shared" ref="CG797" si="15400">Y797/Y808</f>
        <v>4.6742104873899862E-2</v>
      </c>
      <c r="CH797" s="130">
        <f t="shared" ref="CH797" si="15401">Z797/Z808</f>
        <v>6.0915159392831181E-2</v>
      </c>
      <c r="CI797" s="128">
        <f t="shared" ref="CI797" si="15402">AA797/AA808</f>
        <v>7.3942351432943226E-2</v>
      </c>
      <c r="CJ797" s="134">
        <f t="shared" ref="CJ797" si="15403">AB797/AB808</f>
        <v>7.0388315188953277E-2</v>
      </c>
      <c r="CK797" s="135">
        <f t="shared" ref="CK797" si="15404">AC797/AC808</f>
        <v>6.5491369860679619E-2</v>
      </c>
    </row>
    <row r="798" spans="1:89" x14ac:dyDescent="0.2">
      <c r="A798" s="145" t="s">
        <v>30</v>
      </c>
      <c r="B798" s="189">
        <v>1771</v>
      </c>
      <c r="C798" s="183">
        <v>3073</v>
      </c>
      <c r="D798" s="184">
        <v>1369</v>
      </c>
      <c r="E798" s="185">
        <v>1138</v>
      </c>
      <c r="F798" s="182">
        <v>1751</v>
      </c>
      <c r="G798" s="186">
        <v>2843</v>
      </c>
      <c r="H798" s="184">
        <v>3012</v>
      </c>
      <c r="I798" s="185">
        <v>4546</v>
      </c>
      <c r="J798" s="182">
        <v>1004</v>
      </c>
      <c r="K798" s="183">
        <v>285</v>
      </c>
      <c r="L798" s="184">
        <v>3035</v>
      </c>
      <c r="M798" s="182">
        <v>983</v>
      </c>
      <c r="N798" s="187">
        <v>4310</v>
      </c>
      <c r="O798" s="190">
        <v>2842</v>
      </c>
      <c r="P798" s="182">
        <v>2369</v>
      </c>
      <c r="Q798" s="183">
        <v>1767</v>
      </c>
      <c r="R798" s="184">
        <v>2201</v>
      </c>
      <c r="S798" s="185">
        <v>2819</v>
      </c>
      <c r="T798" s="182">
        <v>1357</v>
      </c>
      <c r="U798" s="186">
        <v>291</v>
      </c>
      <c r="V798" s="184">
        <v>3103</v>
      </c>
      <c r="W798" s="191">
        <v>1634</v>
      </c>
      <c r="X798" s="182">
        <v>2309</v>
      </c>
      <c r="Y798" s="186">
        <v>881</v>
      </c>
      <c r="Z798" s="184">
        <v>3184</v>
      </c>
      <c r="AA798" s="182">
        <v>4369</v>
      </c>
      <c r="AB798" s="156">
        <f t="shared" si="15048"/>
        <v>30775</v>
      </c>
      <c r="AC798" s="157">
        <f t="shared" si="15049"/>
        <v>27471</v>
      </c>
      <c r="BI798" s="145" t="s">
        <v>30</v>
      </c>
      <c r="BJ798" s="128">
        <f>B798/B808</f>
        <v>5.6480418420716931E-2</v>
      </c>
      <c r="BK798" s="129">
        <f t="shared" ref="BK798" si="15405">C798/C808</f>
        <v>9.6973713275900153E-2</v>
      </c>
      <c r="BL798" s="130">
        <f t="shared" ref="BL798" si="15406">D798/D808</f>
        <v>0.10002191860889896</v>
      </c>
      <c r="BM798" s="131">
        <f t="shared" ref="BM798" si="15407">E798/E808</f>
        <v>7.8471934905530269E-2</v>
      </c>
      <c r="BN798" s="128">
        <f t="shared" ref="BN798" si="15408">F798/F808</f>
        <v>5.6237153134635148E-2</v>
      </c>
      <c r="BO798" s="129">
        <f t="shared" ref="BO798" si="15409">G798/G808</f>
        <v>0.10022915564956814</v>
      </c>
      <c r="BP798" s="130">
        <f t="shared" ref="BP798" si="15410">H798/H808</f>
        <v>6.9447326554610223E-2</v>
      </c>
      <c r="BQ798" s="131">
        <f t="shared" ref="BQ798" si="15411">I798/I808</f>
        <v>9.8183624543746351E-2</v>
      </c>
      <c r="BR798" s="128">
        <f t="shared" ref="BR798" si="15412">J798/J808</f>
        <v>0.14749522550315852</v>
      </c>
      <c r="BS798" s="129">
        <f t="shared" ref="BS798" si="15413">K798/K808</f>
        <v>4.1208791208791208E-2</v>
      </c>
      <c r="BT798" s="130">
        <f t="shared" ref="BT798" si="15414">L798/L808</f>
        <v>0.11808879031944282</v>
      </c>
      <c r="BU798" s="128">
        <f t="shared" ref="BU798" si="15415">M798/M808</f>
        <v>3.9080825348864943E-2</v>
      </c>
      <c r="BV798" s="132">
        <f t="shared" ref="BV798" si="15416">N798/N808</f>
        <v>9.7992406156924269E-2</v>
      </c>
      <c r="BW798" s="133">
        <f t="shared" ref="BW798" si="15417">O798/O808</f>
        <v>6.6571408493593498E-2</v>
      </c>
      <c r="BX798" s="128">
        <f t="shared" ref="BX798" si="15418">P798/P808</f>
        <v>9.7137936690175494E-2</v>
      </c>
      <c r="BY798" s="129">
        <f t="shared" ref="BY798" si="15419">Q798/Q808</f>
        <v>7.3267819380519961E-2</v>
      </c>
      <c r="BZ798" s="130">
        <f t="shared" ref="BZ798" si="15420">R798/R808</f>
        <v>7.4820681918618487E-2</v>
      </c>
      <c r="CA798" s="131">
        <f t="shared" ref="CA798" si="15421">S798/S808</f>
        <v>9.2024940423726054E-2</v>
      </c>
      <c r="CB798" s="128">
        <f t="shared" ref="CB798" si="15422">T798/T808</f>
        <v>0.15302210193955795</v>
      </c>
      <c r="CC798" s="129">
        <f t="shared" ref="CC798" si="15423">U798/U808</f>
        <v>3.2261640798226167E-2</v>
      </c>
      <c r="CD798" s="130">
        <f t="shared" ref="CD798" si="15424">V798/V808</f>
        <v>0.11093632691001394</v>
      </c>
      <c r="CE798" s="131">
        <f t="shared" ref="CE798" si="15425">W798/W808</f>
        <v>5.2935078398341322E-2</v>
      </c>
      <c r="CF798" s="128">
        <f t="shared" ref="CF798" si="15426">X798/X808</f>
        <v>0.10751035991991433</v>
      </c>
      <c r="CG798" s="129">
        <f t="shared" ref="CG798" si="15427">Y798/Y808</f>
        <v>6.5157902522002806E-2</v>
      </c>
      <c r="CH798" s="130">
        <f t="shared" ref="CH798" si="15428">Z798/Z808</f>
        <v>7.0146064197748451E-2</v>
      </c>
      <c r="CI798" s="128">
        <f t="shared" ref="CI798" si="15429">AA798/AA808</f>
        <v>9.0339522765807867E-2</v>
      </c>
      <c r="CJ798" s="134">
        <f t="shared" ref="CJ798" si="15430">AB798/AB808</f>
        <v>8.7044940928234241E-2</v>
      </c>
      <c r="CK798" s="135">
        <f t="shared" ref="CK798" si="15431">AC798/AC808</f>
        <v>7.8012029374847358E-2</v>
      </c>
    </row>
    <row r="799" spans="1:89" x14ac:dyDescent="0.2">
      <c r="A799" s="136" t="s">
        <v>31</v>
      </c>
      <c r="B799" s="192">
        <v>1885</v>
      </c>
      <c r="C799" s="176">
        <v>3860</v>
      </c>
      <c r="D799" s="177">
        <v>886</v>
      </c>
      <c r="E799" s="178">
        <v>1316</v>
      </c>
      <c r="F799" s="175">
        <v>1333</v>
      </c>
      <c r="G799" s="179">
        <v>3095</v>
      </c>
      <c r="H799" s="177">
        <v>2724</v>
      </c>
      <c r="I799" s="178">
        <v>5178</v>
      </c>
      <c r="J799" s="175">
        <v>708</v>
      </c>
      <c r="K799" s="176">
        <v>230</v>
      </c>
      <c r="L799" s="177">
        <v>2992</v>
      </c>
      <c r="M799" s="175">
        <v>1012</v>
      </c>
      <c r="N799" s="180">
        <v>4148</v>
      </c>
      <c r="O799" s="193">
        <v>2755</v>
      </c>
      <c r="P799" s="175">
        <v>2204</v>
      </c>
      <c r="Q799" s="176">
        <v>2173</v>
      </c>
      <c r="R799" s="177">
        <v>2028</v>
      </c>
      <c r="S799" s="178">
        <v>3010</v>
      </c>
      <c r="T799" s="175">
        <v>1303</v>
      </c>
      <c r="U799" s="179">
        <v>252</v>
      </c>
      <c r="V799" s="177">
        <v>3198</v>
      </c>
      <c r="W799" s="194">
        <v>1739</v>
      </c>
      <c r="X799" s="175">
        <v>2093</v>
      </c>
      <c r="Y799" s="179">
        <v>966</v>
      </c>
      <c r="Z799" s="177">
        <v>2931</v>
      </c>
      <c r="AA799" s="175">
        <v>4641</v>
      </c>
      <c r="AB799" s="156">
        <f t="shared" si="15048"/>
        <v>28433</v>
      </c>
      <c r="AC799" s="157">
        <f t="shared" si="15049"/>
        <v>30227</v>
      </c>
      <c r="BI799" s="136" t="s">
        <v>31</v>
      </c>
      <c r="BJ799" s="128">
        <f>B799/B808</f>
        <v>6.0116086235489218E-2</v>
      </c>
      <c r="BK799" s="129">
        <f t="shared" ref="BK799" si="15432">C799/C808</f>
        <v>0.12180882956230869</v>
      </c>
      <c r="BL799" s="130">
        <f t="shared" ref="BL799" si="15433">D799/D808</f>
        <v>6.4732958281581057E-2</v>
      </c>
      <c r="BM799" s="131">
        <f t="shared" ref="BM799" si="15434">E799/E808</f>
        <v>9.0746103985657148E-2</v>
      </c>
      <c r="BN799" s="128">
        <f t="shared" ref="BN799" si="15435">F799/F808</f>
        <v>4.2812178828365882E-2</v>
      </c>
      <c r="BO799" s="129">
        <f t="shared" ref="BO799" si="15436">G799/G808</f>
        <v>0.10911334390974793</v>
      </c>
      <c r="BP799" s="130">
        <f t="shared" ref="BP799" si="15437">H799/H808</f>
        <v>6.2806944732655468E-2</v>
      </c>
      <c r="BQ799" s="131">
        <f t="shared" ref="BQ799" si="15438">I799/I808</f>
        <v>0.11183343772272737</v>
      </c>
      <c r="BR799" s="128">
        <f t="shared" ref="BR799" si="15439">J799/J808</f>
        <v>0.10401057734684883</v>
      </c>
      <c r="BS799" s="129">
        <f t="shared" ref="BS799" si="15440">K799/K808</f>
        <v>3.325621746674378E-2</v>
      </c>
      <c r="BT799" s="130">
        <f t="shared" ref="BT799" si="15441">L799/L808</f>
        <v>0.11641570366911794</v>
      </c>
      <c r="BU799" s="128">
        <f t="shared" ref="BU799" si="15442">M799/M808</f>
        <v>4.023376933169006E-2</v>
      </c>
      <c r="BV799" s="132">
        <f t="shared" ref="BV799" si="15443">N799/N808</f>
        <v>9.4309164904622239E-2</v>
      </c>
      <c r="BW799" s="133">
        <f t="shared" ref="BW799" si="15444">O799/O808</f>
        <v>6.4533508233585529E-2</v>
      </c>
      <c r="BX799" s="128">
        <f t="shared" ref="BX799" si="15445">P799/P808</f>
        <v>9.0372314252911271E-2</v>
      </c>
      <c r="BY799" s="129">
        <f t="shared" ref="BY799" si="15446">Q799/Q808</f>
        <v>9.0102417381929756E-2</v>
      </c>
      <c r="BZ799" s="130">
        <f t="shared" ref="BZ799" si="15447">R799/R808</f>
        <v>6.8939728728286367E-2</v>
      </c>
      <c r="CA799" s="131">
        <f t="shared" ref="CA799" si="15448">S799/S808</f>
        <v>9.8260046355237815E-2</v>
      </c>
      <c r="CB799" s="128">
        <f t="shared" ref="CB799" si="15449">T799/T808</f>
        <v>0.14693279206134416</v>
      </c>
      <c r="CC799" s="129">
        <f t="shared" ref="CC799" si="15450">U799/U808</f>
        <v>2.7937915742793792E-2</v>
      </c>
      <c r="CD799" s="130">
        <f t="shared" ref="CD799" si="15451">V799/V808</f>
        <v>0.11433270172678846</v>
      </c>
      <c r="CE799" s="131">
        <f t="shared" ref="CE799" si="15452">W799/W808</f>
        <v>5.6336659323571334E-2</v>
      </c>
      <c r="CF799" s="128">
        <f t="shared" ref="CF799" si="15453">X799/X808</f>
        <v>9.7453089351399166E-2</v>
      </c>
      <c r="CG799" s="129">
        <f t="shared" ref="CG799" si="15454">Y799/Y808</f>
        <v>7.1444419791435551E-2</v>
      </c>
      <c r="CH799" s="130">
        <f t="shared" ref="CH799" si="15455">Z799/Z808</f>
        <v>6.4572272036306763E-2</v>
      </c>
      <c r="CI799" s="128">
        <f t="shared" ref="CI799" si="15456">AA799/AA808</f>
        <v>9.5963773210371778E-2</v>
      </c>
      <c r="CJ799" s="134">
        <f t="shared" ref="CJ799" si="15457">AB799/AB808</f>
        <v>8.0420757283914998E-2</v>
      </c>
      <c r="CK799" s="135">
        <f t="shared" ref="CK799" si="15458">AC799/AC808</f>
        <v>8.5838506494612901E-2</v>
      </c>
    </row>
    <row r="800" spans="1:89" x14ac:dyDescent="0.2">
      <c r="A800" s="145" t="s">
        <v>32</v>
      </c>
      <c r="B800" s="189">
        <v>1684</v>
      </c>
      <c r="C800" s="183">
        <v>2762</v>
      </c>
      <c r="D800" s="184">
        <v>585</v>
      </c>
      <c r="E800" s="185">
        <v>1115</v>
      </c>
      <c r="F800" s="182">
        <v>1118</v>
      </c>
      <c r="G800" s="186">
        <v>2544</v>
      </c>
      <c r="H800" s="184">
        <v>2190</v>
      </c>
      <c r="I800" s="185">
        <v>4104</v>
      </c>
      <c r="J800" s="182">
        <v>452</v>
      </c>
      <c r="K800" s="183">
        <v>197</v>
      </c>
      <c r="L800" s="184">
        <v>1844</v>
      </c>
      <c r="M800" s="182">
        <v>970</v>
      </c>
      <c r="N800" s="187">
        <v>2879</v>
      </c>
      <c r="O800" s="190">
        <v>2336</v>
      </c>
      <c r="P800" s="182">
        <v>1273</v>
      </c>
      <c r="Q800" s="183">
        <v>1945</v>
      </c>
      <c r="R800" s="184">
        <v>1514</v>
      </c>
      <c r="S800" s="185">
        <v>2167</v>
      </c>
      <c r="T800" s="182">
        <v>602</v>
      </c>
      <c r="U800" s="186">
        <v>340</v>
      </c>
      <c r="V800" s="184">
        <v>2750</v>
      </c>
      <c r="W800" s="191">
        <v>1620</v>
      </c>
      <c r="X800" s="182">
        <v>1365</v>
      </c>
      <c r="Y800" s="186">
        <v>787</v>
      </c>
      <c r="Z800" s="184">
        <v>2808</v>
      </c>
      <c r="AA800" s="182">
        <v>3838</v>
      </c>
      <c r="AB800" s="156">
        <f t="shared" si="15048"/>
        <v>21064</v>
      </c>
      <c r="AC800" s="157">
        <f t="shared" si="15049"/>
        <v>24725</v>
      </c>
      <c r="BI800" s="145" t="s">
        <v>32</v>
      </c>
      <c r="BJ800" s="128">
        <f>B800/B808</f>
        <v>5.3705829825232809E-2</v>
      </c>
      <c r="BK800" s="129">
        <f t="shared" ref="BK800" si="15459">C800/C808</f>
        <v>8.7159582189403256E-2</v>
      </c>
      <c r="BL800" s="130">
        <f t="shared" ref="BL800" si="15460">D800/D808</f>
        <v>4.2741287352962662E-2</v>
      </c>
      <c r="BM800" s="131">
        <f t="shared" ref="BM800" si="15461">E800/E808</f>
        <v>7.6885946765963317E-2</v>
      </c>
      <c r="BN800" s="128">
        <f t="shared" ref="BN800" si="15462">F800/F808</f>
        <v>3.5906988694758481E-2</v>
      </c>
      <c r="BO800" s="129">
        <f t="shared" ref="BO800" si="15463">G800/G808</f>
        <v>8.9687995769434162E-2</v>
      </c>
      <c r="BP800" s="130">
        <f t="shared" ref="BP800" si="15464">H800/H808</f>
        <v>5.0494570104447675E-2</v>
      </c>
      <c r="BQ800" s="131">
        <f t="shared" ref="BQ800" si="15465">I800/I808</f>
        <v>8.8637394440724826E-2</v>
      </c>
      <c r="BR800" s="128">
        <f t="shared" ref="BR800" si="15466">J800/J808</f>
        <v>6.640223299544587E-2</v>
      </c>
      <c r="BS800" s="129">
        <f t="shared" ref="BS800" si="15467">K800/K808</f>
        <v>2.8484673221515325E-2</v>
      </c>
      <c r="BT800" s="130">
        <f t="shared" ref="BT800" si="15468">L800/L808</f>
        <v>7.1748181004630165E-2</v>
      </c>
      <c r="BU800" s="128">
        <f t="shared" ref="BU800" si="15469">M800/M808</f>
        <v>3.8563988391046793E-2</v>
      </c>
      <c r="BV800" s="132">
        <f t="shared" ref="BV800" si="15470">N800/N808</f>
        <v>6.5457108428256375E-2</v>
      </c>
      <c r="BW800" s="133">
        <f t="shared" ref="BW800" si="15471">O800/O808</f>
        <v>5.4718793188259819E-2</v>
      </c>
      <c r="BX800" s="128">
        <f t="shared" ref="BX800" si="15472">P800/P808</f>
        <v>5.21978021978022E-2</v>
      </c>
      <c r="BY800" s="129">
        <f t="shared" ref="BY800" si="15473">Q800/Q808</f>
        <v>8.0648505203798154E-2</v>
      </c>
      <c r="BZ800" s="130">
        <f t="shared" ref="BZ800" si="15474">R800/R808</f>
        <v>5.1466838902675324E-2</v>
      </c>
      <c r="CA800" s="131">
        <f t="shared" ref="CA800" si="15475">S800/S808</f>
        <v>7.0740704469036658E-2</v>
      </c>
      <c r="CB800" s="128">
        <f t="shared" ref="CB800" si="15476">T800/T808</f>
        <v>6.7884528642309427E-2</v>
      </c>
      <c r="CC800" s="129">
        <f t="shared" ref="CC800" si="15477">U800/U808</f>
        <v>3.7694013303769404E-2</v>
      </c>
      <c r="CD800" s="130">
        <f t="shared" ref="CD800" si="15478">V800/V808</f>
        <v>9.8316113117157058E-2</v>
      </c>
      <c r="CE800" s="131">
        <f t="shared" ref="CE800" si="15479">W800/W808</f>
        <v>5.2481534274977322E-2</v>
      </c>
      <c r="CF800" s="128">
        <f t="shared" ref="CF800" si="15480">X800/X808</f>
        <v>6.3556362620477716E-2</v>
      </c>
      <c r="CG800" s="129">
        <f t="shared" ref="CG800" si="15481">Y800/Y808</f>
        <v>5.8205754012277199E-2</v>
      </c>
      <c r="CH800" s="130">
        <f t="shared" ref="CH800" si="15482">Z800/Z808</f>
        <v>6.1862483752285695E-2</v>
      </c>
      <c r="CI800" s="128">
        <f t="shared" ref="CI800" si="15483">AA800/AA808</f>
        <v>7.9359827964104054E-2</v>
      </c>
      <c r="CJ800" s="134">
        <f t="shared" ref="CJ800" si="15484">AB800/AB808</f>
        <v>5.957805477538021E-2</v>
      </c>
      <c r="CK800" s="135">
        <f t="shared" ref="CK800" si="15485">AC800/AC808</f>
        <v>7.0213950212700701E-2</v>
      </c>
    </row>
    <row r="801" spans="1:89" x14ac:dyDescent="0.2">
      <c r="A801" s="136" t="s">
        <v>33</v>
      </c>
      <c r="B801" s="192">
        <v>1628</v>
      </c>
      <c r="C801" s="176">
        <v>1846</v>
      </c>
      <c r="D801" s="177">
        <v>473</v>
      </c>
      <c r="E801" s="178">
        <v>805</v>
      </c>
      <c r="F801" s="175">
        <v>1058</v>
      </c>
      <c r="G801" s="179">
        <v>1855</v>
      </c>
      <c r="H801" s="177">
        <v>1915</v>
      </c>
      <c r="I801" s="178">
        <v>2821</v>
      </c>
      <c r="J801" s="175">
        <v>459</v>
      </c>
      <c r="K801" s="176">
        <v>179</v>
      </c>
      <c r="L801" s="177">
        <v>1704</v>
      </c>
      <c r="M801" s="175">
        <v>857</v>
      </c>
      <c r="N801" s="180">
        <v>2372</v>
      </c>
      <c r="O801" s="193">
        <v>2013</v>
      </c>
      <c r="P801" s="175">
        <v>1119</v>
      </c>
      <c r="Q801" s="176">
        <v>1393</v>
      </c>
      <c r="R801" s="177">
        <v>1383</v>
      </c>
      <c r="S801" s="178">
        <v>1695</v>
      </c>
      <c r="T801" s="175">
        <v>495</v>
      </c>
      <c r="U801" s="179">
        <v>285</v>
      </c>
      <c r="V801" s="177">
        <v>2372</v>
      </c>
      <c r="W801" s="194">
        <v>1308</v>
      </c>
      <c r="X801" s="175">
        <v>871</v>
      </c>
      <c r="Y801" s="179">
        <v>559</v>
      </c>
      <c r="Z801" s="177">
        <v>2015</v>
      </c>
      <c r="AA801" s="175">
        <v>2387</v>
      </c>
      <c r="AB801" s="156">
        <f t="shared" si="15048"/>
        <v>17864</v>
      </c>
      <c r="AC801" s="157">
        <f t="shared" si="15049"/>
        <v>18003</v>
      </c>
      <c r="BI801" s="136" t="s">
        <v>33</v>
      </c>
      <c r="BJ801" s="128">
        <f>B801/B808</f>
        <v>5.1919887740783266E-2</v>
      </c>
      <c r="BK801" s="129">
        <f t="shared" ref="BK801" si="15486">C801/C808</f>
        <v>5.8253652687052286E-2</v>
      </c>
      <c r="BL801" s="130">
        <f t="shared" ref="BL801" si="15487">D801/D808</f>
        <v>3.4558340030686051E-2</v>
      </c>
      <c r="BM801" s="131">
        <f t="shared" ref="BM801" si="15488">E801/E808</f>
        <v>5.550958488484347E-2</v>
      </c>
      <c r="BN801" s="128">
        <f t="shared" ref="BN801" si="15489">F801/F808</f>
        <v>3.3979958890030831E-2</v>
      </c>
      <c r="BO801" s="129">
        <f t="shared" ref="BO801" si="15490">G801/G808</f>
        <v>6.5397496915212405E-2</v>
      </c>
      <c r="BP801" s="130">
        <f t="shared" ref="BP801" si="15491">H801/H808</f>
        <v>4.4153927739733922E-2</v>
      </c>
      <c r="BQ801" s="131">
        <f t="shared" ref="BQ801" si="15492">I801/I808</f>
        <v>6.0927409775166842E-2</v>
      </c>
      <c r="BR801" s="128">
        <f t="shared" ref="BR801" si="15493">J801/J808</f>
        <v>6.743058616130454E-2</v>
      </c>
      <c r="BS801" s="129">
        <f t="shared" ref="BS801" si="15494">K801/K808</f>
        <v>2.5882012724117987E-2</v>
      </c>
      <c r="BT801" s="130">
        <f t="shared" ref="BT801" si="15495">L801/L808</f>
        <v>6.6300922143107274E-2</v>
      </c>
      <c r="BU801" s="128">
        <f t="shared" ref="BU801" si="15496">M801/M808</f>
        <v>3.4071482526935155E-2</v>
      </c>
      <c r="BV801" s="132">
        <f t="shared" ref="BV801" si="15497">N801/N808</f>
        <v>5.3929927471977807E-2</v>
      </c>
      <c r="BW801" s="133">
        <f t="shared" ref="BW801" si="15498">O801/O808</f>
        <v>4.7152795671218758E-2</v>
      </c>
      <c r="BX801" s="128">
        <f t="shared" ref="BX801" si="15499">P801/P808</f>
        <v>4.5883221256355584E-2</v>
      </c>
      <c r="BY801" s="129">
        <f t="shared" ref="BY801" si="15500">Q801/Q808</f>
        <v>5.7760086246216362E-2</v>
      </c>
      <c r="BZ801" s="130">
        <f t="shared" ref="BZ801" si="15501">R801/R808</f>
        <v>4.7013631573579906E-2</v>
      </c>
      <c r="CA801" s="131">
        <f t="shared" ref="CA801" si="15502">S801/S808</f>
        <v>5.5332484575457842E-2</v>
      </c>
      <c r="CB801" s="128">
        <f t="shared" ref="CB801" si="15503">T801/T808</f>
        <v>5.5818673883626525E-2</v>
      </c>
      <c r="CC801" s="129">
        <f t="shared" ref="CC801" si="15504">U801/U808</f>
        <v>3.1596452328159642E-2</v>
      </c>
      <c r="CD801" s="130">
        <f t="shared" ref="CD801" si="15505">V801/V808</f>
        <v>8.4802116477780562E-2</v>
      </c>
      <c r="CE801" s="131">
        <f t="shared" ref="CE801" si="15506">W801/W808</f>
        <v>4.237397952572243E-2</v>
      </c>
      <c r="CF801" s="128">
        <f t="shared" ref="CF801" si="15507">X801/X808</f>
        <v>4.0555012338781019E-2</v>
      </c>
      <c r="CG801" s="129">
        <f t="shared" ref="CG801" si="15508">Y801/Y808</f>
        <v>4.1343095924857631E-2</v>
      </c>
      <c r="CH801" s="130">
        <f t="shared" ref="CH801" si="15509">Z801/Z808</f>
        <v>4.439206010001983E-2</v>
      </c>
      <c r="CI801" s="128">
        <f t="shared" ref="CI801" si="15510">AA801/AA808</f>
        <v>4.9356933129316403E-2</v>
      </c>
      <c r="CJ801" s="134">
        <f t="shared" ref="CJ801" si="15511">AB801/AB808</f>
        <v>5.0527077976993545E-2</v>
      </c>
      <c r="CK801" s="135">
        <f t="shared" ref="CK801" si="15512">AC801/AC808</f>
        <v>5.1124843101284158E-2</v>
      </c>
    </row>
    <row r="802" spans="1:89" x14ac:dyDescent="0.2">
      <c r="A802" s="145" t="s">
        <v>34</v>
      </c>
      <c r="B802" s="189">
        <v>808</v>
      </c>
      <c r="C802" s="183">
        <v>1474</v>
      </c>
      <c r="D802" s="184">
        <v>265</v>
      </c>
      <c r="E802" s="185">
        <v>925</v>
      </c>
      <c r="F802" s="182">
        <v>634</v>
      </c>
      <c r="G802" s="186">
        <v>2012</v>
      </c>
      <c r="H802" s="184">
        <v>1332</v>
      </c>
      <c r="I802" s="185">
        <v>2666</v>
      </c>
      <c r="J802" s="182">
        <v>223</v>
      </c>
      <c r="K802" s="183">
        <v>125</v>
      </c>
      <c r="L802" s="184">
        <v>1744</v>
      </c>
      <c r="M802" s="182">
        <v>747</v>
      </c>
      <c r="N802" s="187">
        <v>2406</v>
      </c>
      <c r="O802" s="190">
        <v>1918</v>
      </c>
      <c r="P802" s="182">
        <v>786</v>
      </c>
      <c r="Q802" s="183">
        <v>1429</v>
      </c>
      <c r="R802" s="184">
        <v>1156</v>
      </c>
      <c r="S802" s="185">
        <v>1737</v>
      </c>
      <c r="T802" s="182">
        <v>316</v>
      </c>
      <c r="U802" s="186">
        <v>338</v>
      </c>
      <c r="V802" s="184">
        <v>1953</v>
      </c>
      <c r="W802" s="191">
        <v>1164</v>
      </c>
      <c r="X802" s="182">
        <v>538</v>
      </c>
      <c r="Y802" s="186">
        <v>585</v>
      </c>
      <c r="Z802" s="184">
        <v>1592</v>
      </c>
      <c r="AA802" s="182">
        <v>2082</v>
      </c>
      <c r="AB802" s="156">
        <f t="shared" si="15048"/>
        <v>13753</v>
      </c>
      <c r="AC802" s="157">
        <f t="shared" si="15049"/>
        <v>17202</v>
      </c>
      <c r="BI802" s="145" t="s">
        <v>34</v>
      </c>
      <c r="BJ802" s="128">
        <f>B802/B808</f>
        <v>2.5768592932772037E-2</v>
      </c>
      <c r="BK802" s="129">
        <f t="shared" ref="BK802" si="15513">C802/C808</f>
        <v>4.6514563413171763E-2</v>
      </c>
      <c r="BL802" s="130">
        <f t="shared" ref="BL802" si="15514">D802/D808</f>
        <v>1.936143786074377E-2</v>
      </c>
      <c r="BM802" s="131">
        <f t="shared" ref="BM802" si="15515">E802/E808</f>
        <v>6.3784305613018899E-2</v>
      </c>
      <c r="BN802" s="128">
        <f t="shared" ref="BN802" si="15516">F802/F808</f>
        <v>2.0362281603288797E-2</v>
      </c>
      <c r="BO802" s="129">
        <f t="shared" ref="BO802" si="15517">G802/G808</f>
        <v>7.0932487220165694E-2</v>
      </c>
      <c r="BP802" s="130">
        <f t="shared" ref="BP802" si="15518">H802/H808</f>
        <v>3.0711765926540777E-2</v>
      </c>
      <c r="BQ802" s="131">
        <f t="shared" ref="BQ802" si="15519">I802/I808</f>
        <v>5.7579749897410423E-2</v>
      </c>
      <c r="BR802" s="128">
        <f t="shared" ref="BR802" si="15520">J802/J808</f>
        <v>3.2760393712354931E-2</v>
      </c>
      <c r="BS802" s="129">
        <f t="shared" ref="BS802" si="15521">K802/K808</f>
        <v>1.8074031231925969E-2</v>
      </c>
      <c r="BT802" s="130">
        <f t="shared" ref="BT802" si="15522">L802/L808</f>
        <v>6.7857281817828102E-2</v>
      </c>
      <c r="BU802" s="128">
        <f t="shared" ref="BU802" si="15523">M802/M808</f>
        <v>2.9698246730012326E-2</v>
      </c>
      <c r="BV802" s="132">
        <f t="shared" ref="BV802" si="15524">N802/N808</f>
        <v>5.4702953413818978E-2</v>
      </c>
      <c r="BW802" s="133">
        <f t="shared" ref="BW802" si="15525">O802/O808</f>
        <v>4.492750228385374E-2</v>
      </c>
      <c r="BX802" s="128">
        <f t="shared" ref="BX802" si="15526">P802/P808</f>
        <v>3.222896506478596E-2</v>
      </c>
      <c r="BY802" s="129">
        <f t="shared" ref="BY802" si="15527">Q802/Q808</f>
        <v>5.9252809221710827E-2</v>
      </c>
      <c r="BZ802" s="130">
        <f t="shared" ref="BZ802" si="15528">R802/R808</f>
        <v>3.9297005133086309E-2</v>
      </c>
      <c r="CA802" s="131">
        <f t="shared" ref="CA802" si="15529">S802/S808</f>
        <v>5.6703554989716971E-2</v>
      </c>
      <c r="CB802" s="128">
        <f t="shared" ref="CB802" si="15530">T802/T808</f>
        <v>3.5633739287325217E-2</v>
      </c>
      <c r="CC802" s="129">
        <f t="shared" ref="CC802" si="15531">U802/U808</f>
        <v>3.7472283813747231E-2</v>
      </c>
      <c r="CD802" s="130">
        <f t="shared" ref="CD802" si="15532">V802/V808</f>
        <v>6.9822315970111903E-2</v>
      </c>
      <c r="CE802" s="131">
        <f t="shared" ref="CE802" si="15533">W802/W808</f>
        <v>3.7708954256835556E-2</v>
      </c>
      <c r="CF802" s="128">
        <f t="shared" ref="CF802" si="15534">X802/X808</f>
        <v>2.505005354565349E-2</v>
      </c>
      <c r="CG802" s="129">
        <f t="shared" ref="CG802" si="15535">Y802/Y808</f>
        <v>4.3266030619037055E-2</v>
      </c>
      <c r="CH802" s="130">
        <f t="shared" ref="CH802" si="15536">Z802/Z808</f>
        <v>3.5073032098874225E-2</v>
      </c>
      <c r="CI802" s="128">
        <f t="shared" ref="CI802" si="15537">AA802/AA808</f>
        <v>4.3050328770522311E-2</v>
      </c>
      <c r="CJ802" s="134">
        <f t="shared" ref="CJ802" si="15538">AB802/AB808</f>
        <v>3.8899401221316181E-2</v>
      </c>
      <c r="CK802" s="135">
        <f t="shared" ref="CK802" si="15539">AC802/AC808</f>
        <v>4.8850166696011221E-2</v>
      </c>
    </row>
    <row r="803" spans="1:89" x14ac:dyDescent="0.2">
      <c r="A803" s="136" t="s">
        <v>35</v>
      </c>
      <c r="B803" s="192">
        <v>0</v>
      </c>
      <c r="C803" s="176">
        <v>641</v>
      </c>
      <c r="D803" s="177">
        <v>7</v>
      </c>
      <c r="E803" s="178">
        <v>371</v>
      </c>
      <c r="F803" s="175">
        <v>29</v>
      </c>
      <c r="G803" s="179">
        <v>880</v>
      </c>
      <c r="H803" s="177">
        <v>113</v>
      </c>
      <c r="I803" s="178">
        <v>754</v>
      </c>
      <c r="J803" s="175">
        <v>39</v>
      </c>
      <c r="K803" s="176">
        <v>25</v>
      </c>
      <c r="L803" s="177">
        <v>267</v>
      </c>
      <c r="M803" s="175">
        <v>188</v>
      </c>
      <c r="N803" s="180">
        <v>434</v>
      </c>
      <c r="O803" s="193">
        <v>267</v>
      </c>
      <c r="P803" s="175">
        <v>117</v>
      </c>
      <c r="Q803" s="176">
        <v>228</v>
      </c>
      <c r="R803" s="177">
        <v>252</v>
      </c>
      <c r="S803" s="178">
        <v>143</v>
      </c>
      <c r="T803" s="175">
        <v>55</v>
      </c>
      <c r="U803" s="179">
        <v>15</v>
      </c>
      <c r="V803" s="177">
        <v>214</v>
      </c>
      <c r="W803" s="194">
        <v>33</v>
      </c>
      <c r="X803" s="175">
        <v>72</v>
      </c>
      <c r="Y803" s="179">
        <v>62</v>
      </c>
      <c r="Z803" s="177">
        <v>114</v>
      </c>
      <c r="AA803" s="175">
        <v>354</v>
      </c>
      <c r="AB803" s="156">
        <f t="shared" si="15048"/>
        <v>1713</v>
      </c>
      <c r="AC803" s="157">
        <f t="shared" si="15049"/>
        <v>3961</v>
      </c>
      <c r="BI803" s="136" t="s">
        <v>35</v>
      </c>
      <c r="BJ803" s="128">
        <f>B803/B808</f>
        <v>0</v>
      </c>
      <c r="BK803" s="129">
        <f t="shared" ref="BK803" si="15540">C803/C808</f>
        <v>2.022783931332639E-2</v>
      </c>
      <c r="BL803" s="130">
        <f t="shared" ref="BL803" si="15541">D803/D808</f>
        <v>5.114342076422883E-4</v>
      </c>
      <c r="BM803" s="131">
        <f t="shared" ref="BM803" si="15542">E803/E808</f>
        <v>2.5582678251275685E-2</v>
      </c>
      <c r="BN803" s="128">
        <f t="shared" ref="BN803" si="15543">F803/F808</f>
        <v>9.3139773895169577E-4</v>
      </c>
      <c r="BO803" s="129">
        <f t="shared" ref="BO803" si="15544">G803/G808</f>
        <v>3.1024149479992949E-2</v>
      </c>
      <c r="BP803" s="130">
        <f t="shared" ref="BP803" si="15545">H803/H808</f>
        <v>2.6054275898641948E-3</v>
      </c>
      <c r="BQ803" s="131">
        <f t="shared" ref="BQ803" si="15546">I803/I808</f>
        <v>1.6284745469860262E-2</v>
      </c>
      <c r="BR803" s="128">
        <f t="shared" ref="BR803" si="15547">J803/J808</f>
        <v>5.7293962097840455E-3</v>
      </c>
      <c r="BS803" s="129">
        <f t="shared" ref="BS803" si="15548">K803/K808</f>
        <v>3.6148062463851939E-3</v>
      </c>
      <c r="BT803" s="130">
        <f t="shared" ref="BT803" si="15549">L803/L808</f>
        <v>1.0388700828761527E-2</v>
      </c>
      <c r="BU803" s="128">
        <f t="shared" ref="BU803" si="15550">M803/M808</f>
        <v>7.4742575438317494E-3</v>
      </c>
      <c r="BV803" s="132">
        <f t="shared" ref="BV803" si="15551">N803/N808</f>
        <v>9.8674487870313524E-3</v>
      </c>
      <c r="BW803" s="133">
        <f t="shared" ref="BW803" si="15552">O803/O808</f>
        <v>6.254245625541683E-3</v>
      </c>
      <c r="BX803" s="128">
        <f t="shared" ref="BX803" si="15553">P803/P808</f>
        <v>4.7974413646055441E-3</v>
      </c>
      <c r="BY803" s="129">
        <f t="shared" ref="BY803" si="15554">Q803/Q808</f>
        <v>9.4539121781316085E-3</v>
      </c>
      <c r="BZ803" s="130">
        <f t="shared" ref="BZ803" si="15555">R803/R808</f>
        <v>8.5664751674201997E-3</v>
      </c>
      <c r="CA803" s="131">
        <f t="shared" ref="CA803" si="15556">S803/S808</f>
        <v>4.6681683152156169E-3</v>
      </c>
      <c r="CB803" s="128">
        <f t="shared" ref="CB803" si="15557">T803/T808</f>
        <v>6.2020748759585029E-3</v>
      </c>
      <c r="CC803" s="129">
        <f t="shared" ref="CC803" si="15558">U803/U808</f>
        <v>1.6629711751662971E-3</v>
      </c>
      <c r="CD803" s="130">
        <f t="shared" ref="CD803" si="15559">V803/V808</f>
        <v>7.650781166207858E-3</v>
      </c>
      <c r="CE803" s="131">
        <f t="shared" ref="CE803" si="15560">W803/W808</f>
        <v>1.069068290786575E-3</v>
      </c>
      <c r="CF803" s="128">
        <f t="shared" ref="CF803" si="15561">X803/X808</f>
        <v>3.3524235228383852E-3</v>
      </c>
      <c r="CG803" s="129">
        <f t="shared" ref="CG803" si="15562">Y803/Y808</f>
        <v>4.5854596553509359E-3</v>
      </c>
      <c r="CH803" s="130">
        <f t="shared" ref="CH803" si="15563">Z803/Z808</f>
        <v>2.5115110925073253E-3</v>
      </c>
      <c r="CI803" s="128">
        <f t="shared" ref="CI803" si="15564">AA803/AA808</f>
        <v>7.319796534469211E-3</v>
      </c>
      <c r="CJ803" s="134">
        <f t="shared" ref="CJ803" si="15565">AB803/AB808</f>
        <v>4.8451010173863607E-3</v>
      </c>
      <c r="CK803" s="135">
        <f t="shared" ref="CK803" si="15566">AC803/AC808</f>
        <v>1.1248431012841556E-2</v>
      </c>
    </row>
    <row r="804" spans="1:89" x14ac:dyDescent="0.2">
      <c r="A804" s="145" t="s">
        <v>36</v>
      </c>
      <c r="B804" s="189">
        <v>0</v>
      </c>
      <c r="C804" s="183">
        <v>0</v>
      </c>
      <c r="D804" s="184">
        <v>0</v>
      </c>
      <c r="E804" s="185">
        <v>0</v>
      </c>
      <c r="F804" s="182">
        <v>0</v>
      </c>
      <c r="G804" s="186">
        <v>0</v>
      </c>
      <c r="H804" s="184">
        <v>0</v>
      </c>
      <c r="I804" s="185">
        <v>0</v>
      </c>
      <c r="J804" s="182">
        <v>0</v>
      </c>
      <c r="K804" s="186">
        <v>0</v>
      </c>
      <c r="L804" s="184">
        <v>0</v>
      </c>
      <c r="M804" s="182">
        <v>0</v>
      </c>
      <c r="N804" s="187">
        <v>0</v>
      </c>
      <c r="O804" s="190">
        <v>0</v>
      </c>
      <c r="P804" s="182">
        <v>0</v>
      </c>
      <c r="Q804" s="186">
        <v>0</v>
      </c>
      <c r="R804" s="184">
        <v>0</v>
      </c>
      <c r="S804" s="185">
        <v>0</v>
      </c>
      <c r="T804" s="182">
        <v>0</v>
      </c>
      <c r="U804" s="186">
        <v>0</v>
      </c>
      <c r="V804" s="184">
        <v>0</v>
      </c>
      <c r="W804" s="185">
        <v>0</v>
      </c>
      <c r="X804" s="182">
        <v>0</v>
      </c>
      <c r="Y804" s="186">
        <v>0</v>
      </c>
      <c r="Z804" s="184">
        <v>0</v>
      </c>
      <c r="AA804" s="182">
        <v>0</v>
      </c>
      <c r="AB804" s="156">
        <f t="shared" si="15048"/>
        <v>0</v>
      </c>
      <c r="AC804" s="157">
        <f t="shared" si="15049"/>
        <v>0</v>
      </c>
      <c r="BI804" s="145" t="s">
        <v>36</v>
      </c>
      <c r="BJ804" s="128">
        <f>B804/B808</f>
        <v>0</v>
      </c>
      <c r="BK804" s="129">
        <f t="shared" ref="BK804" si="15567">C804/C808</f>
        <v>0</v>
      </c>
      <c r="BL804" s="130">
        <f t="shared" ref="BL804" si="15568">D804/D808</f>
        <v>0</v>
      </c>
      <c r="BM804" s="131">
        <f t="shared" ref="BM804" si="15569">E804/E808</f>
        <v>0</v>
      </c>
      <c r="BN804" s="128">
        <f t="shared" ref="BN804" si="15570">F804/F808</f>
        <v>0</v>
      </c>
      <c r="BO804" s="129">
        <f t="shared" ref="BO804" si="15571">G804/G808</f>
        <v>0</v>
      </c>
      <c r="BP804" s="130">
        <f t="shared" ref="BP804" si="15572">H804/H808</f>
        <v>0</v>
      </c>
      <c r="BQ804" s="131">
        <f t="shared" ref="BQ804" si="15573">I804/I808</f>
        <v>0</v>
      </c>
      <c r="BR804" s="128">
        <f t="shared" ref="BR804" si="15574">J804/J808</f>
        <v>0</v>
      </c>
      <c r="BS804" s="129">
        <f t="shared" ref="BS804" si="15575">K804/K808</f>
        <v>0</v>
      </c>
      <c r="BT804" s="130">
        <f t="shared" ref="BT804" si="15576">L804/L808</f>
        <v>0</v>
      </c>
      <c r="BU804" s="128">
        <f t="shared" ref="BU804" si="15577">M804/M808</f>
        <v>0</v>
      </c>
      <c r="BV804" s="132">
        <f t="shared" ref="BV804" si="15578">N804/N808</f>
        <v>0</v>
      </c>
      <c r="BW804" s="133">
        <f t="shared" ref="BW804" si="15579">O804/O808</f>
        <v>0</v>
      </c>
      <c r="BX804" s="128">
        <f t="shared" ref="BX804" si="15580">P804/P808</f>
        <v>0</v>
      </c>
      <c r="BY804" s="129">
        <f t="shared" ref="BY804" si="15581">Q804/Q808</f>
        <v>0</v>
      </c>
      <c r="BZ804" s="130">
        <f t="shared" ref="BZ804" si="15582">R804/R808</f>
        <v>0</v>
      </c>
      <c r="CA804" s="131">
        <f t="shared" ref="CA804" si="15583">S804/S808</f>
        <v>0</v>
      </c>
      <c r="CB804" s="128">
        <f t="shared" ref="CB804" si="15584">T804/T808</f>
        <v>0</v>
      </c>
      <c r="CC804" s="129">
        <f t="shared" ref="CC804" si="15585">U804/U808</f>
        <v>0</v>
      </c>
      <c r="CD804" s="130">
        <f t="shared" ref="CD804" si="15586">V804/V808</f>
        <v>0</v>
      </c>
      <c r="CE804" s="131">
        <f t="shared" ref="CE804" si="15587">W804/W808</f>
        <v>0</v>
      </c>
      <c r="CF804" s="128">
        <f t="shared" ref="CF804" si="15588">X804/X808</f>
        <v>0</v>
      </c>
      <c r="CG804" s="129">
        <f t="shared" ref="CG804" si="15589">Y804/Y808</f>
        <v>0</v>
      </c>
      <c r="CH804" s="130">
        <f t="shared" ref="CH804" si="15590">Z804/Z808</f>
        <v>0</v>
      </c>
      <c r="CI804" s="128">
        <f t="shared" ref="CI804" si="15591">AA804/AA808</f>
        <v>0</v>
      </c>
      <c r="CJ804" s="134">
        <f t="shared" ref="CJ804" si="15592">AB804/AB808</f>
        <v>0</v>
      </c>
      <c r="CK804" s="135">
        <f t="shared" ref="CK804" si="15593">AC804/AC808</f>
        <v>0</v>
      </c>
    </row>
    <row r="805" spans="1:89" x14ac:dyDescent="0.2">
      <c r="A805" s="136" t="s">
        <v>37</v>
      </c>
      <c r="B805" s="58">
        <v>0</v>
      </c>
      <c r="C805" s="59">
        <v>0</v>
      </c>
      <c r="D805" s="138">
        <v>0</v>
      </c>
      <c r="E805" s="139">
        <v>0</v>
      </c>
      <c r="F805" s="137">
        <v>0</v>
      </c>
      <c r="G805" s="140">
        <v>0</v>
      </c>
      <c r="H805" s="138">
        <v>0</v>
      </c>
      <c r="I805" s="139">
        <v>0</v>
      </c>
      <c r="J805" s="137">
        <v>0</v>
      </c>
      <c r="K805" s="140">
        <v>0</v>
      </c>
      <c r="L805" s="138"/>
      <c r="M805" s="137">
        <v>0</v>
      </c>
      <c r="N805" s="141">
        <v>0</v>
      </c>
      <c r="O805" s="142">
        <v>0</v>
      </c>
      <c r="P805" s="137">
        <v>0</v>
      </c>
      <c r="Q805" s="140">
        <v>0</v>
      </c>
      <c r="R805" s="138"/>
      <c r="S805" s="139">
        <v>0</v>
      </c>
      <c r="T805" s="137">
        <v>0</v>
      </c>
      <c r="U805" s="140">
        <v>0</v>
      </c>
      <c r="V805" s="138">
        <v>0</v>
      </c>
      <c r="W805" s="139">
        <v>0</v>
      </c>
      <c r="X805" s="137">
        <v>0</v>
      </c>
      <c r="Y805" s="140">
        <v>0</v>
      </c>
      <c r="Z805" s="143">
        <v>0</v>
      </c>
      <c r="AA805" s="144">
        <v>0</v>
      </c>
      <c r="AB805" s="158">
        <f t="shared" ref="AB805:AB807" si="15594">SUM(B805,D805,F805,H805,J805,L805,N805,P805,R805,T805,V805,X805,Z805)</f>
        <v>0</v>
      </c>
      <c r="AC805" s="159">
        <f t="shared" ref="AC805:AC807" si="15595">SUM(C805,E805,G805,I805,K805,M805,O805,Q805,S805,U805,W805,Y805,AA805)</f>
        <v>0</v>
      </c>
      <c r="BI805" s="136" t="s">
        <v>37</v>
      </c>
      <c r="BJ805" s="128">
        <f>B805/B808</f>
        <v>0</v>
      </c>
      <c r="BK805" s="129">
        <f t="shared" ref="BK805" si="15596">C805/C808</f>
        <v>0</v>
      </c>
      <c r="BL805" s="130">
        <f t="shared" ref="BL805" si="15597">D805/D808</f>
        <v>0</v>
      </c>
      <c r="BM805" s="131">
        <f t="shared" ref="BM805" si="15598">E805/E808</f>
        <v>0</v>
      </c>
      <c r="BN805" s="128">
        <f t="shared" ref="BN805" si="15599">F805/F808</f>
        <v>0</v>
      </c>
      <c r="BO805" s="129">
        <f t="shared" ref="BO805" si="15600">G805/G808</f>
        <v>0</v>
      </c>
      <c r="BP805" s="130">
        <f t="shared" ref="BP805" si="15601">H805/H808</f>
        <v>0</v>
      </c>
      <c r="BQ805" s="131">
        <f t="shared" ref="BQ805" si="15602">I805/I808</f>
        <v>0</v>
      </c>
      <c r="BR805" s="128">
        <f t="shared" ref="BR805" si="15603">J805/J808</f>
        <v>0</v>
      </c>
      <c r="BS805" s="129">
        <f t="shared" ref="BS805" si="15604">K805/K808</f>
        <v>0</v>
      </c>
      <c r="BT805" s="130">
        <f t="shared" ref="BT805" si="15605">L805/L808</f>
        <v>0</v>
      </c>
      <c r="BU805" s="128">
        <f t="shared" ref="BU805" si="15606">M805/M808</f>
        <v>0</v>
      </c>
      <c r="BV805" s="132">
        <f t="shared" ref="BV805" si="15607">N805/N808</f>
        <v>0</v>
      </c>
      <c r="BW805" s="133">
        <f t="shared" ref="BW805" si="15608">O805/O808</f>
        <v>0</v>
      </c>
      <c r="BX805" s="128">
        <f t="shared" ref="BX805" si="15609">P805/P808</f>
        <v>0</v>
      </c>
      <c r="BY805" s="129">
        <f t="shared" ref="BY805" si="15610">Q805/Q808</f>
        <v>0</v>
      </c>
      <c r="BZ805" s="130">
        <f t="shared" ref="BZ805" si="15611">R805/R808</f>
        <v>0</v>
      </c>
      <c r="CA805" s="131">
        <f t="shared" ref="CA805" si="15612">S805/S808</f>
        <v>0</v>
      </c>
      <c r="CB805" s="128">
        <f t="shared" ref="CB805" si="15613">T805/T808</f>
        <v>0</v>
      </c>
      <c r="CC805" s="129">
        <f t="shared" ref="CC805" si="15614">U805/U808</f>
        <v>0</v>
      </c>
      <c r="CD805" s="130">
        <f t="shared" ref="CD805" si="15615">V805/V808</f>
        <v>0</v>
      </c>
      <c r="CE805" s="131">
        <f t="shared" ref="CE805" si="15616">W805/W808</f>
        <v>0</v>
      </c>
      <c r="CF805" s="128">
        <f t="shared" ref="CF805" si="15617">X805/X808</f>
        <v>0</v>
      </c>
      <c r="CG805" s="129">
        <f t="shared" ref="CG805" si="15618">Y805/Y808</f>
        <v>0</v>
      </c>
      <c r="CH805" s="130">
        <f t="shared" ref="CH805" si="15619">Z805/Z808</f>
        <v>0</v>
      </c>
      <c r="CI805" s="128">
        <f t="shared" ref="CI805" si="15620">AA805/AA808</f>
        <v>0</v>
      </c>
      <c r="CJ805" s="134">
        <f t="shared" ref="CJ805" si="15621">AB805/AB808</f>
        <v>0</v>
      </c>
      <c r="CK805" s="135">
        <f t="shared" ref="CK805" si="15622">AC805/AC808</f>
        <v>0</v>
      </c>
    </row>
    <row r="806" spans="1:89" x14ac:dyDescent="0.2">
      <c r="A806" s="145" t="s">
        <v>38</v>
      </c>
      <c r="B806" s="56"/>
      <c r="C806" s="57"/>
      <c r="D806" s="151"/>
      <c r="E806" s="148"/>
      <c r="F806" s="149"/>
      <c r="G806" s="150"/>
      <c r="H806" s="151"/>
      <c r="I806" s="148"/>
      <c r="J806" s="149"/>
      <c r="K806" s="150"/>
      <c r="L806" s="151"/>
      <c r="M806" s="149"/>
      <c r="N806" s="153"/>
      <c r="O806" s="152"/>
      <c r="P806" s="149"/>
      <c r="Q806" s="150"/>
      <c r="R806" s="151"/>
      <c r="S806" s="148"/>
      <c r="T806" s="149"/>
      <c r="U806" s="150"/>
      <c r="V806" s="151"/>
      <c r="W806" s="148"/>
      <c r="X806" s="149"/>
      <c r="Y806" s="150"/>
      <c r="Z806" s="147"/>
      <c r="AA806" s="146"/>
      <c r="AB806" s="158">
        <f t="shared" si="15594"/>
        <v>0</v>
      </c>
      <c r="AC806" s="159">
        <f t="shared" si="15595"/>
        <v>0</v>
      </c>
      <c r="BI806" s="145" t="s">
        <v>38</v>
      </c>
      <c r="BJ806" s="128">
        <f>B806/B808</f>
        <v>0</v>
      </c>
      <c r="BK806" s="129">
        <f t="shared" ref="BK806" si="15623">C806/C808</f>
        <v>0</v>
      </c>
      <c r="BL806" s="130">
        <f t="shared" ref="BL806" si="15624">D806/D808</f>
        <v>0</v>
      </c>
      <c r="BM806" s="131">
        <f t="shared" ref="BM806" si="15625">E806/E808</f>
        <v>0</v>
      </c>
      <c r="BN806" s="128">
        <f t="shared" ref="BN806" si="15626">F806/F808</f>
        <v>0</v>
      </c>
      <c r="BO806" s="129">
        <f t="shared" ref="BO806" si="15627">G806/G808</f>
        <v>0</v>
      </c>
      <c r="BP806" s="130">
        <f t="shared" ref="BP806" si="15628">H806/H808</f>
        <v>0</v>
      </c>
      <c r="BQ806" s="131">
        <f t="shared" ref="BQ806" si="15629">I806/I808</f>
        <v>0</v>
      </c>
      <c r="BR806" s="128">
        <f t="shared" ref="BR806" si="15630">J806/J808</f>
        <v>0</v>
      </c>
      <c r="BS806" s="129">
        <f t="shared" ref="BS806" si="15631">K806/K808</f>
        <v>0</v>
      </c>
      <c r="BT806" s="130">
        <f t="shared" ref="BT806" si="15632">L806/L808</f>
        <v>0</v>
      </c>
      <c r="BU806" s="128">
        <f t="shared" ref="BU806" si="15633">M806/M808</f>
        <v>0</v>
      </c>
      <c r="BV806" s="132">
        <f t="shared" ref="BV806" si="15634">N806/N808</f>
        <v>0</v>
      </c>
      <c r="BW806" s="133">
        <f t="shared" ref="BW806" si="15635">O806/O808</f>
        <v>0</v>
      </c>
      <c r="BX806" s="128">
        <f t="shared" ref="BX806" si="15636">P806/P808</f>
        <v>0</v>
      </c>
      <c r="BY806" s="129">
        <f t="shared" ref="BY806" si="15637">Q806/Q808</f>
        <v>0</v>
      </c>
      <c r="BZ806" s="130">
        <f t="shared" ref="BZ806" si="15638">R806/R808</f>
        <v>0</v>
      </c>
      <c r="CA806" s="131">
        <f t="shared" ref="CA806" si="15639">S806/S808</f>
        <v>0</v>
      </c>
      <c r="CB806" s="128">
        <f t="shared" ref="CB806" si="15640">T806/T808</f>
        <v>0</v>
      </c>
      <c r="CC806" s="129">
        <f t="shared" ref="CC806" si="15641">U806/U808</f>
        <v>0</v>
      </c>
      <c r="CD806" s="130">
        <f t="shared" ref="CD806" si="15642">V806/V808</f>
        <v>0</v>
      </c>
      <c r="CE806" s="131">
        <f t="shared" ref="CE806" si="15643">W806/W808</f>
        <v>0</v>
      </c>
      <c r="CF806" s="128">
        <f t="shared" ref="CF806" si="15644">X806/X808</f>
        <v>0</v>
      </c>
      <c r="CG806" s="129">
        <f t="shared" ref="CG806" si="15645">Y806/Y808</f>
        <v>0</v>
      </c>
      <c r="CH806" s="130">
        <f t="shared" ref="CH806" si="15646">Z806/Z808</f>
        <v>0</v>
      </c>
      <c r="CI806" s="128">
        <f t="shared" ref="CI806" si="15647">AA806/AA808</f>
        <v>0</v>
      </c>
      <c r="CJ806" s="134">
        <f t="shared" ref="CJ806" si="15648">AB806/AB808</f>
        <v>0</v>
      </c>
      <c r="CK806" s="135">
        <f t="shared" ref="CK806" si="15649">AC806/AC808</f>
        <v>0</v>
      </c>
    </row>
    <row r="807" spans="1:89" ht="13.5" thickBot="1" x14ac:dyDescent="0.25">
      <c r="A807" s="136" t="s">
        <v>39</v>
      </c>
      <c r="B807" s="58"/>
      <c r="C807" s="59"/>
      <c r="D807" s="138"/>
      <c r="E807" s="139"/>
      <c r="F807" s="137"/>
      <c r="G807" s="140"/>
      <c r="H807" s="138"/>
      <c r="I807" s="139"/>
      <c r="J807" s="137"/>
      <c r="K807" s="140"/>
      <c r="L807" s="138"/>
      <c r="M807" s="137"/>
      <c r="N807" s="141"/>
      <c r="O807" s="142"/>
      <c r="P807" s="137"/>
      <c r="Q807" s="140"/>
      <c r="R807" s="138"/>
      <c r="S807" s="139"/>
      <c r="T807" s="137"/>
      <c r="U807" s="140"/>
      <c r="V807" s="138"/>
      <c r="W807" s="139"/>
      <c r="X807" s="137"/>
      <c r="Y807" s="140"/>
      <c r="Z807" s="143"/>
      <c r="AA807" s="144"/>
      <c r="AB807" s="158">
        <f t="shared" si="15594"/>
        <v>0</v>
      </c>
      <c r="AC807" s="159">
        <f t="shared" si="15595"/>
        <v>0</v>
      </c>
      <c r="BI807" s="136" t="s">
        <v>39</v>
      </c>
      <c r="BJ807" s="128">
        <f>B807/B808</f>
        <v>0</v>
      </c>
      <c r="BK807" s="129">
        <f t="shared" ref="BK807" si="15650">C807/C808</f>
        <v>0</v>
      </c>
      <c r="BL807" s="130">
        <f t="shared" ref="BL807" si="15651">D807/D808</f>
        <v>0</v>
      </c>
      <c r="BM807" s="131">
        <f t="shared" ref="BM807" si="15652">E807/E808</f>
        <v>0</v>
      </c>
      <c r="BN807" s="128">
        <f t="shared" ref="BN807" si="15653">F807/F808</f>
        <v>0</v>
      </c>
      <c r="BO807" s="129">
        <f t="shared" ref="BO807" si="15654">G807/G808</f>
        <v>0</v>
      </c>
      <c r="BP807" s="130">
        <f t="shared" ref="BP807" si="15655">H807/H808</f>
        <v>0</v>
      </c>
      <c r="BQ807" s="131">
        <f t="shared" ref="BQ807" si="15656">I807/I808</f>
        <v>0</v>
      </c>
      <c r="BR807" s="128">
        <f t="shared" ref="BR807" si="15657">J807/J808</f>
        <v>0</v>
      </c>
      <c r="BS807" s="129">
        <f t="shared" ref="BS807" si="15658">K807/K808</f>
        <v>0</v>
      </c>
      <c r="BT807" s="130">
        <f t="shared" ref="BT807" si="15659">L807/L808</f>
        <v>0</v>
      </c>
      <c r="BU807" s="128">
        <f t="shared" ref="BU807" si="15660">M807/M808</f>
        <v>0</v>
      </c>
      <c r="BV807" s="132">
        <f t="shared" ref="BV807" si="15661">N807/N808</f>
        <v>0</v>
      </c>
      <c r="BW807" s="133">
        <f t="shared" ref="BW807" si="15662">O807/O808</f>
        <v>0</v>
      </c>
      <c r="BX807" s="128">
        <f t="shared" ref="BX807" si="15663">P807/P808</f>
        <v>0</v>
      </c>
      <c r="BY807" s="129">
        <f t="shared" ref="BY807" si="15664">Q807/Q808</f>
        <v>0</v>
      </c>
      <c r="BZ807" s="130">
        <f t="shared" ref="BZ807" si="15665">R807/R808</f>
        <v>0</v>
      </c>
      <c r="CA807" s="131">
        <f t="shared" ref="CA807" si="15666">S807/S808</f>
        <v>0</v>
      </c>
      <c r="CB807" s="128">
        <f t="shared" ref="CB807" si="15667">T807/T808</f>
        <v>0</v>
      </c>
      <c r="CC807" s="129">
        <f t="shared" ref="CC807" si="15668">U807/U808</f>
        <v>0</v>
      </c>
      <c r="CD807" s="130">
        <f t="shared" ref="CD807" si="15669">V807/V808</f>
        <v>0</v>
      </c>
      <c r="CE807" s="131">
        <f t="shared" ref="CE807" si="15670">W807/W808</f>
        <v>0</v>
      </c>
      <c r="CF807" s="128">
        <f t="shared" ref="CF807" si="15671">X807/X808</f>
        <v>0</v>
      </c>
      <c r="CG807" s="129">
        <f t="shared" ref="CG807" si="15672">Y807/Y808</f>
        <v>0</v>
      </c>
      <c r="CH807" s="130">
        <f t="shared" ref="CH807" si="15673">Z807/Z808</f>
        <v>0</v>
      </c>
      <c r="CI807" s="128">
        <f t="shared" ref="CI807" si="15674">AA807/AA808</f>
        <v>0</v>
      </c>
      <c r="CJ807" s="134">
        <f t="shared" ref="CJ807" si="15675">AB807/AB808</f>
        <v>0</v>
      </c>
      <c r="CK807" s="135">
        <f t="shared" ref="CK807" si="15676">AC807/AC808</f>
        <v>0</v>
      </c>
    </row>
    <row r="808" spans="1:89" ht="14.25" thickTop="1" thickBot="1" x14ac:dyDescent="0.25">
      <c r="A808" s="229" t="s">
        <v>13</v>
      </c>
      <c r="B808" s="20">
        <f t="shared" ref="B808:AA808" si="15677">SUM(B785:B807)</f>
        <v>31356</v>
      </c>
      <c r="C808" s="21">
        <f t="shared" si="15677"/>
        <v>31689</v>
      </c>
      <c r="D808" s="20">
        <f t="shared" si="15677"/>
        <v>13687</v>
      </c>
      <c r="E808" s="21">
        <f t="shared" si="15677"/>
        <v>14502</v>
      </c>
      <c r="F808" s="20">
        <f t="shared" si="15677"/>
        <v>31136</v>
      </c>
      <c r="G808" s="21">
        <f t="shared" si="15677"/>
        <v>28365</v>
      </c>
      <c r="H808" s="20">
        <f t="shared" si="15677"/>
        <v>43371</v>
      </c>
      <c r="I808" s="21">
        <f t="shared" si="15677"/>
        <v>46301</v>
      </c>
      <c r="J808" s="20">
        <f t="shared" si="15677"/>
        <v>6807</v>
      </c>
      <c r="K808" s="21">
        <f t="shared" si="15677"/>
        <v>6916</v>
      </c>
      <c r="L808" s="20">
        <f t="shared" si="15677"/>
        <v>25701</v>
      </c>
      <c r="M808" s="21">
        <f t="shared" si="15677"/>
        <v>25153</v>
      </c>
      <c r="N808" s="20">
        <f t="shared" si="15677"/>
        <v>43983</v>
      </c>
      <c r="O808" s="21">
        <f t="shared" si="15677"/>
        <v>42691</v>
      </c>
      <c r="P808" s="20">
        <f t="shared" si="15677"/>
        <v>24388</v>
      </c>
      <c r="Q808" s="21">
        <f t="shared" si="15677"/>
        <v>24117</v>
      </c>
      <c r="R808" s="20">
        <f t="shared" si="15677"/>
        <v>29417</v>
      </c>
      <c r="S808" s="21">
        <f t="shared" si="15677"/>
        <v>30633</v>
      </c>
      <c r="T808" s="20">
        <f t="shared" si="15677"/>
        <v>8868</v>
      </c>
      <c r="U808" s="21">
        <f t="shared" si="15677"/>
        <v>9020</v>
      </c>
      <c r="V808" s="20">
        <f t="shared" si="15677"/>
        <v>27971</v>
      </c>
      <c r="W808" s="21">
        <f t="shared" si="15677"/>
        <v>30868</v>
      </c>
      <c r="X808" s="20">
        <f t="shared" si="15677"/>
        <v>21477</v>
      </c>
      <c r="Y808" s="21">
        <f t="shared" si="15677"/>
        <v>13521</v>
      </c>
      <c r="Z808" s="20">
        <f t="shared" si="15677"/>
        <v>45391</v>
      </c>
      <c r="AA808" s="21">
        <f t="shared" si="15677"/>
        <v>48362</v>
      </c>
      <c r="AB808" s="160">
        <f t="shared" ref="AB808:AC808" si="15678">SUM(AB784:AB807)</f>
        <v>353553</v>
      </c>
      <c r="AC808" s="161">
        <f t="shared" si="15678"/>
        <v>352138</v>
      </c>
      <c r="BI808" s="229" t="s">
        <v>13</v>
      </c>
      <c r="BJ808" s="154">
        <f>SUM(BJ784:BJ807)</f>
        <v>1.0000000000000002</v>
      </c>
      <c r="BK808" s="155">
        <f t="shared" ref="BK808:CK808" si="15679">SUM(BK784:BK807)</f>
        <v>0.99999999999999989</v>
      </c>
      <c r="BL808" s="154">
        <f t="shared" si="15679"/>
        <v>1</v>
      </c>
      <c r="BM808" s="155">
        <f t="shared" si="15679"/>
        <v>1</v>
      </c>
      <c r="BN808" s="154">
        <f t="shared" si="15679"/>
        <v>1</v>
      </c>
      <c r="BO808" s="155">
        <f t="shared" si="15679"/>
        <v>1</v>
      </c>
      <c r="BP808" s="154">
        <f t="shared" si="15679"/>
        <v>1</v>
      </c>
      <c r="BQ808" s="155">
        <f t="shared" si="15679"/>
        <v>1.0000000000000002</v>
      </c>
      <c r="BR808" s="154">
        <f t="shared" si="15679"/>
        <v>1</v>
      </c>
      <c r="BS808" s="155">
        <f t="shared" si="15679"/>
        <v>1</v>
      </c>
      <c r="BT808" s="154">
        <f t="shared" si="15679"/>
        <v>1</v>
      </c>
      <c r="BU808" s="155">
        <f t="shared" si="15679"/>
        <v>1.0000000000000002</v>
      </c>
      <c r="BV808" s="154">
        <f t="shared" si="15679"/>
        <v>1</v>
      </c>
      <c r="BW808" s="155">
        <f t="shared" si="15679"/>
        <v>1.0000000000000002</v>
      </c>
      <c r="BX808" s="154">
        <f t="shared" si="15679"/>
        <v>1</v>
      </c>
      <c r="BY808" s="155">
        <f t="shared" si="15679"/>
        <v>1</v>
      </c>
      <c r="BZ808" s="154">
        <f t="shared" si="15679"/>
        <v>0.99999999999999978</v>
      </c>
      <c r="CA808" s="155">
        <f t="shared" si="15679"/>
        <v>1</v>
      </c>
      <c r="CB808" s="154">
        <f t="shared" si="15679"/>
        <v>0.99999999999999989</v>
      </c>
      <c r="CC808" s="155">
        <f t="shared" si="15679"/>
        <v>1</v>
      </c>
      <c r="CD808" s="154">
        <f t="shared" si="15679"/>
        <v>1</v>
      </c>
      <c r="CE808" s="155">
        <f t="shared" si="15679"/>
        <v>1.0000000000000002</v>
      </c>
      <c r="CF808" s="154">
        <f t="shared" si="15679"/>
        <v>1</v>
      </c>
      <c r="CG808" s="155">
        <f t="shared" si="15679"/>
        <v>1</v>
      </c>
      <c r="CH808" s="154">
        <f t="shared" si="15679"/>
        <v>1</v>
      </c>
      <c r="CI808" s="155">
        <f t="shared" si="15679"/>
        <v>0.99999999999999989</v>
      </c>
      <c r="CJ808" s="154">
        <f t="shared" si="15679"/>
        <v>0.99999999999999989</v>
      </c>
      <c r="CK808" s="155">
        <f t="shared" si="15679"/>
        <v>1</v>
      </c>
    </row>
    <row r="809" spans="1:89" ht="13.5" thickTop="1" x14ac:dyDescent="0.2">
      <c r="A809" s="173"/>
    </row>
    <row r="810" spans="1:89" x14ac:dyDescent="0.2">
      <c r="A810" s="203"/>
    </row>
    <row r="811" spans="1:89" x14ac:dyDescent="0.2">
      <c r="A811" s="304">
        <f>+A780+1</f>
        <v>44708</v>
      </c>
      <c r="B811" s="304"/>
      <c r="C811" s="304"/>
      <c r="D811" s="304"/>
      <c r="BI811" s="309">
        <f>+BI749+2</f>
        <v>44708</v>
      </c>
      <c r="BJ811" s="309"/>
      <c r="BK811" s="309"/>
      <c r="BL811" s="309"/>
    </row>
    <row r="812" spans="1:89" ht="13.5" thickBot="1" x14ac:dyDescent="0.25">
      <c r="AE812" s="232" t="s">
        <v>84</v>
      </c>
    </row>
    <row r="813" spans="1:89" ht="14.25" thickTop="1" thickBot="1" x14ac:dyDescent="0.25">
      <c r="A813" s="300" t="s">
        <v>0</v>
      </c>
      <c r="B813" s="302" t="s">
        <v>1</v>
      </c>
      <c r="C813" s="303"/>
      <c r="D813" s="302" t="s">
        <v>2</v>
      </c>
      <c r="E813" s="303"/>
      <c r="F813" s="302" t="s">
        <v>3</v>
      </c>
      <c r="G813" s="303"/>
      <c r="H813" s="302" t="s">
        <v>4</v>
      </c>
      <c r="I813" s="303"/>
      <c r="J813" s="302" t="s">
        <v>5</v>
      </c>
      <c r="K813" s="303"/>
      <c r="L813" s="302" t="s">
        <v>6</v>
      </c>
      <c r="M813" s="303"/>
      <c r="N813" s="302" t="s">
        <v>7</v>
      </c>
      <c r="O813" s="303"/>
      <c r="P813" s="302" t="s">
        <v>8</v>
      </c>
      <c r="Q813" s="303"/>
      <c r="R813" s="302" t="s">
        <v>9</v>
      </c>
      <c r="S813" s="303"/>
      <c r="T813" s="302" t="s">
        <v>10</v>
      </c>
      <c r="U813" s="303"/>
      <c r="V813" s="302" t="s">
        <v>11</v>
      </c>
      <c r="W813" s="303"/>
      <c r="X813" s="302" t="s">
        <v>12</v>
      </c>
      <c r="Y813" s="303"/>
      <c r="Z813" s="305" t="s">
        <v>40</v>
      </c>
      <c r="AA813" s="306"/>
      <c r="AB813" s="307" t="s">
        <v>41</v>
      </c>
      <c r="AC813" s="308"/>
      <c r="AE813" s="300" t="s">
        <v>0</v>
      </c>
      <c r="AF813" s="302" t="s">
        <v>1</v>
      </c>
      <c r="AG813" s="303"/>
      <c r="AH813" s="302" t="s">
        <v>2</v>
      </c>
      <c r="AI813" s="303"/>
      <c r="AJ813" s="302" t="s">
        <v>3</v>
      </c>
      <c r="AK813" s="303"/>
      <c r="AL813" s="302" t="s">
        <v>4</v>
      </c>
      <c r="AM813" s="303"/>
      <c r="AN813" s="302" t="s">
        <v>5</v>
      </c>
      <c r="AO813" s="303"/>
      <c r="AP813" s="302" t="s">
        <v>6</v>
      </c>
      <c r="AQ813" s="303"/>
      <c r="AR813" s="302" t="s">
        <v>7</v>
      </c>
      <c r="AS813" s="303"/>
      <c r="AT813" s="302" t="s">
        <v>8</v>
      </c>
      <c r="AU813" s="303"/>
      <c r="AV813" s="302" t="s">
        <v>9</v>
      </c>
      <c r="AW813" s="303"/>
      <c r="AX813" s="302" t="s">
        <v>10</v>
      </c>
      <c r="AY813" s="303"/>
      <c r="AZ813" s="302" t="s">
        <v>11</v>
      </c>
      <c r="BA813" s="303"/>
      <c r="BB813" s="302" t="s">
        <v>12</v>
      </c>
      <c r="BC813" s="303"/>
      <c r="BD813" s="305" t="s">
        <v>40</v>
      </c>
      <c r="BE813" s="306"/>
      <c r="BF813" s="307" t="s">
        <v>41</v>
      </c>
      <c r="BG813" s="308"/>
      <c r="BI813" s="300" t="s">
        <v>0</v>
      </c>
      <c r="BJ813" s="302" t="s">
        <v>1</v>
      </c>
      <c r="BK813" s="303"/>
      <c r="BL813" s="302" t="s">
        <v>2</v>
      </c>
      <c r="BM813" s="303"/>
      <c r="BN813" s="302" t="s">
        <v>3</v>
      </c>
      <c r="BO813" s="303"/>
      <c r="BP813" s="302" t="s">
        <v>4</v>
      </c>
      <c r="BQ813" s="303"/>
      <c r="BR813" s="302" t="s">
        <v>5</v>
      </c>
      <c r="BS813" s="303"/>
      <c r="BT813" s="302" t="s">
        <v>6</v>
      </c>
      <c r="BU813" s="303"/>
      <c r="BV813" s="302" t="s">
        <v>7</v>
      </c>
      <c r="BW813" s="303"/>
      <c r="BX813" s="302" t="s">
        <v>8</v>
      </c>
      <c r="BY813" s="303"/>
      <c r="BZ813" s="302" t="s">
        <v>9</v>
      </c>
      <c r="CA813" s="303"/>
      <c r="CB813" s="302" t="s">
        <v>10</v>
      </c>
      <c r="CC813" s="303"/>
      <c r="CD813" s="302" t="s">
        <v>11</v>
      </c>
      <c r="CE813" s="303"/>
      <c r="CF813" s="302" t="s">
        <v>12</v>
      </c>
      <c r="CG813" s="303"/>
      <c r="CH813" s="305" t="s">
        <v>40</v>
      </c>
      <c r="CI813" s="306"/>
      <c r="CJ813" s="302" t="s">
        <v>41</v>
      </c>
      <c r="CK813" s="303"/>
    </row>
    <row r="814" spans="1:89" ht="15" thickTop="1" thickBot="1" x14ac:dyDescent="0.3">
      <c r="A814" s="301"/>
      <c r="B814" s="115" t="s">
        <v>14</v>
      </c>
      <c r="C814" s="116" t="s">
        <v>15</v>
      </c>
      <c r="D814" s="117" t="s">
        <v>14</v>
      </c>
      <c r="E814" s="118" t="s">
        <v>15</v>
      </c>
      <c r="F814" s="115" t="s">
        <v>14</v>
      </c>
      <c r="G814" s="116" t="s">
        <v>15</v>
      </c>
      <c r="H814" s="117" t="s">
        <v>14</v>
      </c>
      <c r="I814" s="118" t="s">
        <v>15</v>
      </c>
      <c r="J814" s="115" t="s">
        <v>14</v>
      </c>
      <c r="K814" s="116" t="s">
        <v>15</v>
      </c>
      <c r="L814" s="117" t="s">
        <v>14</v>
      </c>
      <c r="M814" s="115" t="s">
        <v>15</v>
      </c>
      <c r="N814" s="119" t="s">
        <v>14</v>
      </c>
      <c r="O814" s="120" t="s">
        <v>15</v>
      </c>
      <c r="P814" s="115" t="s">
        <v>14</v>
      </c>
      <c r="Q814" s="116" t="s">
        <v>15</v>
      </c>
      <c r="R814" s="117" t="s">
        <v>14</v>
      </c>
      <c r="S814" s="118" t="s">
        <v>15</v>
      </c>
      <c r="T814" s="115" t="s">
        <v>14</v>
      </c>
      <c r="U814" s="116" t="s">
        <v>15</v>
      </c>
      <c r="V814" s="117" t="s">
        <v>14</v>
      </c>
      <c r="W814" s="118" t="s">
        <v>15</v>
      </c>
      <c r="X814" s="115" t="s">
        <v>14</v>
      </c>
      <c r="Y814" s="116" t="s">
        <v>15</v>
      </c>
      <c r="Z814" s="28" t="s">
        <v>14</v>
      </c>
      <c r="AA814" s="121" t="s">
        <v>15</v>
      </c>
      <c r="AB814" s="162" t="s">
        <v>14</v>
      </c>
      <c r="AC814" s="163" t="s">
        <v>15</v>
      </c>
      <c r="AE814" s="301"/>
      <c r="AF814" s="115" t="s">
        <v>14</v>
      </c>
      <c r="AG814" s="116" t="s">
        <v>15</v>
      </c>
      <c r="AH814" s="117" t="s">
        <v>14</v>
      </c>
      <c r="AI814" s="118" t="s">
        <v>15</v>
      </c>
      <c r="AJ814" s="115" t="s">
        <v>14</v>
      </c>
      <c r="AK814" s="116" t="s">
        <v>15</v>
      </c>
      <c r="AL814" s="117" t="s">
        <v>14</v>
      </c>
      <c r="AM814" s="118" t="s">
        <v>15</v>
      </c>
      <c r="AN814" s="115" t="s">
        <v>14</v>
      </c>
      <c r="AO814" s="116" t="s">
        <v>15</v>
      </c>
      <c r="AP814" s="117" t="s">
        <v>14</v>
      </c>
      <c r="AQ814" s="115" t="s">
        <v>15</v>
      </c>
      <c r="AR814" s="119" t="s">
        <v>14</v>
      </c>
      <c r="AS814" s="120" t="s">
        <v>15</v>
      </c>
      <c r="AT814" s="115" t="s">
        <v>14</v>
      </c>
      <c r="AU814" s="116" t="s">
        <v>15</v>
      </c>
      <c r="AV814" s="117" t="s">
        <v>14</v>
      </c>
      <c r="AW814" s="118" t="s">
        <v>15</v>
      </c>
      <c r="AX814" s="115" t="s">
        <v>14</v>
      </c>
      <c r="AY814" s="116" t="s">
        <v>15</v>
      </c>
      <c r="AZ814" s="117" t="s">
        <v>14</v>
      </c>
      <c r="BA814" s="118" t="s">
        <v>15</v>
      </c>
      <c r="BB814" s="115" t="s">
        <v>14</v>
      </c>
      <c r="BC814" s="116" t="s">
        <v>15</v>
      </c>
      <c r="BD814" s="28" t="s">
        <v>14</v>
      </c>
      <c r="BE814" s="121" t="s">
        <v>15</v>
      </c>
      <c r="BF814" s="162" t="s">
        <v>14</v>
      </c>
      <c r="BG814" s="163" t="s">
        <v>15</v>
      </c>
      <c r="BI814" s="301"/>
      <c r="BJ814" s="115" t="s">
        <v>14</v>
      </c>
      <c r="BK814" s="116" t="s">
        <v>15</v>
      </c>
      <c r="BL814" s="117" t="s">
        <v>14</v>
      </c>
      <c r="BM814" s="118" t="s">
        <v>15</v>
      </c>
      <c r="BN814" s="115" t="s">
        <v>14</v>
      </c>
      <c r="BO814" s="116" t="s">
        <v>15</v>
      </c>
      <c r="BP814" s="117" t="s">
        <v>14</v>
      </c>
      <c r="BQ814" s="118" t="s">
        <v>15</v>
      </c>
      <c r="BR814" s="115" t="s">
        <v>14</v>
      </c>
      <c r="BS814" s="116" t="s">
        <v>15</v>
      </c>
      <c r="BT814" s="117" t="s">
        <v>14</v>
      </c>
      <c r="BU814" s="115" t="s">
        <v>15</v>
      </c>
      <c r="BV814" s="119" t="s">
        <v>14</v>
      </c>
      <c r="BW814" s="120" t="s">
        <v>15</v>
      </c>
      <c r="BX814" s="115" t="s">
        <v>14</v>
      </c>
      <c r="BY814" s="116" t="s">
        <v>15</v>
      </c>
      <c r="BZ814" s="117" t="s">
        <v>14</v>
      </c>
      <c r="CA814" s="118" t="s">
        <v>15</v>
      </c>
      <c r="CB814" s="115" t="s">
        <v>14</v>
      </c>
      <c r="CC814" s="116" t="s">
        <v>15</v>
      </c>
      <c r="CD814" s="117" t="s">
        <v>14</v>
      </c>
      <c r="CE814" s="118" t="s">
        <v>15</v>
      </c>
      <c r="CF814" s="115" t="s">
        <v>14</v>
      </c>
      <c r="CG814" s="116" t="s">
        <v>15</v>
      </c>
      <c r="CH814" s="28" t="s">
        <v>14</v>
      </c>
      <c r="CI814" s="121" t="s">
        <v>15</v>
      </c>
      <c r="CJ814" s="119" t="s">
        <v>14</v>
      </c>
      <c r="CK814" s="120" t="s">
        <v>15</v>
      </c>
    </row>
    <row r="815" spans="1:89" ht="13.5" thickTop="1" x14ac:dyDescent="0.2">
      <c r="A815" s="124" t="s">
        <v>16</v>
      </c>
      <c r="B815" s="125"/>
      <c r="C815" s="172"/>
      <c r="D815" s="126"/>
      <c r="E815" s="166"/>
      <c r="F815" s="125"/>
      <c r="G815" s="127"/>
      <c r="H815" s="126"/>
      <c r="I815" s="166"/>
      <c r="J815" s="125"/>
      <c r="K815" s="127"/>
      <c r="L815" s="126"/>
      <c r="M815" s="125"/>
      <c r="N815" s="165"/>
      <c r="O815" s="167"/>
      <c r="P815" s="125"/>
      <c r="Q815" s="127"/>
      <c r="R815" s="126"/>
      <c r="S815" s="166"/>
      <c r="T815" s="125"/>
      <c r="U815" s="127"/>
      <c r="V815" s="126"/>
      <c r="W815" s="166"/>
      <c r="X815" s="125"/>
      <c r="Y815" s="127"/>
      <c r="Z815" s="170"/>
      <c r="AA815" s="171"/>
      <c r="AB815" s="156">
        <f>B815+D815+F815+H815+J815+L815+N815+P815+R815+T815+V815+X815+Z815</f>
        <v>0</v>
      </c>
      <c r="AC815" s="157">
        <f>C815+E815+G815+I815+K815+M815+O815+Q815+S815+U815+W815+Y815+AA815</f>
        <v>0</v>
      </c>
      <c r="AE815" s="235" t="str">
        <f>$AE$9</f>
        <v>07:00 - 07:59</v>
      </c>
      <c r="AF815" s="125">
        <f>SUMIF($A$9:$A$32,$AE815,B$815:B$838)</f>
        <v>3128</v>
      </c>
      <c r="AG815" s="172">
        <f t="shared" ref="AG815:AV817" si="15680">SUMIF($A$9:$A$32,$AE815,C$815:C$838)</f>
        <v>1551</v>
      </c>
      <c r="AH815" s="126">
        <f t="shared" si="15680"/>
        <v>1123</v>
      </c>
      <c r="AI815" s="166">
        <f t="shared" si="15680"/>
        <v>1152</v>
      </c>
      <c r="AJ815" s="125">
        <f t="shared" si="15680"/>
        <v>3015</v>
      </c>
      <c r="AK815" s="127">
        <f t="shared" si="15680"/>
        <v>1713</v>
      </c>
      <c r="AL815" s="126">
        <f t="shared" si="15680"/>
        <v>3881</v>
      </c>
      <c r="AM815" s="166">
        <f t="shared" si="15680"/>
        <v>2703</v>
      </c>
      <c r="AN815" s="125">
        <f t="shared" si="15680"/>
        <v>309</v>
      </c>
      <c r="AO815" s="127">
        <f t="shared" si="15680"/>
        <v>968</v>
      </c>
      <c r="AP815" s="126">
        <f t="shared" si="15680"/>
        <v>1261</v>
      </c>
      <c r="AQ815" s="125">
        <f t="shared" si="15680"/>
        <v>3235</v>
      </c>
      <c r="AR815" s="165">
        <f t="shared" si="15680"/>
        <v>3088</v>
      </c>
      <c r="AS815" s="167">
        <f t="shared" si="15680"/>
        <v>4158</v>
      </c>
      <c r="AT815" s="125">
        <f t="shared" si="15680"/>
        <v>2231</v>
      </c>
      <c r="AU815" s="127">
        <f t="shared" si="15680"/>
        <v>1929</v>
      </c>
      <c r="AV815" s="126">
        <f t="shared" si="15680"/>
        <v>2592</v>
      </c>
      <c r="AW815" s="166">
        <f t="shared" ref="AW815:BE817" si="15681">SUMIF($A$9:$A$32,$AE815,S$815:S$838)</f>
        <v>2167</v>
      </c>
      <c r="AX815" s="125">
        <f t="shared" si="15681"/>
        <v>415</v>
      </c>
      <c r="AY815" s="127">
        <f t="shared" si="15681"/>
        <v>1507</v>
      </c>
      <c r="AZ815" s="126">
        <f t="shared" si="15681"/>
        <v>1207</v>
      </c>
      <c r="BA815" s="166">
        <f t="shared" si="15681"/>
        <v>2865</v>
      </c>
      <c r="BB815" s="125">
        <f t="shared" si="15681"/>
        <v>1800</v>
      </c>
      <c r="BC815" s="127">
        <f t="shared" si="15681"/>
        <v>1742</v>
      </c>
      <c r="BD815" s="170">
        <f t="shared" si="15681"/>
        <v>3970</v>
      </c>
      <c r="BE815" s="171">
        <f t="shared" si="15681"/>
        <v>2839</v>
      </c>
      <c r="BF815" s="156">
        <f>AF815+AH815+AJ815+AL815+AN815+AP815+AR815+AT815+AV815+AX815+AZ815+BB815+BD815</f>
        <v>28020</v>
      </c>
      <c r="BG815" s="157">
        <f>AG815+AI815+AK815+AM815+AO815+AQ815+AS815+AU815+AW815+AY815+BA815+BC815+BE815</f>
        <v>28529</v>
      </c>
      <c r="BI815" s="124" t="s">
        <v>16</v>
      </c>
      <c r="BJ815" s="128">
        <f>B815/B839</f>
        <v>0</v>
      </c>
      <c r="BK815" s="129">
        <f t="shared" ref="BK815" si="15682">C815/C839</f>
        <v>0</v>
      </c>
      <c r="BL815" s="130">
        <f t="shared" ref="BL815" si="15683">D815/D839</f>
        <v>0</v>
      </c>
      <c r="BM815" s="131">
        <f t="shared" ref="BM815" si="15684">E815/E839</f>
        <v>0</v>
      </c>
      <c r="BN815" s="128">
        <f t="shared" ref="BN815" si="15685">F815/F839</f>
        <v>0</v>
      </c>
      <c r="BO815" s="129">
        <f t="shared" ref="BO815" si="15686">G815/G839</f>
        <v>0</v>
      </c>
      <c r="BP815" s="130">
        <f t="shared" ref="BP815" si="15687">H815/H839</f>
        <v>0</v>
      </c>
      <c r="BQ815" s="131">
        <f t="shared" ref="BQ815" si="15688">I815/I839</f>
        <v>0</v>
      </c>
      <c r="BR815" s="128">
        <f t="shared" ref="BR815" si="15689">J815/J839</f>
        <v>0</v>
      </c>
      <c r="BS815" s="129">
        <f t="shared" ref="BS815" si="15690">K815/K839</f>
        <v>0</v>
      </c>
      <c r="BT815" s="130">
        <f t="shared" ref="BT815" si="15691">L815/L839</f>
        <v>0</v>
      </c>
      <c r="BU815" s="128">
        <f t="shared" ref="BU815" si="15692">M815/M839</f>
        <v>0</v>
      </c>
      <c r="BV815" s="132">
        <f t="shared" ref="BV815" si="15693">N815/N839</f>
        <v>0</v>
      </c>
      <c r="BW815" s="133">
        <f t="shared" ref="BW815" si="15694">O815/O839</f>
        <v>0</v>
      </c>
      <c r="BX815" s="128">
        <f t="shared" ref="BX815" si="15695">P815/P839</f>
        <v>0</v>
      </c>
      <c r="BY815" s="129">
        <f t="shared" ref="BY815" si="15696">Q815/Q839</f>
        <v>0</v>
      </c>
      <c r="BZ815" s="130">
        <f t="shared" ref="BZ815" si="15697">R815/R839</f>
        <v>0</v>
      </c>
      <c r="CA815" s="131">
        <f t="shared" ref="CA815" si="15698">S815/S839</f>
        <v>0</v>
      </c>
      <c r="CB815" s="128">
        <f t="shared" ref="CB815" si="15699">T815/T839</f>
        <v>0</v>
      </c>
      <c r="CC815" s="129">
        <f t="shared" ref="CC815" si="15700">U815/U839</f>
        <v>0</v>
      </c>
      <c r="CD815" s="130">
        <f t="shared" ref="CD815" si="15701">V815/V839</f>
        <v>0</v>
      </c>
      <c r="CE815" s="131">
        <f t="shared" ref="CE815" si="15702">W815/W839</f>
        <v>0</v>
      </c>
      <c r="CF815" s="128">
        <f t="shared" ref="CF815" si="15703">X815/X839</f>
        <v>0</v>
      </c>
      <c r="CG815" s="129">
        <f t="shared" ref="CG815" si="15704">Y815/Y839</f>
        <v>0</v>
      </c>
      <c r="CH815" s="130">
        <f t="shared" ref="CH815" si="15705">Z815/Z839</f>
        <v>0</v>
      </c>
      <c r="CI815" s="128">
        <f t="shared" ref="CI815" si="15706">AA815/AA839</f>
        <v>0</v>
      </c>
      <c r="CJ815" s="134">
        <f t="shared" ref="CJ815" si="15707">AB815/AB839</f>
        <v>0</v>
      </c>
      <c r="CK815" s="135">
        <f t="shared" ref="CK815" si="15708">AC815/AC839</f>
        <v>0</v>
      </c>
    </row>
    <row r="816" spans="1:89" x14ac:dyDescent="0.2">
      <c r="A816" s="136" t="s">
        <v>17</v>
      </c>
      <c r="B816" s="175">
        <v>335</v>
      </c>
      <c r="C816" s="176">
        <v>0</v>
      </c>
      <c r="D816" s="177">
        <v>199</v>
      </c>
      <c r="E816" s="178">
        <v>3</v>
      </c>
      <c r="F816" s="175">
        <v>631</v>
      </c>
      <c r="G816" s="179">
        <v>5</v>
      </c>
      <c r="H816" s="177">
        <v>456</v>
      </c>
      <c r="I816" s="178">
        <v>41</v>
      </c>
      <c r="J816" s="175">
        <v>13</v>
      </c>
      <c r="K816" s="179">
        <v>16</v>
      </c>
      <c r="L816" s="177">
        <v>84</v>
      </c>
      <c r="M816" s="175">
        <v>79</v>
      </c>
      <c r="N816" s="180">
        <v>195</v>
      </c>
      <c r="O816" s="181">
        <v>201</v>
      </c>
      <c r="P816" s="175">
        <v>68</v>
      </c>
      <c r="Q816" s="179">
        <v>54</v>
      </c>
      <c r="R816" s="177">
        <v>27</v>
      </c>
      <c r="S816" s="178">
        <v>0</v>
      </c>
      <c r="T816" s="175">
        <v>0</v>
      </c>
      <c r="U816" s="179">
        <v>0</v>
      </c>
      <c r="V816" s="177">
        <v>13</v>
      </c>
      <c r="W816" s="178">
        <v>0</v>
      </c>
      <c r="X816" s="175">
        <v>0</v>
      </c>
      <c r="Y816" s="179">
        <v>0</v>
      </c>
      <c r="Z816" s="177">
        <v>0</v>
      </c>
      <c r="AA816" s="175">
        <v>0</v>
      </c>
      <c r="AB816" s="156">
        <f t="shared" ref="AB816:AB834" si="15709">B816+D816+F816+H816+J816+L816+N816+P816+R816+T816+V816+X816+Z816</f>
        <v>2021</v>
      </c>
      <c r="AC816" s="157">
        <f t="shared" ref="AC816:AC835" si="15710">C816+E816+G816+I816+K816+M816+O816+Q816+S816+U816+W816+Y816+AA816</f>
        <v>399</v>
      </c>
      <c r="AE816" s="237" t="str">
        <f>$AE$10</f>
        <v>08:00 - 08:59</v>
      </c>
      <c r="AF816" s="125">
        <f>SUMIF($A$9:$A$32,$AE816,B$815:B$838)</f>
        <v>2551</v>
      </c>
      <c r="AG816" s="176">
        <f t="shared" si="15680"/>
        <v>1295</v>
      </c>
      <c r="AH816" s="177">
        <f t="shared" si="15680"/>
        <v>848</v>
      </c>
      <c r="AI816" s="178">
        <f t="shared" si="15680"/>
        <v>1011</v>
      </c>
      <c r="AJ816" s="238">
        <f t="shared" si="15680"/>
        <v>2619</v>
      </c>
      <c r="AK816" s="179">
        <f t="shared" si="15680"/>
        <v>1156</v>
      </c>
      <c r="AL816" s="177">
        <f t="shared" si="15680"/>
        <v>3071</v>
      </c>
      <c r="AM816" s="178">
        <f t="shared" si="15680"/>
        <v>2237</v>
      </c>
      <c r="AN816" s="238">
        <f t="shared" si="15680"/>
        <v>253</v>
      </c>
      <c r="AO816" s="179">
        <f t="shared" si="15680"/>
        <v>783</v>
      </c>
      <c r="AP816" s="177">
        <f t="shared" si="15680"/>
        <v>1093</v>
      </c>
      <c r="AQ816" s="238">
        <f t="shared" si="15680"/>
        <v>2791</v>
      </c>
      <c r="AR816" s="180">
        <f t="shared" si="15680"/>
        <v>2395</v>
      </c>
      <c r="AS816" s="181">
        <f t="shared" si="15680"/>
        <v>3782</v>
      </c>
      <c r="AT816" s="238">
        <f t="shared" si="15680"/>
        <v>1620</v>
      </c>
      <c r="AU816" s="179">
        <f t="shared" si="15680"/>
        <v>1778</v>
      </c>
      <c r="AV816" s="177">
        <f t="shared" si="15680"/>
        <v>2283</v>
      </c>
      <c r="AW816" s="178">
        <f t="shared" si="15681"/>
        <v>1709</v>
      </c>
      <c r="AX816" s="238">
        <f t="shared" si="15681"/>
        <v>334</v>
      </c>
      <c r="AY816" s="179">
        <f t="shared" si="15681"/>
        <v>1036</v>
      </c>
      <c r="AZ816" s="177">
        <f t="shared" si="15681"/>
        <v>1002</v>
      </c>
      <c r="BA816" s="178">
        <f t="shared" si="15681"/>
        <v>2382</v>
      </c>
      <c r="BB816" s="238">
        <f t="shared" si="15681"/>
        <v>1427</v>
      </c>
      <c r="BC816" s="179">
        <f t="shared" si="15681"/>
        <v>1425</v>
      </c>
      <c r="BD816" s="177">
        <f t="shared" si="15681"/>
        <v>3343</v>
      </c>
      <c r="BE816" s="238">
        <f t="shared" si="15681"/>
        <v>2536</v>
      </c>
      <c r="BF816" s="158">
        <f>SUM(AF816,AH816,AJ816,AL816,AN816,AP816,AR816,AT816,AV816,AX816,AZ816,BB816,BD816)</f>
        <v>22839</v>
      </c>
      <c r="BG816" s="159">
        <f>SUM(AG816,AI816,AK816,AM816,AO816,AQ816,AS816,AU816,AW816,AY816,BA816,BC816,BE816)</f>
        <v>23921</v>
      </c>
      <c r="BI816" s="136" t="s">
        <v>17</v>
      </c>
      <c r="BJ816" s="128">
        <f>B816/B839</f>
        <v>1.0342379055910593E-2</v>
      </c>
      <c r="BK816" s="129">
        <f t="shared" ref="BK816" si="15711">C816/C839</f>
        <v>0</v>
      </c>
      <c r="BL816" s="130">
        <f t="shared" ref="BL816" si="15712">D816/D839</f>
        <v>1.3743093922651934E-2</v>
      </c>
      <c r="BM816" s="131">
        <f t="shared" ref="BM816" si="15713">E816/E839</f>
        <v>2.000933769092243E-4</v>
      </c>
      <c r="BN816" s="128">
        <f t="shared" ref="BN816" si="15714">F816/F839</f>
        <v>1.9744047060296005E-2</v>
      </c>
      <c r="BO816" s="129">
        <f t="shared" ref="BO816" si="15715">G816/G839</f>
        <v>1.6747052518756699E-4</v>
      </c>
      <c r="BP816" s="130">
        <f t="shared" ref="BP816" si="15716">H816/H839</f>
        <v>1.0098773087655579E-2</v>
      </c>
      <c r="BQ816" s="131">
        <f t="shared" ref="BQ816" si="15717">I816/I839</f>
        <v>8.2704643563158106E-4</v>
      </c>
      <c r="BR816" s="128">
        <f t="shared" ref="BR816" si="15718">J816/J839</f>
        <v>1.8390154194369783E-3</v>
      </c>
      <c r="BS816" s="129">
        <f t="shared" ref="BS816" si="15719">K816/K839</f>
        <v>2.2430954717510164E-3</v>
      </c>
      <c r="BT816" s="130">
        <f t="shared" ref="BT816" si="15720">L816/L839</f>
        <v>3.20488363220145E-3</v>
      </c>
      <c r="BU816" s="128">
        <f t="shared" ref="BU816" si="15721">M816/M839</f>
        <v>3.0440813810110974E-3</v>
      </c>
      <c r="BV816" s="132">
        <f t="shared" ref="BV816" si="15722">N816/N839</f>
        <v>4.2159427496594815E-3</v>
      </c>
      <c r="BW816" s="133">
        <f t="shared" ref="BW816" si="15723">O816/O839</f>
        <v>4.5248868778280547E-3</v>
      </c>
      <c r="BX816" s="128">
        <f t="shared" ref="BX816" si="15724">P816/P839</f>
        <v>2.7056061751482116E-3</v>
      </c>
      <c r="BY816" s="129">
        <f t="shared" ref="BY816" si="15725">Q816/Q839</f>
        <v>2.3239800309864003E-3</v>
      </c>
      <c r="BZ816" s="130">
        <f t="shared" ref="BZ816" si="15726">R816/R839</f>
        <v>8.6182131571387532E-4</v>
      </c>
      <c r="CA816" s="131">
        <f t="shared" ref="CA816" si="15727">S816/S839</f>
        <v>0</v>
      </c>
      <c r="CB816" s="128">
        <f t="shared" ref="CB816" si="15728">T816/T839</f>
        <v>0</v>
      </c>
      <c r="CC816" s="129">
        <f t="shared" ref="CC816" si="15729">U816/U839</f>
        <v>0</v>
      </c>
      <c r="CD816" s="130">
        <f t="shared" ref="CD816" si="15730">V816/V839</f>
        <v>4.5713481960756735E-4</v>
      </c>
      <c r="CE816" s="131">
        <f t="shared" ref="CE816" si="15731">W816/W839</f>
        <v>0</v>
      </c>
      <c r="CF816" s="128">
        <f t="shared" ref="CF816" si="15732">X816/X839</f>
        <v>0</v>
      </c>
      <c r="CG816" s="129">
        <f t="shared" ref="CG816" si="15733">Y816/Y839</f>
        <v>0</v>
      </c>
      <c r="CH816" s="130">
        <f t="shared" ref="CH816" si="15734">Z816/Z839</f>
        <v>0</v>
      </c>
      <c r="CI816" s="128">
        <f t="shared" ref="CI816" si="15735">AA816/AA839</f>
        <v>0</v>
      </c>
      <c r="CJ816" s="134">
        <f t="shared" ref="CJ816" si="15736">AB816/AB839</f>
        <v>5.5069020201965156E-3</v>
      </c>
      <c r="CK816" s="135">
        <f t="shared" ref="CK816" si="15737">AC816/AC839</f>
        <v>1.0922140739584958E-3</v>
      </c>
    </row>
    <row r="817" spans="1:89" ht="13.5" thickBot="1" x14ac:dyDescent="0.25">
      <c r="A817" s="145" t="s">
        <v>18</v>
      </c>
      <c r="B817" s="182">
        <v>1879</v>
      </c>
      <c r="C817" s="183">
        <v>0</v>
      </c>
      <c r="D817" s="184">
        <v>887</v>
      </c>
      <c r="E817" s="185">
        <v>198</v>
      </c>
      <c r="F817" s="182">
        <v>2788</v>
      </c>
      <c r="G817" s="186">
        <v>519</v>
      </c>
      <c r="H817" s="184">
        <v>2250</v>
      </c>
      <c r="I817" s="185">
        <v>875</v>
      </c>
      <c r="J817" s="182">
        <v>81</v>
      </c>
      <c r="K817" s="186">
        <v>218</v>
      </c>
      <c r="L817" s="184">
        <v>699</v>
      </c>
      <c r="M817" s="182">
        <v>1009</v>
      </c>
      <c r="N817" s="187">
        <v>1737</v>
      </c>
      <c r="O817" s="188">
        <v>1868</v>
      </c>
      <c r="P817" s="182">
        <v>990</v>
      </c>
      <c r="Q817" s="186">
        <v>980</v>
      </c>
      <c r="R817" s="184">
        <v>1051</v>
      </c>
      <c r="S817" s="185">
        <v>1277</v>
      </c>
      <c r="T817" s="182">
        <v>172</v>
      </c>
      <c r="U817" s="186">
        <v>620</v>
      </c>
      <c r="V817" s="184">
        <v>763</v>
      </c>
      <c r="W817" s="185">
        <v>1385</v>
      </c>
      <c r="X817" s="182">
        <v>888</v>
      </c>
      <c r="Y817" s="186">
        <v>621</v>
      </c>
      <c r="Z817" s="184">
        <v>1978</v>
      </c>
      <c r="AA817" s="182">
        <v>1238</v>
      </c>
      <c r="AB817" s="156">
        <f t="shared" si="15709"/>
        <v>16163</v>
      </c>
      <c r="AC817" s="157">
        <f t="shared" si="15710"/>
        <v>10808</v>
      </c>
      <c r="AE817" s="235">
        <f>$AE$11</f>
        <v>0</v>
      </c>
      <c r="AF817" s="125">
        <f>SUMIF($A$9:$A$32,$AE817,B$815:B$838)</f>
        <v>0</v>
      </c>
      <c r="AG817" s="183">
        <f t="shared" si="15680"/>
        <v>0</v>
      </c>
      <c r="AH817" s="184">
        <f t="shared" si="15680"/>
        <v>0</v>
      </c>
      <c r="AI817" s="185">
        <f t="shared" si="15680"/>
        <v>0</v>
      </c>
      <c r="AJ817" s="182">
        <f t="shared" si="15680"/>
        <v>0</v>
      </c>
      <c r="AK817" s="186">
        <f t="shared" si="15680"/>
        <v>0</v>
      </c>
      <c r="AL817" s="184">
        <f t="shared" si="15680"/>
        <v>0</v>
      </c>
      <c r="AM817" s="185">
        <f t="shared" si="15680"/>
        <v>0</v>
      </c>
      <c r="AN817" s="182">
        <f t="shared" si="15680"/>
        <v>0</v>
      </c>
      <c r="AO817" s="186">
        <f t="shared" si="15680"/>
        <v>0</v>
      </c>
      <c r="AP817" s="184">
        <f t="shared" si="15680"/>
        <v>0</v>
      </c>
      <c r="AQ817" s="182">
        <f t="shared" si="15680"/>
        <v>0</v>
      </c>
      <c r="AR817" s="187">
        <f t="shared" si="15680"/>
        <v>0</v>
      </c>
      <c r="AS817" s="188">
        <f t="shared" si="15680"/>
        <v>0</v>
      </c>
      <c r="AT817" s="182">
        <f t="shared" si="15680"/>
        <v>0</v>
      </c>
      <c r="AU817" s="186">
        <f t="shared" si="15680"/>
        <v>0</v>
      </c>
      <c r="AV817" s="184">
        <f t="shared" si="15680"/>
        <v>0</v>
      </c>
      <c r="AW817" s="185">
        <f t="shared" si="15681"/>
        <v>0</v>
      </c>
      <c r="AX817" s="182">
        <f t="shared" si="15681"/>
        <v>0</v>
      </c>
      <c r="AY817" s="186">
        <f t="shared" si="15681"/>
        <v>0</v>
      </c>
      <c r="AZ817" s="184">
        <f t="shared" si="15681"/>
        <v>0</v>
      </c>
      <c r="BA817" s="185">
        <f t="shared" si="15681"/>
        <v>0</v>
      </c>
      <c r="BB817" s="182">
        <f t="shared" si="15681"/>
        <v>0</v>
      </c>
      <c r="BC817" s="186">
        <f t="shared" si="15681"/>
        <v>0</v>
      </c>
      <c r="BD817" s="184">
        <f t="shared" si="15681"/>
        <v>0</v>
      </c>
      <c r="BE817" s="182">
        <f t="shared" si="15681"/>
        <v>0</v>
      </c>
      <c r="BF817" s="158">
        <f>SUM(AF817,AH817,AJ817,AL817,AN817,AP817,AR817,AT817,AV817,AX817,AZ817,BB817,BD817)</f>
        <v>0</v>
      </c>
      <c r="BG817" s="159">
        <f>SUM(AG817,AI817,AK817,AM817,AO817,AQ817,AS817,AU817,AW817,AY817,BA817,BC817,BE817)</f>
        <v>0</v>
      </c>
      <c r="BI817" s="145" t="s">
        <v>18</v>
      </c>
      <c r="BJ817" s="128">
        <f>B817/B839</f>
        <v>5.8009941033002992E-2</v>
      </c>
      <c r="BK817" s="129">
        <f t="shared" ref="BK817" si="15738">C817/C839</f>
        <v>0</v>
      </c>
      <c r="BL817" s="130">
        <f t="shared" ref="BL817" si="15739">D817/D839</f>
        <v>6.1256906077348065E-2</v>
      </c>
      <c r="BM817" s="131">
        <f t="shared" ref="BM817" si="15740">E817/E839</f>
        <v>1.3206162876008804E-2</v>
      </c>
      <c r="BN817" s="128">
        <f t="shared" ref="BN817" si="15741">F817/F839</f>
        <v>8.7236772114271416E-2</v>
      </c>
      <c r="BO817" s="129">
        <f t="shared" ref="BO817" si="15742">G817/G839</f>
        <v>1.7383440514469453E-2</v>
      </c>
      <c r="BP817" s="130">
        <f t="shared" ref="BP817" si="15743">H817/H839</f>
        <v>4.9829472471984763E-2</v>
      </c>
      <c r="BQ817" s="131">
        <f t="shared" ref="BQ817" si="15744">I817/I839</f>
        <v>1.7650381248234964E-2</v>
      </c>
      <c r="BR817" s="128">
        <f t="shared" ref="BR817" si="15745">J817/J839</f>
        <v>1.1458480690338096E-2</v>
      </c>
      <c r="BS817" s="129">
        <f t="shared" ref="BS817" si="15746">K817/K839</f>
        <v>3.0562175802607599E-2</v>
      </c>
      <c r="BT817" s="130">
        <f t="shared" ref="BT817" si="15747">L817/L839</f>
        <v>2.6669210225104923E-2</v>
      </c>
      <c r="BU817" s="128">
        <f t="shared" ref="BU817" si="15748">M817/M839</f>
        <v>3.8879469790382246E-2</v>
      </c>
      <c r="BV817" s="132">
        <f t="shared" ref="BV817" si="15749">N817/N839</f>
        <v>3.7554320800812918E-2</v>
      </c>
      <c r="BW817" s="133">
        <f t="shared" ref="BW817" si="15750">O817/O839</f>
        <v>4.2052182526282615E-2</v>
      </c>
      <c r="BX817" s="128">
        <f t="shared" ref="BX817" si="15751">P817/P839</f>
        <v>3.9390442844069548E-2</v>
      </c>
      <c r="BY817" s="129">
        <f t="shared" ref="BY817" si="15752">Q817/Q839</f>
        <v>4.217593389567912E-2</v>
      </c>
      <c r="BZ817" s="130">
        <f t="shared" ref="BZ817" si="15753">R817/R839</f>
        <v>3.3547192696862335E-2</v>
      </c>
      <c r="CA817" s="131">
        <f t="shared" ref="CA817" si="15754">S817/S839</f>
        <v>4.1016252328643928E-2</v>
      </c>
      <c r="CB817" s="128">
        <f t="shared" ref="CB817" si="15755">T817/T839</f>
        <v>1.908142888839583E-2</v>
      </c>
      <c r="CC817" s="129">
        <f t="shared" ref="CC817" si="15756">U817/U839</f>
        <v>6.9977426636568849E-2</v>
      </c>
      <c r="CD817" s="130">
        <f t="shared" ref="CD817" si="15757">V817/V839</f>
        <v>2.6830297489274915E-2</v>
      </c>
      <c r="CE817" s="131">
        <f t="shared" ref="CE817" si="15758">W817/W839</f>
        <v>4.3524716382263288E-2</v>
      </c>
      <c r="CF817" s="128">
        <f t="shared" ref="CF817" si="15759">X817/X839</f>
        <v>4.0210106864698426E-2</v>
      </c>
      <c r="CG817" s="129">
        <f t="shared" ref="CG817" si="15760">Y817/Y839</f>
        <v>4.6502920473266436E-2</v>
      </c>
      <c r="CH817" s="130">
        <f t="shared" ref="CH817" si="15761">Z817/Z839</f>
        <v>4.1659646166807077E-2</v>
      </c>
      <c r="CI817" s="128">
        <f t="shared" ref="CI817" si="15762">AA817/AA839</f>
        <v>2.4530881566171954E-2</v>
      </c>
      <c r="CJ817" s="134">
        <f t="shared" ref="CJ817" si="15763">AB817/AB839</f>
        <v>4.404159196063151E-2</v>
      </c>
      <c r="CK817" s="135">
        <f t="shared" ref="CK817" si="15764">AC817/AC839</f>
        <v>2.9585588248981012E-2</v>
      </c>
    </row>
    <row r="818" spans="1:89" ht="14.25" thickTop="1" thickBot="1" x14ac:dyDescent="0.25">
      <c r="A818" s="136" t="s">
        <v>19</v>
      </c>
      <c r="B818" s="175">
        <v>2854</v>
      </c>
      <c r="C818" s="176">
        <v>1552</v>
      </c>
      <c r="D818" s="177">
        <v>1233</v>
      </c>
      <c r="E818" s="178">
        <v>966</v>
      </c>
      <c r="F818" s="175">
        <v>3283</v>
      </c>
      <c r="G818" s="179">
        <v>1470</v>
      </c>
      <c r="H818" s="177">
        <v>3391</v>
      </c>
      <c r="I818" s="178">
        <v>2089</v>
      </c>
      <c r="J818" s="175">
        <v>195</v>
      </c>
      <c r="K818" s="179">
        <v>663</v>
      </c>
      <c r="L818" s="177">
        <v>1135</v>
      </c>
      <c r="M818" s="175">
        <v>2417</v>
      </c>
      <c r="N818" s="180">
        <v>3126</v>
      </c>
      <c r="O818" s="181">
        <v>3539</v>
      </c>
      <c r="P818" s="175">
        <v>1825</v>
      </c>
      <c r="Q818" s="179">
        <v>1863</v>
      </c>
      <c r="R818" s="177">
        <v>2262</v>
      </c>
      <c r="S818" s="178">
        <v>2001</v>
      </c>
      <c r="T818" s="175">
        <v>450</v>
      </c>
      <c r="U818" s="179">
        <v>1336</v>
      </c>
      <c r="V818" s="177">
        <v>1293</v>
      </c>
      <c r="W818" s="178">
        <v>2963</v>
      </c>
      <c r="X818" s="175">
        <v>1757</v>
      </c>
      <c r="Y818" s="179">
        <v>1228</v>
      </c>
      <c r="Z818" s="177">
        <v>3225</v>
      </c>
      <c r="AA818" s="175">
        <v>2366</v>
      </c>
      <c r="AB818" s="156">
        <f t="shared" si="15709"/>
        <v>26029</v>
      </c>
      <c r="AC818" s="157">
        <f t="shared" si="15710"/>
        <v>24453</v>
      </c>
      <c r="AE818" s="229" t="s">
        <v>13</v>
      </c>
      <c r="AF818" s="20">
        <f t="shared" ref="AF818:BG818" si="15765">SUM(AF815:AF817)</f>
        <v>5679</v>
      </c>
      <c r="AG818" s="21">
        <f t="shared" si="15765"/>
        <v>2846</v>
      </c>
      <c r="AH818" s="20">
        <f t="shared" si="15765"/>
        <v>1971</v>
      </c>
      <c r="AI818" s="21">
        <f t="shared" si="15765"/>
        <v>2163</v>
      </c>
      <c r="AJ818" s="20">
        <f t="shared" si="15765"/>
        <v>5634</v>
      </c>
      <c r="AK818" s="21">
        <f t="shared" si="15765"/>
        <v>2869</v>
      </c>
      <c r="AL818" s="20">
        <f t="shared" si="15765"/>
        <v>6952</v>
      </c>
      <c r="AM818" s="21">
        <f t="shared" si="15765"/>
        <v>4940</v>
      </c>
      <c r="AN818" s="20">
        <f t="shared" si="15765"/>
        <v>562</v>
      </c>
      <c r="AO818" s="21">
        <f t="shared" si="15765"/>
        <v>1751</v>
      </c>
      <c r="AP818" s="20">
        <f t="shared" si="15765"/>
        <v>2354</v>
      </c>
      <c r="AQ818" s="21">
        <f t="shared" si="15765"/>
        <v>6026</v>
      </c>
      <c r="AR818" s="20">
        <f t="shared" si="15765"/>
        <v>5483</v>
      </c>
      <c r="AS818" s="21">
        <f t="shared" si="15765"/>
        <v>7940</v>
      </c>
      <c r="AT818" s="20">
        <f t="shared" si="15765"/>
        <v>3851</v>
      </c>
      <c r="AU818" s="21">
        <f t="shared" si="15765"/>
        <v>3707</v>
      </c>
      <c r="AV818" s="20">
        <f t="shared" si="15765"/>
        <v>4875</v>
      </c>
      <c r="AW818" s="21">
        <f t="shared" si="15765"/>
        <v>3876</v>
      </c>
      <c r="AX818" s="20">
        <f t="shared" si="15765"/>
        <v>749</v>
      </c>
      <c r="AY818" s="21">
        <f t="shared" si="15765"/>
        <v>2543</v>
      </c>
      <c r="AZ818" s="20">
        <f t="shared" si="15765"/>
        <v>2209</v>
      </c>
      <c r="BA818" s="21">
        <f t="shared" si="15765"/>
        <v>5247</v>
      </c>
      <c r="BB818" s="20">
        <f t="shared" si="15765"/>
        <v>3227</v>
      </c>
      <c r="BC818" s="21">
        <f t="shared" si="15765"/>
        <v>3167</v>
      </c>
      <c r="BD818" s="20">
        <f t="shared" si="15765"/>
        <v>7313</v>
      </c>
      <c r="BE818" s="21">
        <f t="shared" si="15765"/>
        <v>5375</v>
      </c>
      <c r="BF818" s="160">
        <f t="shared" si="15765"/>
        <v>50859</v>
      </c>
      <c r="BG818" s="161">
        <f t="shared" si="15765"/>
        <v>52450</v>
      </c>
      <c r="BI818" s="136" t="s">
        <v>19</v>
      </c>
      <c r="BJ818" s="128">
        <f>B818/B839</f>
        <v>8.8110895001697997E-2</v>
      </c>
      <c r="BK818" s="129">
        <f t="shared" ref="BK818" si="15766">C818/C839</f>
        <v>4.4969865554010197E-2</v>
      </c>
      <c r="BL818" s="130">
        <f t="shared" ref="BL818" si="15767">D818/D839</f>
        <v>8.5151933701657453E-2</v>
      </c>
      <c r="BM818" s="131">
        <f t="shared" ref="BM818" si="15768">E818/E839</f>
        <v>6.4430067364770222E-2</v>
      </c>
      <c r="BN818" s="128">
        <f t="shared" ref="BN818" si="15769">F818/F839</f>
        <v>0.10272536687631027</v>
      </c>
      <c r="BO818" s="129">
        <f t="shared" ref="BO818" si="15770">G818/G839</f>
        <v>4.9236334405144695E-2</v>
      </c>
      <c r="BP818" s="130">
        <f t="shared" ref="BP818" si="15771">H818/H839</f>
        <v>7.5098551623333482E-2</v>
      </c>
      <c r="BQ818" s="131">
        <f t="shared" ref="BQ818" si="15772">I818/I839</f>
        <v>4.2139024488643241E-2</v>
      </c>
      <c r="BR818" s="128">
        <f t="shared" ref="BR818" si="15773">J818/J839</f>
        <v>2.7585231291554674E-2</v>
      </c>
      <c r="BS818" s="129">
        <f t="shared" ref="BS818" si="15774">K818/K839</f>
        <v>9.2948268610682741E-2</v>
      </c>
      <c r="BT818" s="130">
        <f t="shared" ref="BT818" si="15775">L818/L839</f>
        <v>4.3304082411293403E-2</v>
      </c>
      <c r="BU818" s="128">
        <f t="shared" ref="BU818" si="15776">M818/M839</f>
        <v>9.3133477188655986E-2</v>
      </c>
      <c r="BV818" s="132">
        <f t="shared" ref="BV818" si="15777">N818/N839</f>
        <v>6.7584805309925847E-2</v>
      </c>
      <c r="BW818" s="133">
        <f t="shared" ref="BW818" si="15778">O818/O839</f>
        <v>7.9669525674793448E-2</v>
      </c>
      <c r="BX818" s="128">
        <f t="shared" ref="BX818" si="15779">P818/P839</f>
        <v>7.2613695141845389E-2</v>
      </c>
      <c r="BY818" s="129">
        <f t="shared" ref="BY818" si="15780">Q818/Q839</f>
        <v>8.017731106903081E-2</v>
      </c>
      <c r="BZ818" s="130">
        <f t="shared" ref="BZ818" si="15781">R818/R839</f>
        <v>7.2201474672029115E-2</v>
      </c>
      <c r="CA818" s="131">
        <f t="shared" ref="CA818" si="15782">S818/S839</f>
        <v>6.4270572364617459E-2</v>
      </c>
      <c r="CB818" s="128">
        <f t="shared" ref="CB818" si="15783">T818/T839</f>
        <v>4.9922343021965833E-2</v>
      </c>
      <c r="CC818" s="129">
        <f t="shared" ref="CC818" si="15784">U818/U839</f>
        <v>0.15079006772009029</v>
      </c>
      <c r="CD818" s="130">
        <f t="shared" ref="CD818" si="15785">V818/V839</f>
        <v>4.5467332442506503E-2</v>
      </c>
      <c r="CE818" s="131">
        <f t="shared" ref="CE818" si="15786">W818/W839</f>
        <v>9.3114609848841956E-2</v>
      </c>
      <c r="CF818" s="128">
        <f t="shared" ref="CF818" si="15787">X818/X839</f>
        <v>7.9559862343778306E-2</v>
      </c>
      <c r="CG818" s="129">
        <f t="shared" ref="CG818" si="15788">Y818/Y839</f>
        <v>9.1957465927811885E-2</v>
      </c>
      <c r="CH818" s="130">
        <f t="shared" ref="CH818" si="15789">Z818/Z839</f>
        <v>6.7923336141533272E-2</v>
      </c>
      <c r="CI818" s="128">
        <f t="shared" ref="CI818" si="15790">AA818/AA839</f>
        <v>4.6882120989953834E-2</v>
      </c>
      <c r="CJ818" s="134">
        <f t="shared" ref="CJ818" si="15791">AB818/AB839</f>
        <v>7.0924865256652703E-2</v>
      </c>
      <c r="CK818" s="135">
        <f t="shared" ref="CK818" si="15792">AC818/AC839</f>
        <v>6.6937119675456389E-2</v>
      </c>
    </row>
    <row r="819" spans="1:89" ht="13.5" thickTop="1" x14ac:dyDescent="0.2">
      <c r="A819" s="145" t="s">
        <v>20</v>
      </c>
      <c r="B819" s="182">
        <v>3128</v>
      </c>
      <c r="C819" s="183">
        <v>1551</v>
      </c>
      <c r="D819" s="184">
        <v>1123</v>
      </c>
      <c r="E819" s="185">
        <v>1152</v>
      </c>
      <c r="F819" s="182">
        <v>3015</v>
      </c>
      <c r="G819" s="186">
        <v>1713</v>
      </c>
      <c r="H819" s="184">
        <v>3881</v>
      </c>
      <c r="I819" s="185">
        <v>2703</v>
      </c>
      <c r="J819" s="182">
        <v>309</v>
      </c>
      <c r="K819" s="186">
        <v>968</v>
      </c>
      <c r="L819" s="184">
        <v>1261</v>
      </c>
      <c r="M819" s="182">
        <v>3235</v>
      </c>
      <c r="N819" s="187">
        <v>3088</v>
      </c>
      <c r="O819" s="188">
        <v>4158</v>
      </c>
      <c r="P819" s="182">
        <v>2231</v>
      </c>
      <c r="Q819" s="186">
        <v>1929</v>
      </c>
      <c r="R819" s="184">
        <v>2592</v>
      </c>
      <c r="S819" s="185">
        <v>2167</v>
      </c>
      <c r="T819" s="182">
        <v>415</v>
      </c>
      <c r="U819" s="186">
        <v>1507</v>
      </c>
      <c r="V819" s="184">
        <v>1207</v>
      </c>
      <c r="W819" s="185">
        <v>2865</v>
      </c>
      <c r="X819" s="182">
        <v>1800</v>
      </c>
      <c r="Y819" s="186">
        <v>1742</v>
      </c>
      <c r="Z819" s="184">
        <v>3970</v>
      </c>
      <c r="AA819" s="182">
        <v>2839</v>
      </c>
      <c r="AB819" s="156">
        <f t="shared" si="15709"/>
        <v>28020</v>
      </c>
      <c r="AC819" s="157">
        <f t="shared" si="15710"/>
        <v>28529</v>
      </c>
      <c r="BI819" s="145" t="s">
        <v>20</v>
      </c>
      <c r="BJ819" s="128">
        <f>B819/B839</f>
        <v>9.6570034886233835E-2</v>
      </c>
      <c r="BK819" s="129">
        <f t="shared" ref="BK819" si="15793">C819/C839</f>
        <v>4.4940890125173855E-2</v>
      </c>
      <c r="BL819" s="130">
        <f t="shared" ref="BL819" si="15794">D819/D839</f>
        <v>7.7555248618784531E-2</v>
      </c>
      <c r="BM819" s="131">
        <f t="shared" ref="BM819" si="15795">E819/E839</f>
        <v>7.6835856733142138E-2</v>
      </c>
      <c r="BN819" s="128">
        <f t="shared" ref="BN819" si="15796">F819/F839</f>
        <v>9.4339622641509441E-2</v>
      </c>
      <c r="BO819" s="129">
        <f t="shared" ref="BO819" si="15797">G819/G839</f>
        <v>5.7375401929260453E-2</v>
      </c>
      <c r="BP819" s="130">
        <f t="shared" ref="BP819" si="15798">H819/H839</f>
        <v>8.5950303406121267E-2</v>
      </c>
      <c r="BQ819" s="131">
        <f t="shared" ref="BQ819" si="15799">I819/I839</f>
        <v>5.4524549158833258E-2</v>
      </c>
      <c r="BR819" s="128">
        <f t="shared" ref="BR819" si="15800">J819/J839</f>
        <v>4.3711981892771257E-2</v>
      </c>
      <c r="BS819" s="129">
        <f t="shared" ref="BS819" si="15801">K819/K839</f>
        <v>0.13570727604093649</v>
      </c>
      <c r="BT819" s="130">
        <f t="shared" ref="BT819" si="15802">L819/L839</f>
        <v>4.8111407859595577E-2</v>
      </c>
      <c r="BU819" s="128">
        <f t="shared" ref="BU819" si="15803">M819/M839</f>
        <v>0.12465320591861899</v>
      </c>
      <c r="BV819" s="132">
        <f t="shared" ref="BV819" si="15804">N819/N839</f>
        <v>6.676323697922297E-2</v>
      </c>
      <c r="BW819" s="133">
        <f t="shared" ref="BW819" si="15805">O819/O839</f>
        <v>9.360437630850274E-2</v>
      </c>
      <c r="BX819" s="128">
        <f t="shared" ref="BX819" si="15806">P819/P839</f>
        <v>8.8767755540524407E-2</v>
      </c>
      <c r="BY819" s="129">
        <f t="shared" ref="BY819" si="15807">Q819/Q839</f>
        <v>8.3017731106903081E-2</v>
      </c>
      <c r="BZ819" s="130">
        <f t="shared" ref="BZ819" si="15808">R819/R839</f>
        <v>8.2734846308532034E-2</v>
      </c>
      <c r="CA819" s="131">
        <f t="shared" ref="CA819" si="15809">S819/S839</f>
        <v>6.9602363975075479E-2</v>
      </c>
      <c r="CB819" s="128">
        <f t="shared" ref="CB819" si="15810">T819/T839</f>
        <v>4.6039494120257381E-2</v>
      </c>
      <c r="CC819" s="129">
        <f t="shared" ref="CC819" si="15811">U819/U839</f>
        <v>0.17009029345372462</v>
      </c>
      <c r="CD819" s="130">
        <f t="shared" ref="CD819" si="15812">V819/V839</f>
        <v>4.2443209789717981E-2</v>
      </c>
      <c r="CE819" s="131">
        <f t="shared" ref="CE819" si="15813">W819/W839</f>
        <v>9.0034882624681817E-2</v>
      </c>
      <c r="CF819" s="128">
        <f t="shared" ref="CF819" si="15814">X819/X839</f>
        <v>8.1506973374388697E-2</v>
      </c>
      <c r="CG819" s="129">
        <f t="shared" ref="CG819" si="15815">Y819/Y839</f>
        <v>0.13044780590085367</v>
      </c>
      <c r="CH819" s="130">
        <f t="shared" ref="CH819" si="15816">Z819/Z839</f>
        <v>8.3614153327716934E-2</v>
      </c>
      <c r="CI819" s="128">
        <f t="shared" ref="CI819" si="15817">AA819/AA839</f>
        <v>5.625458220223116E-2</v>
      </c>
      <c r="CJ819" s="134">
        <f t="shared" ref="CJ819" si="15818">AB819/AB839</f>
        <v>7.6350022071205517E-2</v>
      </c>
      <c r="CK819" s="135">
        <f t="shared" ref="CK819" si="15819">AC819/AC839</f>
        <v>7.8094674977348191E-2</v>
      </c>
    </row>
    <row r="820" spans="1:89" ht="13.5" thickBot="1" x14ac:dyDescent="0.25">
      <c r="A820" s="136" t="s">
        <v>21</v>
      </c>
      <c r="B820" s="175">
        <v>2551</v>
      </c>
      <c r="C820" s="176">
        <v>1295</v>
      </c>
      <c r="D820" s="177">
        <v>848</v>
      </c>
      <c r="E820" s="178">
        <v>1011</v>
      </c>
      <c r="F820" s="175">
        <v>2619</v>
      </c>
      <c r="G820" s="179">
        <v>1156</v>
      </c>
      <c r="H820" s="177">
        <v>3071</v>
      </c>
      <c r="I820" s="178">
        <v>2237</v>
      </c>
      <c r="J820" s="175">
        <v>253</v>
      </c>
      <c r="K820" s="179">
        <v>783</v>
      </c>
      <c r="L820" s="177">
        <v>1093</v>
      </c>
      <c r="M820" s="175">
        <v>2791</v>
      </c>
      <c r="N820" s="180">
        <v>2395</v>
      </c>
      <c r="O820" s="181">
        <v>3782</v>
      </c>
      <c r="P820" s="175">
        <v>1620</v>
      </c>
      <c r="Q820" s="179">
        <v>1778</v>
      </c>
      <c r="R820" s="177">
        <v>2283</v>
      </c>
      <c r="S820" s="178">
        <v>1709</v>
      </c>
      <c r="T820" s="175">
        <v>334</v>
      </c>
      <c r="U820" s="179">
        <v>1036</v>
      </c>
      <c r="V820" s="177">
        <v>1002</v>
      </c>
      <c r="W820" s="178">
        <v>2382</v>
      </c>
      <c r="X820" s="175">
        <v>1427</v>
      </c>
      <c r="Y820" s="179">
        <v>1425</v>
      </c>
      <c r="Z820" s="177">
        <v>3343</v>
      </c>
      <c r="AA820" s="175">
        <v>2536</v>
      </c>
      <c r="AB820" s="156">
        <f t="shared" si="15709"/>
        <v>22839</v>
      </c>
      <c r="AC820" s="157">
        <f t="shared" si="15710"/>
        <v>23921</v>
      </c>
      <c r="AE820" s="232" t="s">
        <v>85</v>
      </c>
      <c r="BI820" s="136" t="s">
        <v>21</v>
      </c>
      <c r="BJ820" s="128">
        <f>B820/B839</f>
        <v>7.8756444691426633E-2</v>
      </c>
      <c r="BK820" s="129">
        <f t="shared" ref="BK820" si="15820">C820/C839</f>
        <v>3.7523180343069076E-2</v>
      </c>
      <c r="BL820" s="130">
        <f t="shared" ref="BL820" si="15821">D820/D839</f>
        <v>5.856353591160221E-2</v>
      </c>
      <c r="BM820" s="131">
        <f t="shared" ref="BM820" si="15822">E820/E839</f>
        <v>6.7431468018408589E-2</v>
      </c>
      <c r="BN820" s="128">
        <f t="shared" ref="BN820" si="15823">F820/F839</f>
        <v>8.1948746831878347E-2</v>
      </c>
      <c r="BO820" s="129">
        <f t="shared" ref="BO820" si="15824">G820/G839</f>
        <v>3.8719185423365485E-2</v>
      </c>
      <c r="BP820" s="130">
        <f t="shared" ref="BP820" si="15825">H820/H839</f>
        <v>6.8011693316206753E-2</v>
      </c>
      <c r="BQ820" s="131">
        <f t="shared" ref="BQ820" si="15826">I820/I839</f>
        <v>4.5124460402630413E-2</v>
      </c>
      <c r="BR820" s="128">
        <f t="shared" ref="BR820" si="15827">J820/J839</f>
        <v>3.5790069316735042E-2</v>
      </c>
      <c r="BS820" s="129">
        <f t="shared" ref="BS820" si="15828">K820/K839</f>
        <v>0.10977148464881537</v>
      </c>
      <c r="BT820" s="130">
        <f t="shared" ref="BT820" si="15829">L820/L839</f>
        <v>4.1701640595192678E-2</v>
      </c>
      <c r="BU820" s="128">
        <f t="shared" ref="BU820" si="15830">M820/M839</f>
        <v>0.10754469790382244</v>
      </c>
      <c r="BV820" s="132">
        <f t="shared" ref="BV820" si="15831">N820/N839</f>
        <v>5.1780425053510042E-2</v>
      </c>
      <c r="BW820" s="133">
        <f t="shared" ref="BW820" si="15832">O820/O839</f>
        <v>8.513991130321244E-2</v>
      </c>
      <c r="BX820" s="128">
        <f t="shared" ref="BX820" si="15833">P820/P839</f>
        <v>6.445708829029563E-2</v>
      </c>
      <c r="BY820" s="129">
        <f t="shared" ref="BY820" si="15834">Q820/Q839</f>
        <v>7.6519194353589254E-2</v>
      </c>
      <c r="BZ820" s="130">
        <f t="shared" ref="BZ820" si="15835">R820/R839</f>
        <v>7.2871780139806566E-2</v>
      </c>
      <c r="CA820" s="131">
        <f t="shared" ref="CA820" si="15836">S820/S839</f>
        <v>5.4891758206462388E-2</v>
      </c>
      <c r="CB820" s="128">
        <f t="shared" ref="CB820" si="15837">T820/T839</f>
        <v>3.7053472376303527E-2</v>
      </c>
      <c r="CC820" s="129">
        <f t="shared" ref="CC820" si="15838">U820/U839</f>
        <v>0.11693002257336343</v>
      </c>
      <c r="CD820" s="130">
        <f t="shared" ref="CD820" si="15839">V820/V839</f>
        <v>3.5234545326675575E-2</v>
      </c>
      <c r="CE820" s="131">
        <f t="shared" ref="CE820" si="15840">W820/W839</f>
        <v>7.4856227019892529E-2</v>
      </c>
      <c r="CF820" s="128">
        <f t="shared" ref="CF820" si="15841">X820/X839</f>
        <v>6.4616917225140375E-2</v>
      </c>
      <c r="CG820" s="129">
        <f t="shared" ref="CG820" si="15842">Y820/Y839</f>
        <v>0.10670960011981429</v>
      </c>
      <c r="CH820" s="130">
        <f t="shared" ref="CH820" si="15843">Z820/Z839</f>
        <v>7.0408593091828134E-2</v>
      </c>
      <c r="CI820" s="128">
        <f t="shared" ref="CI820" si="15844">AA820/AA839</f>
        <v>5.0250658846374856E-2</v>
      </c>
      <c r="CJ820" s="134">
        <f t="shared" ref="CJ820" si="15845">AB820/AB839</f>
        <v>6.2232625056540432E-2</v>
      </c>
      <c r="CK820" s="135">
        <f t="shared" ref="CK820" si="15846">AC820/AC839</f>
        <v>6.5480834243511726E-2</v>
      </c>
    </row>
    <row r="821" spans="1:89" ht="14.25" thickTop="1" thickBot="1" x14ac:dyDescent="0.25">
      <c r="A821" s="145" t="s">
        <v>22</v>
      </c>
      <c r="B821" s="182">
        <v>2070</v>
      </c>
      <c r="C821" s="183">
        <v>1464</v>
      </c>
      <c r="D821" s="184">
        <v>774</v>
      </c>
      <c r="E821" s="185">
        <v>747</v>
      </c>
      <c r="F821" s="182">
        <v>2321</v>
      </c>
      <c r="G821" s="186">
        <v>1061</v>
      </c>
      <c r="H821" s="184">
        <v>2936</v>
      </c>
      <c r="I821" s="185">
        <v>2319</v>
      </c>
      <c r="J821" s="182">
        <v>291</v>
      </c>
      <c r="K821" s="186">
        <v>856</v>
      </c>
      <c r="L821" s="184">
        <v>954</v>
      </c>
      <c r="M821" s="182">
        <v>2174</v>
      </c>
      <c r="N821" s="187">
        <v>1966</v>
      </c>
      <c r="O821" s="188">
        <v>3030</v>
      </c>
      <c r="P821" s="182">
        <v>1232</v>
      </c>
      <c r="Q821" s="186">
        <v>1275</v>
      </c>
      <c r="R821" s="184">
        <v>2136</v>
      </c>
      <c r="S821" s="185">
        <v>1545</v>
      </c>
      <c r="T821" s="182">
        <v>300</v>
      </c>
      <c r="U821" s="186">
        <v>559</v>
      </c>
      <c r="V821" s="184">
        <v>936</v>
      </c>
      <c r="W821" s="185">
        <v>2394</v>
      </c>
      <c r="X821" s="182">
        <v>1105</v>
      </c>
      <c r="Y821" s="186">
        <v>760</v>
      </c>
      <c r="Z821" s="184">
        <v>2823</v>
      </c>
      <c r="AA821" s="182">
        <v>2536</v>
      </c>
      <c r="AB821" s="156">
        <f t="shared" si="15709"/>
        <v>19844</v>
      </c>
      <c r="AC821" s="157">
        <f t="shared" si="15710"/>
        <v>20720</v>
      </c>
      <c r="AE821" s="300" t="s">
        <v>0</v>
      </c>
      <c r="AF821" s="302" t="s">
        <v>1</v>
      </c>
      <c r="AG821" s="303"/>
      <c r="AH821" s="302" t="s">
        <v>2</v>
      </c>
      <c r="AI821" s="303"/>
      <c r="AJ821" s="302" t="s">
        <v>3</v>
      </c>
      <c r="AK821" s="303"/>
      <c r="AL821" s="302" t="s">
        <v>4</v>
      </c>
      <c r="AM821" s="303"/>
      <c r="AN821" s="302" t="s">
        <v>5</v>
      </c>
      <c r="AO821" s="303"/>
      <c r="AP821" s="302" t="s">
        <v>6</v>
      </c>
      <c r="AQ821" s="303"/>
      <c r="AR821" s="302" t="s">
        <v>7</v>
      </c>
      <c r="AS821" s="303"/>
      <c r="AT821" s="302" t="s">
        <v>8</v>
      </c>
      <c r="AU821" s="303"/>
      <c r="AV821" s="302" t="s">
        <v>9</v>
      </c>
      <c r="AW821" s="303"/>
      <c r="AX821" s="302" t="s">
        <v>10</v>
      </c>
      <c r="AY821" s="303"/>
      <c r="AZ821" s="302" t="s">
        <v>11</v>
      </c>
      <c r="BA821" s="303"/>
      <c r="BB821" s="302" t="s">
        <v>12</v>
      </c>
      <c r="BC821" s="303"/>
      <c r="BD821" s="305" t="s">
        <v>40</v>
      </c>
      <c r="BE821" s="306"/>
      <c r="BF821" s="307" t="s">
        <v>41</v>
      </c>
      <c r="BG821" s="308"/>
      <c r="BI821" s="145" t="s">
        <v>22</v>
      </c>
      <c r="BJ821" s="128">
        <f>B821/B839</f>
        <v>6.3906640733537093E-2</v>
      </c>
      <c r="BK821" s="129">
        <f t="shared" ref="BK821" si="15847">C821/C839</f>
        <v>4.242002781641168E-2</v>
      </c>
      <c r="BL821" s="130">
        <f t="shared" ref="BL821" si="15848">D821/D839</f>
        <v>5.345303867403315E-2</v>
      </c>
      <c r="BM821" s="131">
        <f t="shared" ref="BM821" si="15849">E821/E839</f>
        <v>4.982325085039685E-2</v>
      </c>
      <c r="BN821" s="128">
        <f t="shared" ref="BN821" si="15850">F821/F839</f>
        <v>7.2624299884226667E-2</v>
      </c>
      <c r="BO821" s="129">
        <f t="shared" ref="BO821" si="15851">G821/G839</f>
        <v>3.5537245444801718E-2</v>
      </c>
      <c r="BP821" s="130">
        <f t="shared" ref="BP821" si="15852">H821/H839</f>
        <v>6.5021924967887668E-2</v>
      </c>
      <c r="BQ821" s="131">
        <f t="shared" ref="BQ821" si="15853">I821/I839</f>
        <v>4.6778553273893575E-2</v>
      </c>
      <c r="BR821" s="128">
        <f t="shared" ref="BR821" si="15854">J821/J839</f>
        <v>4.1165652850473897E-2</v>
      </c>
      <c r="BS821" s="129">
        <f t="shared" ref="BS821" si="15855">K821/K839</f>
        <v>0.12000560773867938</v>
      </c>
      <c r="BT821" s="130">
        <f t="shared" ref="BT821" si="15856">L821/L839</f>
        <v>3.6398321251430749E-2</v>
      </c>
      <c r="BU821" s="128">
        <f t="shared" ref="BU821" si="15857">M821/M839</f>
        <v>8.3770036991368674E-2</v>
      </c>
      <c r="BV821" s="132">
        <f t="shared" ref="BV821" si="15858">N821/N839</f>
        <v>4.250535100425918E-2</v>
      </c>
      <c r="BW821" s="133">
        <f t="shared" ref="BW821" si="15859">O821/O839</f>
        <v>6.8210981292631867E-2</v>
      </c>
      <c r="BX821" s="128">
        <f t="shared" ref="BX821" si="15860">P821/P839</f>
        <v>4.9019217761508777E-2</v>
      </c>
      <c r="BY821" s="129">
        <f t="shared" ref="BY821" si="15861">Q821/Q839</f>
        <v>5.4871750731623342E-2</v>
      </c>
      <c r="BZ821" s="130">
        <f t="shared" ref="BZ821" si="15862">R821/R839</f>
        <v>6.8179641865364363E-2</v>
      </c>
      <c r="CA821" s="131">
        <f t="shared" ref="CA821" si="15863">S821/S839</f>
        <v>4.9624205049142417E-2</v>
      </c>
      <c r="CB821" s="128">
        <f t="shared" ref="CB821" si="15864">T821/T839</f>
        <v>3.3281562014643884E-2</v>
      </c>
      <c r="CC821" s="129">
        <f t="shared" ref="CC821" si="15865">U821/U839</f>
        <v>6.3092550790067717E-2</v>
      </c>
      <c r="CD821" s="130">
        <f t="shared" ref="CD821" si="15866">V821/V839</f>
        <v>3.2913707011744849E-2</v>
      </c>
      <c r="CE821" s="131">
        <f t="shared" ref="CE821" si="15867">W821/W839</f>
        <v>7.5233336475912127E-2</v>
      </c>
      <c r="CF821" s="128">
        <f t="shared" ref="CF821" si="15868">X821/X839</f>
        <v>5.0036225321499726E-2</v>
      </c>
      <c r="CG821" s="129">
        <f t="shared" ref="CG821" si="15869">Y821/Y839</f>
        <v>5.6911786730567619E-2</v>
      </c>
      <c r="CH821" s="130">
        <f t="shared" ref="CH821" si="15870">Z821/Z839</f>
        <v>5.9456613310867733E-2</v>
      </c>
      <c r="CI821" s="128">
        <f t="shared" ref="CI821" si="15871">AA821/AA839</f>
        <v>5.0250658846374856E-2</v>
      </c>
      <c r="CJ821" s="134">
        <f t="shared" ref="CJ821" si="15872">AB821/AB839</f>
        <v>5.407172869311215E-2</v>
      </c>
      <c r="CK821" s="135">
        <f t="shared" ref="CK821" si="15873">AC821/AC839</f>
        <v>5.6718485244160489E-2</v>
      </c>
    </row>
    <row r="822" spans="1:89" ht="15" thickTop="1" thickBot="1" x14ac:dyDescent="0.3">
      <c r="A822" s="136" t="s">
        <v>23</v>
      </c>
      <c r="B822" s="175">
        <v>1770</v>
      </c>
      <c r="C822" s="176">
        <v>1259</v>
      </c>
      <c r="D822" s="177">
        <v>642</v>
      </c>
      <c r="E822" s="178">
        <v>492</v>
      </c>
      <c r="F822" s="175">
        <v>1952</v>
      </c>
      <c r="G822" s="179">
        <v>805</v>
      </c>
      <c r="H822" s="177">
        <v>2414</v>
      </c>
      <c r="I822" s="178">
        <v>1803</v>
      </c>
      <c r="J822" s="175">
        <v>317</v>
      </c>
      <c r="K822" s="179">
        <v>527</v>
      </c>
      <c r="L822" s="177">
        <v>852</v>
      </c>
      <c r="M822" s="175">
        <v>1628</v>
      </c>
      <c r="N822" s="180">
        <v>1884</v>
      </c>
      <c r="O822" s="181">
        <v>2462</v>
      </c>
      <c r="P822" s="175">
        <v>1112</v>
      </c>
      <c r="Q822" s="179">
        <v>889</v>
      </c>
      <c r="R822" s="177">
        <v>1673</v>
      </c>
      <c r="S822" s="178">
        <v>1414</v>
      </c>
      <c r="T822" s="175">
        <v>352</v>
      </c>
      <c r="U822" s="179">
        <v>417</v>
      </c>
      <c r="V822" s="177">
        <v>789</v>
      </c>
      <c r="W822" s="178">
        <v>2021</v>
      </c>
      <c r="X822" s="175">
        <v>957</v>
      </c>
      <c r="Y822" s="179">
        <v>596</v>
      </c>
      <c r="Z822" s="177">
        <v>2537</v>
      </c>
      <c r="AA822" s="175">
        <v>2414</v>
      </c>
      <c r="AB822" s="156">
        <f t="shared" si="15709"/>
        <v>17251</v>
      </c>
      <c r="AC822" s="157">
        <f t="shared" si="15710"/>
        <v>16727</v>
      </c>
      <c r="AE822" s="301"/>
      <c r="AF822" s="115" t="s">
        <v>14</v>
      </c>
      <c r="AG822" s="116" t="s">
        <v>15</v>
      </c>
      <c r="AH822" s="117" t="s">
        <v>14</v>
      </c>
      <c r="AI822" s="118" t="s">
        <v>15</v>
      </c>
      <c r="AJ822" s="115" t="s">
        <v>14</v>
      </c>
      <c r="AK822" s="116" t="s">
        <v>15</v>
      </c>
      <c r="AL822" s="117" t="s">
        <v>14</v>
      </c>
      <c r="AM822" s="118" t="s">
        <v>15</v>
      </c>
      <c r="AN822" s="115" t="s">
        <v>14</v>
      </c>
      <c r="AO822" s="116" t="s">
        <v>15</v>
      </c>
      <c r="AP822" s="117" t="s">
        <v>14</v>
      </c>
      <c r="AQ822" s="115" t="s">
        <v>15</v>
      </c>
      <c r="AR822" s="119" t="s">
        <v>14</v>
      </c>
      <c r="AS822" s="120" t="s">
        <v>15</v>
      </c>
      <c r="AT822" s="115" t="s">
        <v>14</v>
      </c>
      <c r="AU822" s="116" t="s">
        <v>15</v>
      </c>
      <c r="AV822" s="117" t="s">
        <v>14</v>
      </c>
      <c r="AW822" s="118" t="s">
        <v>15</v>
      </c>
      <c r="AX822" s="115" t="s">
        <v>14</v>
      </c>
      <c r="AY822" s="116" t="s">
        <v>15</v>
      </c>
      <c r="AZ822" s="117" t="s">
        <v>14</v>
      </c>
      <c r="BA822" s="118" t="s">
        <v>15</v>
      </c>
      <c r="BB822" s="115" t="s">
        <v>14</v>
      </c>
      <c r="BC822" s="116" t="s">
        <v>15</v>
      </c>
      <c r="BD822" s="28" t="s">
        <v>14</v>
      </c>
      <c r="BE822" s="121" t="s">
        <v>15</v>
      </c>
      <c r="BF822" s="162" t="s">
        <v>14</v>
      </c>
      <c r="BG822" s="163" t="s">
        <v>15</v>
      </c>
      <c r="BI822" s="136" t="s">
        <v>23</v>
      </c>
      <c r="BJ822" s="128">
        <f>B822/B839</f>
        <v>5.4644808743169397E-2</v>
      </c>
      <c r="BK822" s="129">
        <f t="shared" ref="BK822" si="15874">C822/C839</f>
        <v>3.6480064904960592E-2</v>
      </c>
      <c r="BL822" s="130">
        <f t="shared" ref="BL822" si="15875">D822/D839</f>
        <v>4.4337016574585636E-2</v>
      </c>
      <c r="BM822" s="131">
        <f t="shared" ref="BM822" si="15876">E822/E839</f>
        <v>3.2815313813112784E-2</v>
      </c>
      <c r="BN822" s="128">
        <f t="shared" ref="BN822" si="15877">F822/F839</f>
        <v>6.1078256516161333E-2</v>
      </c>
      <c r="BO822" s="129">
        <f t="shared" ref="BO822" si="15878">G822/G839</f>
        <v>2.6962754555198285E-2</v>
      </c>
      <c r="BP822" s="130">
        <f t="shared" ref="BP822" si="15879">H822/H839</f>
        <v>5.3461487354387209E-2</v>
      </c>
      <c r="BQ822" s="131">
        <f t="shared" ref="BQ822" si="15880">I822/I839</f>
        <v>3.6369871303505871E-2</v>
      </c>
      <c r="BR822" s="128">
        <f t="shared" ref="BR822" si="15881">J822/J839</f>
        <v>4.4843683689347859E-2</v>
      </c>
      <c r="BS822" s="129">
        <f t="shared" ref="BS822" si="15882">K822/K839</f>
        <v>7.3881957100799103E-2</v>
      </c>
      <c r="BT822" s="130">
        <f t="shared" ref="BT822" si="15883">L822/L839</f>
        <v>3.2506676840900417E-2</v>
      </c>
      <c r="BU822" s="128">
        <f t="shared" ref="BU822" si="15884">M822/M839</f>
        <v>6.2731196054254007E-2</v>
      </c>
      <c r="BV822" s="132">
        <f t="shared" ref="BV822" si="15885">N822/N839</f>
        <v>4.0732493027479298E-2</v>
      </c>
      <c r="BW822" s="133">
        <f t="shared" ref="BW822" si="15886">O822/O839</f>
        <v>5.5424236284640147E-2</v>
      </c>
      <c r="BX822" s="128">
        <f t="shared" ref="BX822" si="15887">P822/P839</f>
        <v>4.4244618628894283E-2</v>
      </c>
      <c r="BY822" s="129">
        <f t="shared" ref="BY822" si="15888">Q822/Q839</f>
        <v>3.8259597176794627E-2</v>
      </c>
      <c r="BZ822" s="130">
        <f t="shared" ref="BZ822" si="15889">R822/R839</f>
        <v>5.3401002266270869E-2</v>
      </c>
      <c r="CA822" s="131">
        <f t="shared" ref="CA822" si="15890">S822/S839</f>
        <v>4.5416586368600242E-2</v>
      </c>
      <c r="CB822" s="128">
        <f t="shared" ref="CB822" si="15891">T822/T839</f>
        <v>3.9050366097182161E-2</v>
      </c>
      <c r="CC822" s="129">
        <f t="shared" ref="CC822" si="15892">U822/U839</f>
        <v>4.7065462753950342E-2</v>
      </c>
      <c r="CD822" s="130">
        <f t="shared" ref="CD822" si="15893">V822/V839</f>
        <v>2.774456712849005E-2</v>
      </c>
      <c r="CE822" s="131">
        <f t="shared" ref="CE822" si="15894">W822/W839</f>
        <v>6.3511517551302604E-2</v>
      </c>
      <c r="CF822" s="128">
        <f t="shared" ref="CF822" si="15895">X822/X839</f>
        <v>4.3334540844049994E-2</v>
      </c>
      <c r="CG822" s="129">
        <f t="shared" ref="CG822" si="15896">Y822/Y839</f>
        <v>4.4630822225550398E-2</v>
      </c>
      <c r="CH822" s="130">
        <f t="shared" ref="CH822" si="15897">Z822/Z839</f>
        <v>5.3433024431339508E-2</v>
      </c>
      <c r="CI822" s="128">
        <f t="shared" ref="CI822" si="15898">AA822/AA839</f>
        <v>4.783323756117859E-2</v>
      </c>
      <c r="CJ822" s="134">
        <f t="shared" ref="CJ822" si="15899">AB822/AB839</f>
        <v>4.7006218085309297E-2</v>
      </c>
      <c r="CK822" s="135">
        <f t="shared" ref="CK822" si="15900">AC822/AC839</f>
        <v>4.5788132368681102E-2</v>
      </c>
    </row>
    <row r="823" spans="1:89" ht="13.5" thickTop="1" x14ac:dyDescent="0.2">
      <c r="A823" s="145" t="s">
        <v>24</v>
      </c>
      <c r="B823" s="189">
        <v>1635</v>
      </c>
      <c r="C823" s="183">
        <v>1601</v>
      </c>
      <c r="D823" s="184">
        <v>680</v>
      </c>
      <c r="E823" s="185">
        <v>677</v>
      </c>
      <c r="F823" s="182">
        <v>1808</v>
      </c>
      <c r="G823" s="186">
        <v>1017</v>
      </c>
      <c r="H823" s="184">
        <v>2420</v>
      </c>
      <c r="I823" s="185">
        <v>2181</v>
      </c>
      <c r="J823" s="182">
        <v>364</v>
      </c>
      <c r="K823" s="186">
        <v>390</v>
      </c>
      <c r="L823" s="184">
        <v>904</v>
      </c>
      <c r="M823" s="182">
        <v>1485</v>
      </c>
      <c r="N823" s="187">
        <v>1974</v>
      </c>
      <c r="O823" s="190">
        <v>2323</v>
      </c>
      <c r="P823" s="182">
        <v>1125</v>
      </c>
      <c r="Q823" s="186">
        <v>948</v>
      </c>
      <c r="R823" s="184">
        <v>1606</v>
      </c>
      <c r="S823" s="185">
        <v>1494</v>
      </c>
      <c r="T823" s="182">
        <v>326</v>
      </c>
      <c r="U823" s="186">
        <v>373</v>
      </c>
      <c r="V823" s="184">
        <v>875</v>
      </c>
      <c r="W823" s="191">
        <v>1885</v>
      </c>
      <c r="X823" s="182">
        <v>849</v>
      </c>
      <c r="Y823" s="186">
        <v>589</v>
      </c>
      <c r="Z823" s="184">
        <v>2494</v>
      </c>
      <c r="AA823" s="182">
        <v>2787</v>
      </c>
      <c r="AB823" s="156">
        <f t="shared" si="15709"/>
        <v>17060</v>
      </c>
      <c r="AC823" s="157">
        <f t="shared" si="15710"/>
        <v>17750</v>
      </c>
      <c r="AE823" s="235" t="str">
        <f>$AE$17</f>
        <v>17:00 - 17:59</v>
      </c>
      <c r="AF823" s="125">
        <f t="shared" ref="AF823:AU825" si="15901">SUMIF($A$9:$A$32,$AE823,B$815:B$838)</f>
        <v>1683</v>
      </c>
      <c r="AG823" s="172">
        <f t="shared" si="15901"/>
        <v>3836</v>
      </c>
      <c r="AH823" s="126">
        <f t="shared" si="15901"/>
        <v>1564</v>
      </c>
      <c r="AI823" s="166">
        <f t="shared" si="15901"/>
        <v>1328</v>
      </c>
      <c r="AJ823" s="125">
        <f t="shared" si="15901"/>
        <v>1895</v>
      </c>
      <c r="AK823" s="127">
        <f t="shared" si="15901"/>
        <v>3097</v>
      </c>
      <c r="AL823" s="126">
        <f t="shared" si="15901"/>
        <v>3180</v>
      </c>
      <c r="AM823" s="166">
        <f t="shared" si="15901"/>
        <v>5053</v>
      </c>
      <c r="AN823" s="125">
        <f t="shared" si="15901"/>
        <v>1076</v>
      </c>
      <c r="AO823" s="127">
        <f t="shared" si="15901"/>
        <v>305</v>
      </c>
      <c r="AP823" s="126">
        <f t="shared" si="15901"/>
        <v>2825</v>
      </c>
      <c r="AQ823" s="125">
        <f t="shared" si="15901"/>
        <v>1147</v>
      </c>
      <c r="AR823" s="165">
        <f t="shared" si="15901"/>
        <v>4191</v>
      </c>
      <c r="AS823" s="167">
        <f t="shared" si="15901"/>
        <v>2887</v>
      </c>
      <c r="AT823" s="125">
        <f t="shared" si="15901"/>
        <v>2367</v>
      </c>
      <c r="AU823" s="127">
        <f t="shared" si="15901"/>
        <v>1795</v>
      </c>
      <c r="AV823" s="126">
        <f t="shared" ref="AP823:BE825" si="15902">SUMIF($A$9:$A$32,$AE823,R$815:R$838)</f>
        <v>2246</v>
      </c>
      <c r="AW823" s="166">
        <f t="shared" si="15902"/>
        <v>2926</v>
      </c>
      <c r="AX823" s="125">
        <f t="shared" si="15902"/>
        <v>1379</v>
      </c>
      <c r="AY823" s="127">
        <f t="shared" si="15902"/>
        <v>270</v>
      </c>
      <c r="AZ823" s="126">
        <f t="shared" si="15902"/>
        <v>3211</v>
      </c>
      <c r="BA823" s="166">
        <f t="shared" si="15902"/>
        <v>1855</v>
      </c>
      <c r="BB823" s="125">
        <f t="shared" si="15902"/>
        <v>2526</v>
      </c>
      <c r="BC823" s="127">
        <f t="shared" si="15902"/>
        <v>945</v>
      </c>
      <c r="BD823" s="170">
        <f t="shared" si="15902"/>
        <v>3647</v>
      </c>
      <c r="BE823" s="171">
        <f t="shared" si="15902"/>
        <v>4583</v>
      </c>
      <c r="BF823" s="156">
        <f>AF823+AH823+AJ823+AL823+AN823+AP823+AR823+AT823+AV823+AX823+AZ823+BB823+BD823</f>
        <v>31790</v>
      </c>
      <c r="BG823" s="157">
        <f>AG823+AI823+AK823+AM823+AO823+AQ823+AS823+AU823+AW823+AY823+BA823+BC823+BE823</f>
        <v>30027</v>
      </c>
      <c r="BI823" s="145" t="s">
        <v>24</v>
      </c>
      <c r="BJ823" s="128">
        <f>B823/B839</f>
        <v>5.0476984347503938E-2</v>
      </c>
      <c r="BK823" s="129">
        <f t="shared" ref="BK823" si="15903">C823/C839</f>
        <v>4.6389661566991189E-2</v>
      </c>
      <c r="BL823" s="130">
        <f t="shared" ref="BL823" si="15904">D823/D839</f>
        <v>4.6961325966850827E-2</v>
      </c>
      <c r="BM823" s="131">
        <f t="shared" ref="BM823" si="15905">E823/E839</f>
        <v>4.5154405389181619E-2</v>
      </c>
      <c r="BN823" s="128">
        <f t="shared" ref="BN823" si="15906">F823/F839</f>
        <v>5.6572483494477299E-2</v>
      </c>
      <c r="BO823" s="129">
        <f t="shared" ref="BO823" si="15907">G823/G839</f>
        <v>3.4063504823151125E-2</v>
      </c>
      <c r="BP823" s="130">
        <f t="shared" ref="BP823" si="15908">H823/H839</f>
        <v>5.3594365947645835E-2</v>
      </c>
      <c r="BQ823" s="131">
        <f t="shared" ref="BQ823" si="15909">I823/I839</f>
        <v>4.399483600274337E-2</v>
      </c>
      <c r="BR823" s="128">
        <f t="shared" ref="BR823" si="15910">J823/J839</f>
        <v>5.1492431744235394E-2</v>
      </c>
      <c r="BS823" s="129">
        <f t="shared" ref="BS823" si="15911">K823/K839</f>
        <v>5.4675452123931025E-2</v>
      </c>
      <c r="BT823" s="130">
        <f t="shared" ref="BT823" si="15912">L823/L839</f>
        <v>3.449065242273941E-2</v>
      </c>
      <c r="BU823" s="128">
        <f t="shared" ref="BU823" si="15913">M823/M839</f>
        <v>5.7221023427866828E-2</v>
      </c>
      <c r="BV823" s="132">
        <f t="shared" ref="BV823" si="15914">N823/N839</f>
        <v>4.267831275809137E-2</v>
      </c>
      <c r="BW823" s="133">
        <f t="shared" ref="BW823" si="15915">O823/O839</f>
        <v>5.2295085657684426E-2</v>
      </c>
      <c r="BX823" s="128">
        <f t="shared" ref="BX823" si="15916">P823/P839</f>
        <v>4.4761866868260849E-2</v>
      </c>
      <c r="BY823" s="129">
        <f t="shared" ref="BY823" si="15917">Q823/Q839</f>
        <v>4.0798760543983473E-2</v>
      </c>
      <c r="BZ823" s="130">
        <f t="shared" ref="BZ823" si="15918">R823/R839</f>
        <v>5.1262408630980881E-2</v>
      </c>
      <c r="CA823" s="131">
        <f t="shared" ref="CA823" si="15919">S823/S839</f>
        <v>4.7986124494122179E-2</v>
      </c>
      <c r="CB823" s="128">
        <f t="shared" ref="CB823" si="15920">T823/T839</f>
        <v>3.6165964055913026E-2</v>
      </c>
      <c r="CC823" s="129">
        <f t="shared" ref="CC823" si="15921">U823/U839</f>
        <v>4.2099322799097068E-2</v>
      </c>
      <c r="CD823" s="130">
        <f t="shared" ref="CD823" si="15922">V823/V839</f>
        <v>3.0768689781278571E-2</v>
      </c>
      <c r="CE823" s="131">
        <f t="shared" ref="CE823" si="15923">W823/W839</f>
        <v>5.9237610383080355E-2</v>
      </c>
      <c r="CF823" s="128">
        <f t="shared" ref="CF823" si="15924">X823/X839</f>
        <v>3.8444122441586667E-2</v>
      </c>
      <c r="CG823" s="129">
        <f t="shared" ref="CG823" si="15925">Y823/Y839</f>
        <v>4.4106634716189905E-2</v>
      </c>
      <c r="CH823" s="130">
        <f t="shared" ref="CH823" si="15926">Z823/Z839</f>
        <v>5.2527379949452398E-2</v>
      </c>
      <c r="CI823" s="128">
        <f t="shared" ref="CI823" si="15927">AA823/AA839</f>
        <v>5.522420591673767E-2</v>
      </c>
      <c r="CJ823" s="134">
        <f t="shared" ref="CJ823" si="15928">AB823/AB839</f>
        <v>4.6485773609377813E-2</v>
      </c>
      <c r="CK823" s="135">
        <f t="shared" ref="CK823" si="15929">AC823/AC839</f>
        <v>4.8588470708679957E-2</v>
      </c>
    </row>
    <row r="824" spans="1:89" x14ac:dyDescent="0.2">
      <c r="A824" s="136" t="s">
        <v>25</v>
      </c>
      <c r="B824" s="192">
        <v>1756</v>
      </c>
      <c r="C824" s="176">
        <v>1633</v>
      </c>
      <c r="D824" s="177">
        <v>722</v>
      </c>
      <c r="E824" s="178">
        <v>540</v>
      </c>
      <c r="F824" s="175">
        <v>1773</v>
      </c>
      <c r="G824" s="179">
        <v>1027</v>
      </c>
      <c r="H824" s="177">
        <v>2568</v>
      </c>
      <c r="I824" s="178">
        <v>2170</v>
      </c>
      <c r="J824" s="175">
        <v>316</v>
      </c>
      <c r="K824" s="176">
        <v>405</v>
      </c>
      <c r="L824" s="177">
        <v>962</v>
      </c>
      <c r="M824" s="175">
        <v>1616</v>
      </c>
      <c r="N824" s="180">
        <v>1901</v>
      </c>
      <c r="O824" s="193">
        <v>2224</v>
      </c>
      <c r="P824" s="175">
        <v>1090</v>
      </c>
      <c r="Q824" s="176">
        <v>921</v>
      </c>
      <c r="R824" s="177">
        <v>1605</v>
      </c>
      <c r="S824" s="178">
        <v>1261</v>
      </c>
      <c r="T824" s="184">
        <v>294</v>
      </c>
      <c r="U824" s="175">
        <v>318</v>
      </c>
      <c r="V824" s="177">
        <v>997</v>
      </c>
      <c r="W824" s="194">
        <v>1906</v>
      </c>
      <c r="X824" s="175">
        <v>842</v>
      </c>
      <c r="Y824" s="179">
        <v>484</v>
      </c>
      <c r="Z824" s="177">
        <v>2698</v>
      </c>
      <c r="AA824" s="175">
        <v>2723</v>
      </c>
      <c r="AB824" s="156">
        <f t="shared" si="15709"/>
        <v>17524</v>
      </c>
      <c r="AC824" s="157">
        <f t="shared" si="15710"/>
        <v>17228</v>
      </c>
      <c r="AE824" s="237" t="str">
        <f>$AE$18</f>
        <v>18:00 - 18:59</v>
      </c>
      <c r="AF824" s="125">
        <f t="shared" si="15901"/>
        <v>1963</v>
      </c>
      <c r="AG824" s="176">
        <f t="shared" si="15901"/>
        <v>3654</v>
      </c>
      <c r="AH824" s="177">
        <f t="shared" si="15901"/>
        <v>933</v>
      </c>
      <c r="AI824" s="178">
        <f t="shared" si="15901"/>
        <v>1254</v>
      </c>
      <c r="AJ824" s="238">
        <f t="shared" si="15901"/>
        <v>1328</v>
      </c>
      <c r="AK824" s="179">
        <f t="shared" si="15901"/>
        <v>3229</v>
      </c>
      <c r="AL824" s="177">
        <f t="shared" si="15901"/>
        <v>2912</v>
      </c>
      <c r="AM824" s="178">
        <f t="shared" si="15901"/>
        <v>5334</v>
      </c>
      <c r="AN824" s="238">
        <f t="shared" si="15901"/>
        <v>583</v>
      </c>
      <c r="AO824" s="179">
        <f t="shared" si="15901"/>
        <v>297</v>
      </c>
      <c r="AP824" s="177">
        <f t="shared" si="15902"/>
        <v>2737</v>
      </c>
      <c r="AQ824" s="238">
        <f t="shared" si="15902"/>
        <v>1080</v>
      </c>
      <c r="AR824" s="180">
        <f t="shared" si="15902"/>
        <v>4447</v>
      </c>
      <c r="AS824" s="181">
        <f t="shared" si="15902"/>
        <v>2864</v>
      </c>
      <c r="AT824" s="238">
        <f t="shared" si="15902"/>
        <v>2258</v>
      </c>
      <c r="AU824" s="179">
        <f t="shared" si="15902"/>
        <v>2038</v>
      </c>
      <c r="AV824" s="177">
        <f t="shared" si="15902"/>
        <v>2243</v>
      </c>
      <c r="AW824" s="178">
        <f t="shared" si="15902"/>
        <v>2774</v>
      </c>
      <c r="AX824" s="238">
        <f t="shared" si="15902"/>
        <v>1168</v>
      </c>
      <c r="AY824" s="179">
        <f t="shared" si="15902"/>
        <v>274</v>
      </c>
      <c r="AZ824" s="177">
        <f t="shared" si="15902"/>
        <v>3251</v>
      </c>
      <c r="BA824" s="178">
        <f t="shared" si="15902"/>
        <v>1849</v>
      </c>
      <c r="BB824" s="238">
        <f t="shared" si="15902"/>
        <v>2164</v>
      </c>
      <c r="BC824" s="179">
        <f t="shared" si="15902"/>
        <v>941</v>
      </c>
      <c r="BD824" s="177">
        <f t="shared" si="15902"/>
        <v>3186</v>
      </c>
      <c r="BE824" s="238">
        <f t="shared" si="15902"/>
        <v>5058</v>
      </c>
      <c r="BF824" s="158">
        <f>SUM(AF824,AH824,AJ824,AL824,AN824,AP824,AR824,AT824,AV824,AX824,AZ824,BB824,BD824)</f>
        <v>29173</v>
      </c>
      <c r="BG824" s="159">
        <f>SUM(AG824,AI824,AK824,AM824,AO824,AQ824,AS824,AU824,AW824,AY824,BA824,BC824,BE824)</f>
        <v>30646</v>
      </c>
      <c r="BI824" s="136" t="s">
        <v>25</v>
      </c>
      <c r="BJ824" s="128">
        <f>B824/B839</f>
        <v>5.4212589916952242E-2</v>
      </c>
      <c r="BK824" s="129">
        <f t="shared" ref="BK824" si="15930">C824/C839</f>
        <v>4.7316875289754291E-2</v>
      </c>
      <c r="BL824" s="130">
        <f t="shared" ref="BL824" si="15931">D824/D839</f>
        <v>4.9861878453038674E-2</v>
      </c>
      <c r="BM824" s="131">
        <f t="shared" ref="BM824" si="15932">E824/E839</f>
        <v>3.6016807843660376E-2</v>
      </c>
      <c r="BN824" s="128">
        <f t="shared" ref="BN824" si="15933">F824/F839</f>
        <v>5.5477330329484653E-2</v>
      </c>
      <c r="BO824" s="129">
        <f t="shared" ref="BO824" si="15934">G824/G839</f>
        <v>3.4398445873526258E-2</v>
      </c>
      <c r="BP824" s="130">
        <f t="shared" ref="BP824" si="15935">H824/H839</f>
        <v>5.6872037914691941E-2</v>
      </c>
      <c r="BQ824" s="131">
        <f t="shared" ref="BQ824" si="15936">I824/I839</f>
        <v>4.3772945495622703E-2</v>
      </c>
      <c r="BR824" s="128">
        <f t="shared" ref="BR824" si="15937">J824/J839</f>
        <v>4.4702220964775781E-2</v>
      </c>
      <c r="BS824" s="129">
        <f t="shared" ref="BS824" si="15938">K824/K839</f>
        <v>5.6778354128697604E-2</v>
      </c>
      <c r="BT824" s="130">
        <f t="shared" ref="BT824" si="15939">L824/L839</f>
        <v>3.6703548264021363E-2</v>
      </c>
      <c r="BU824" s="128">
        <f t="shared" ref="BU824" si="15940">M824/M839</f>
        <v>6.2268803945745993E-2</v>
      </c>
      <c r="BV824" s="132">
        <f t="shared" ref="BV824" si="15941">N824/N839</f>
        <v>4.1100036754372689E-2</v>
      </c>
      <c r="BW824" s="133">
        <f t="shared" ref="BW824" si="15942">O824/O839</f>
        <v>5.0066410031291503E-2</v>
      </c>
      <c r="BX824" s="128">
        <f t="shared" ref="BX824" si="15943">P824/P839</f>
        <v>4.3369275454581628E-2</v>
      </c>
      <c r="BY824" s="129">
        <f t="shared" ref="BY824" si="15944">Q824/Q839</f>
        <v>3.9636770528490274E-2</v>
      </c>
      <c r="BZ824" s="130">
        <f t="shared" ref="BZ824" si="15945">R824/R839</f>
        <v>5.1230489322991478E-2</v>
      </c>
      <c r="CA824" s="131">
        <f t="shared" ref="CA824" si="15946">S824/S839</f>
        <v>4.0502344703539542E-2</v>
      </c>
      <c r="CB824" s="128">
        <f t="shared" ref="CB824" si="15947">T824/T839</f>
        <v>3.2615930774351008E-2</v>
      </c>
      <c r="CC824" s="129">
        <f t="shared" ref="CC824" si="15948">U824/U839</f>
        <v>3.5891647855530472E-2</v>
      </c>
      <c r="CD824" s="130">
        <f t="shared" ref="CD824" si="15949">V824/V839</f>
        <v>3.5058724242211126E-2</v>
      </c>
      <c r="CE824" s="131">
        <f t="shared" ref="CE824" si="15950">W824/W839</f>
        <v>5.9897551931114672E-2</v>
      </c>
      <c r="CF824" s="128">
        <f t="shared" ref="CF824" si="15951">X824/X839</f>
        <v>3.8127150878464043E-2</v>
      </c>
      <c r="CG824" s="129">
        <f t="shared" ref="CG824" si="15952">Y824/Y839</f>
        <v>3.6243822075782535E-2</v>
      </c>
      <c r="CH824" s="130">
        <f t="shared" ref="CH824" si="15953">Z824/Z839</f>
        <v>5.6823925863521481E-2</v>
      </c>
      <c r="CI824" s="128">
        <f t="shared" ref="CI824" si="15954">AA824/AA839</f>
        <v>5.395605048843799E-2</v>
      </c>
      <c r="CJ824" s="134">
        <f t="shared" ref="CJ824" si="15955">AB824/AB839</f>
        <v>4.7750099456666868E-2</v>
      </c>
      <c r="CK824" s="135">
        <f t="shared" ref="CK824" si="15956">AC824/AC839</f>
        <v>4.7159559063050041E-2</v>
      </c>
    </row>
    <row r="825" spans="1:89" ht="13.5" thickBot="1" x14ac:dyDescent="0.25">
      <c r="A825" s="145" t="s">
        <v>26</v>
      </c>
      <c r="B825" s="189">
        <v>1496</v>
      </c>
      <c r="C825" s="183">
        <v>1540</v>
      </c>
      <c r="D825" s="184">
        <v>635</v>
      </c>
      <c r="E825" s="185">
        <v>678</v>
      </c>
      <c r="F825" s="182">
        <v>1257</v>
      </c>
      <c r="G825" s="186">
        <v>1126</v>
      </c>
      <c r="H825" s="184">
        <v>2222</v>
      </c>
      <c r="I825" s="185">
        <v>2051</v>
      </c>
      <c r="J825" s="182">
        <v>341</v>
      </c>
      <c r="K825" s="183">
        <v>343</v>
      </c>
      <c r="L825" s="184">
        <v>997</v>
      </c>
      <c r="M825" s="182">
        <v>1241</v>
      </c>
      <c r="N825" s="187">
        <v>1921</v>
      </c>
      <c r="O825" s="190">
        <v>1907</v>
      </c>
      <c r="P825" s="182">
        <v>1106</v>
      </c>
      <c r="Q825" s="183">
        <v>897</v>
      </c>
      <c r="R825" s="184">
        <v>1651</v>
      </c>
      <c r="S825" s="185">
        <v>1258</v>
      </c>
      <c r="T825" s="182">
        <v>255</v>
      </c>
      <c r="U825" s="186">
        <v>328</v>
      </c>
      <c r="V825" s="184">
        <v>1095</v>
      </c>
      <c r="W825" s="191">
        <v>1528</v>
      </c>
      <c r="X825" s="182">
        <v>788</v>
      </c>
      <c r="Y825" s="186">
        <v>485</v>
      </c>
      <c r="Z825" s="184">
        <v>2454</v>
      </c>
      <c r="AA825" s="182">
        <v>2549</v>
      </c>
      <c r="AB825" s="156">
        <f t="shared" si="15709"/>
        <v>16218</v>
      </c>
      <c r="AC825" s="157">
        <f t="shared" si="15710"/>
        <v>15931</v>
      </c>
      <c r="AE825" s="235">
        <f>$AE$19</f>
        <v>0</v>
      </c>
      <c r="AF825" s="125">
        <f t="shared" si="15901"/>
        <v>0</v>
      </c>
      <c r="AG825" s="183">
        <f t="shared" si="15901"/>
        <v>0</v>
      </c>
      <c r="AH825" s="184">
        <f t="shared" si="15901"/>
        <v>0</v>
      </c>
      <c r="AI825" s="185">
        <f t="shared" si="15901"/>
        <v>0</v>
      </c>
      <c r="AJ825" s="182">
        <f t="shared" si="15901"/>
        <v>0</v>
      </c>
      <c r="AK825" s="186">
        <f t="shared" si="15901"/>
        <v>0</v>
      </c>
      <c r="AL825" s="184">
        <f t="shared" si="15901"/>
        <v>0</v>
      </c>
      <c r="AM825" s="185">
        <f t="shared" si="15901"/>
        <v>0</v>
      </c>
      <c r="AN825" s="182">
        <f t="shared" si="15901"/>
        <v>0</v>
      </c>
      <c r="AO825" s="186">
        <f t="shared" si="15901"/>
        <v>0</v>
      </c>
      <c r="AP825" s="184">
        <f t="shared" si="15902"/>
        <v>0</v>
      </c>
      <c r="AQ825" s="182">
        <f t="shared" si="15902"/>
        <v>0</v>
      </c>
      <c r="AR825" s="187">
        <f t="shared" si="15902"/>
        <v>0</v>
      </c>
      <c r="AS825" s="188">
        <f t="shared" si="15902"/>
        <v>0</v>
      </c>
      <c r="AT825" s="182">
        <f t="shared" si="15902"/>
        <v>0</v>
      </c>
      <c r="AU825" s="186">
        <f t="shared" si="15902"/>
        <v>0</v>
      </c>
      <c r="AV825" s="184">
        <f t="shared" si="15902"/>
        <v>0</v>
      </c>
      <c r="AW825" s="185">
        <f t="shared" si="15902"/>
        <v>0</v>
      </c>
      <c r="AX825" s="182">
        <f t="shared" si="15902"/>
        <v>0</v>
      </c>
      <c r="AY825" s="186">
        <f t="shared" si="15902"/>
        <v>0</v>
      </c>
      <c r="AZ825" s="184">
        <f t="shared" si="15902"/>
        <v>0</v>
      </c>
      <c r="BA825" s="185">
        <f t="shared" si="15902"/>
        <v>0</v>
      </c>
      <c r="BB825" s="182">
        <f t="shared" si="15902"/>
        <v>0</v>
      </c>
      <c r="BC825" s="186">
        <f t="shared" si="15902"/>
        <v>0</v>
      </c>
      <c r="BD825" s="184">
        <f t="shared" si="15902"/>
        <v>0</v>
      </c>
      <c r="BE825" s="182">
        <f t="shared" si="15902"/>
        <v>0</v>
      </c>
      <c r="BF825" s="158">
        <f>SUM(AF825,AH825,AJ825,AL825,AN825,AP825,AR825,AT825,AV825,AX825,AZ825,BB825,BD825)</f>
        <v>0</v>
      </c>
      <c r="BG825" s="159">
        <f>SUM(AG825,AI825,AK825,AM825,AO825,AQ825,AS825,AU825,AW825,AY825,BA825,BC825,BE825)</f>
        <v>0</v>
      </c>
      <c r="BI825" s="145" t="s">
        <v>26</v>
      </c>
      <c r="BJ825" s="128">
        <f>B825/B839</f>
        <v>4.6185668858633573E-2</v>
      </c>
      <c r="BK825" s="129">
        <f t="shared" ref="BK825" si="15957">C825/C839</f>
        <v>4.4622160407974037E-2</v>
      </c>
      <c r="BL825" s="130">
        <f t="shared" ref="BL825" si="15958">D825/D839</f>
        <v>4.3853591160220994E-2</v>
      </c>
      <c r="BM825" s="131">
        <f t="shared" ref="BM825" si="15959">E825/E839</f>
        <v>4.5221103181484694E-2</v>
      </c>
      <c r="BN825" s="128">
        <f t="shared" ref="BN825" si="15960">F825/F839</f>
        <v>3.9331643668450204E-2</v>
      </c>
      <c r="BO825" s="129">
        <f t="shared" ref="BO825" si="15961">G825/G839</f>
        <v>3.7714362272240086E-2</v>
      </c>
      <c r="BP825" s="130">
        <f t="shared" ref="BP825" si="15962">H825/H839</f>
        <v>4.9209372370111172E-2</v>
      </c>
      <c r="BQ825" s="131">
        <f t="shared" ref="BQ825" si="15963">I825/I839</f>
        <v>4.1372493645862748E-2</v>
      </c>
      <c r="BR825" s="128">
        <f t="shared" ref="BR825" si="15964">J825/J839</f>
        <v>4.8238789079077665E-2</v>
      </c>
      <c r="BS825" s="129">
        <f t="shared" ref="BS825" si="15965">K825/K839</f>
        <v>4.8086359175662417E-2</v>
      </c>
      <c r="BT825" s="130">
        <f t="shared" ref="BT825" si="15966">L825/L839</f>
        <v>3.80389164441053E-2</v>
      </c>
      <c r="BU825" s="128">
        <f t="shared" ref="BU825" si="15967">M825/M839</f>
        <v>4.7819050554870533E-2</v>
      </c>
      <c r="BV825" s="132">
        <f t="shared" ref="BV825" si="15968">N825/N839</f>
        <v>4.1532441138953151E-2</v>
      </c>
      <c r="BW825" s="133">
        <f t="shared" ref="BW825" si="15969">O825/O839</f>
        <v>4.2930145651831342E-2</v>
      </c>
      <c r="BX825" s="128">
        <f t="shared" ref="BX825" si="15970">P825/P839</f>
        <v>4.4005888672263557E-2</v>
      </c>
      <c r="BY825" s="129">
        <f t="shared" ref="BY825" si="15971">Q825/Q839</f>
        <v>3.860389051471854E-2</v>
      </c>
      <c r="BZ825" s="130">
        <f t="shared" ref="BZ825" si="15972">R825/R839</f>
        <v>5.2698777490504008E-2</v>
      </c>
      <c r="CA825" s="131">
        <f t="shared" ref="CA825" si="15973">S825/S839</f>
        <v>4.0405987023832468E-2</v>
      </c>
      <c r="CB825" s="128">
        <f t="shared" ref="CB825" si="15974">T825/T839</f>
        <v>2.8289327712447306E-2</v>
      </c>
      <c r="CC825" s="129">
        <f t="shared" ref="CC825" si="15975">U825/U839</f>
        <v>3.7020316027088038E-2</v>
      </c>
      <c r="CD825" s="130">
        <f t="shared" ref="CD825" si="15976">V825/V839</f>
        <v>3.8504817497714325E-2</v>
      </c>
      <c r="CE825" s="131">
        <f t="shared" ref="CE825" si="15977">W825/W839</f>
        <v>4.8018604066496967E-2</v>
      </c>
      <c r="CF825" s="128">
        <f t="shared" ref="CF825" si="15978">X825/X839</f>
        <v>3.5681941677232383E-2</v>
      </c>
      <c r="CG825" s="129">
        <f t="shared" ref="CG825" si="15979">Y825/Y839</f>
        <v>3.6318706005691176E-2</v>
      </c>
      <c r="CH825" s="130">
        <f t="shared" ref="CH825" si="15980">Z825/Z839</f>
        <v>5.1684919966301604E-2</v>
      </c>
      <c r="CI825" s="128">
        <f t="shared" ref="CI825" si="15981">AA825/AA839</f>
        <v>5.0508252917748228E-2</v>
      </c>
      <c r="CJ825" s="134">
        <f t="shared" ref="CJ825" si="15982">AB825/AB839</f>
        <v>4.4191458170978269E-2</v>
      </c>
      <c r="CK825" s="135">
        <f t="shared" ref="CK825" si="15983">AC825/AC839</f>
        <v>4.3609178978027061E-2</v>
      </c>
    </row>
    <row r="826" spans="1:89" ht="14.25" thickTop="1" thickBot="1" x14ac:dyDescent="0.25">
      <c r="A826" s="136" t="s">
        <v>27</v>
      </c>
      <c r="B826" s="192">
        <v>1440</v>
      </c>
      <c r="C826" s="176">
        <v>1827</v>
      </c>
      <c r="D826" s="177">
        <v>669</v>
      </c>
      <c r="E826" s="178">
        <v>721</v>
      </c>
      <c r="F826" s="175">
        <v>1387</v>
      </c>
      <c r="G826" s="179">
        <v>1212</v>
      </c>
      <c r="H826" s="177">
        <v>2321</v>
      </c>
      <c r="I826" s="178">
        <v>2538</v>
      </c>
      <c r="J826" s="175">
        <v>347</v>
      </c>
      <c r="K826" s="176">
        <v>310</v>
      </c>
      <c r="L826" s="177">
        <v>1286</v>
      </c>
      <c r="M826" s="175">
        <v>1106</v>
      </c>
      <c r="N826" s="180">
        <v>2111</v>
      </c>
      <c r="O826" s="193">
        <v>1780</v>
      </c>
      <c r="P826" s="175">
        <v>1189</v>
      </c>
      <c r="Q826" s="176">
        <v>883</v>
      </c>
      <c r="R826" s="177">
        <v>1567</v>
      </c>
      <c r="S826" s="178">
        <v>1363</v>
      </c>
      <c r="T826" s="175">
        <v>395</v>
      </c>
      <c r="U826" s="179">
        <v>339</v>
      </c>
      <c r="V826" s="177">
        <v>1283</v>
      </c>
      <c r="W826" s="194">
        <v>1655</v>
      </c>
      <c r="X826" s="175">
        <v>896</v>
      </c>
      <c r="Y826" s="179">
        <v>538</v>
      </c>
      <c r="Z826" s="177">
        <v>2480</v>
      </c>
      <c r="AA826" s="175">
        <v>3156</v>
      </c>
      <c r="AB826" s="156">
        <f t="shared" si="15709"/>
        <v>17371</v>
      </c>
      <c r="AC826" s="157">
        <f t="shared" si="15710"/>
        <v>17428</v>
      </c>
      <c r="AE826" s="229" t="s">
        <v>13</v>
      </c>
      <c r="AF826" s="20">
        <f t="shared" ref="AF826:BG826" si="15984">SUM(AF823:AF825)</f>
        <v>3646</v>
      </c>
      <c r="AG826" s="21">
        <f t="shared" si="15984"/>
        <v>7490</v>
      </c>
      <c r="AH826" s="20">
        <f t="shared" si="15984"/>
        <v>2497</v>
      </c>
      <c r="AI826" s="21">
        <f t="shared" si="15984"/>
        <v>2582</v>
      </c>
      <c r="AJ826" s="20">
        <f t="shared" si="15984"/>
        <v>3223</v>
      </c>
      <c r="AK826" s="21">
        <f t="shared" si="15984"/>
        <v>6326</v>
      </c>
      <c r="AL826" s="20">
        <f t="shared" si="15984"/>
        <v>6092</v>
      </c>
      <c r="AM826" s="21">
        <f t="shared" si="15984"/>
        <v>10387</v>
      </c>
      <c r="AN826" s="20">
        <f t="shared" si="15984"/>
        <v>1659</v>
      </c>
      <c r="AO826" s="21">
        <f t="shared" si="15984"/>
        <v>602</v>
      </c>
      <c r="AP826" s="20">
        <f t="shared" si="15984"/>
        <v>5562</v>
      </c>
      <c r="AQ826" s="21">
        <f t="shared" si="15984"/>
        <v>2227</v>
      </c>
      <c r="AR826" s="20">
        <f t="shared" si="15984"/>
        <v>8638</v>
      </c>
      <c r="AS826" s="21">
        <f t="shared" si="15984"/>
        <v>5751</v>
      </c>
      <c r="AT826" s="20">
        <f t="shared" si="15984"/>
        <v>4625</v>
      </c>
      <c r="AU826" s="21">
        <f t="shared" si="15984"/>
        <v>3833</v>
      </c>
      <c r="AV826" s="20">
        <f t="shared" si="15984"/>
        <v>4489</v>
      </c>
      <c r="AW826" s="21">
        <f t="shared" si="15984"/>
        <v>5700</v>
      </c>
      <c r="AX826" s="20">
        <f t="shared" si="15984"/>
        <v>2547</v>
      </c>
      <c r="AY826" s="21">
        <f t="shared" si="15984"/>
        <v>544</v>
      </c>
      <c r="AZ826" s="20">
        <f t="shared" si="15984"/>
        <v>6462</v>
      </c>
      <c r="BA826" s="21">
        <f t="shared" si="15984"/>
        <v>3704</v>
      </c>
      <c r="BB826" s="20">
        <f t="shared" si="15984"/>
        <v>4690</v>
      </c>
      <c r="BC826" s="21">
        <f t="shared" si="15984"/>
        <v>1886</v>
      </c>
      <c r="BD826" s="20">
        <f t="shared" si="15984"/>
        <v>6833</v>
      </c>
      <c r="BE826" s="21">
        <f t="shared" si="15984"/>
        <v>9641</v>
      </c>
      <c r="BF826" s="160">
        <f t="shared" si="15984"/>
        <v>60963</v>
      </c>
      <c r="BG826" s="161">
        <f t="shared" si="15984"/>
        <v>60673</v>
      </c>
      <c r="BI826" s="136" t="s">
        <v>27</v>
      </c>
      <c r="BJ826" s="128">
        <f>B826/B839</f>
        <v>4.4456793553764938E-2</v>
      </c>
      <c r="BK826" s="129">
        <f t="shared" ref="BK826" si="15985">C826/C839</f>
        <v>5.2938108484005562E-2</v>
      </c>
      <c r="BL826" s="130">
        <f t="shared" ref="BL826" si="15986">D826/D839</f>
        <v>4.6201657458563535E-2</v>
      </c>
      <c r="BM826" s="131">
        <f t="shared" ref="BM826" si="15987">E826/E839</f>
        <v>4.8089108250516911E-2</v>
      </c>
      <c r="BN826" s="128">
        <f t="shared" ref="BN826" si="15988">F826/F839</f>
        <v>4.3399355424137177E-2</v>
      </c>
      <c r="BO826" s="129">
        <f t="shared" ref="BO826" si="15989">G826/G839</f>
        <v>4.0594855305466235E-2</v>
      </c>
      <c r="BP826" s="130">
        <f t="shared" ref="BP826" si="15990">H826/H839</f>
        <v>5.1401869158878503E-2</v>
      </c>
      <c r="BQ826" s="131">
        <f t="shared" ref="BQ826" si="15991">I826/I839</f>
        <v>5.1196191552023235E-2</v>
      </c>
      <c r="BR826" s="128">
        <f t="shared" ref="BR826" si="15992">J826/J839</f>
        <v>4.9087565426510112E-2</v>
      </c>
      <c r="BS826" s="129">
        <f t="shared" ref="BS826" si="15993">K826/K839</f>
        <v>4.3459974765175942E-2</v>
      </c>
      <c r="BT826" s="130">
        <f t="shared" ref="BT826" si="15994">L826/L839</f>
        <v>4.9065242273941247E-2</v>
      </c>
      <c r="BU826" s="128">
        <f t="shared" ref="BU826" si="15995">M826/M839</f>
        <v>4.2617139334155361E-2</v>
      </c>
      <c r="BV826" s="132">
        <f t="shared" ref="BV826" si="15996">N826/N839</f>
        <v>4.5640282792467513E-2</v>
      </c>
      <c r="BW826" s="133">
        <f t="shared" ref="BW826" si="15997">O826/O839</f>
        <v>4.0071137525044459E-2</v>
      </c>
      <c r="BX826" s="128">
        <f t="shared" ref="BX826" si="15998">P826/P839</f>
        <v>4.730831973898858E-2</v>
      </c>
      <c r="BY826" s="129">
        <f t="shared" ref="BY826" si="15999">Q826/Q839</f>
        <v>3.8001377173351697E-2</v>
      </c>
      <c r="BZ826" s="130">
        <f t="shared" ref="BZ826" si="16000">R826/R839</f>
        <v>5.0017555619394173E-2</v>
      </c>
      <c r="CA826" s="131">
        <f t="shared" ref="CA826" si="16001">S826/S839</f>
        <v>4.3778505813580011E-2</v>
      </c>
      <c r="CB826" s="128">
        <f t="shared" ref="CB826" si="16002">T826/T839</f>
        <v>4.3820723319281121E-2</v>
      </c>
      <c r="CC826" s="129">
        <f t="shared" ref="CC826" si="16003">U826/U839</f>
        <v>3.8261851015801353E-2</v>
      </c>
      <c r="CD826" s="130">
        <f t="shared" ref="CD826" si="16004">V826/V839</f>
        <v>4.5115690273577605E-2</v>
      </c>
      <c r="CE826" s="131">
        <f t="shared" ref="CE826" si="16005">W826/W839</f>
        <v>5.2009679142704504E-2</v>
      </c>
      <c r="CF826" s="128">
        <f t="shared" ref="CF826" si="16006">X826/X839</f>
        <v>4.057236007969571E-2</v>
      </c>
      <c r="CG826" s="129">
        <f t="shared" ref="CG826" si="16007">Y826/Y839</f>
        <v>4.0287554290849181E-2</v>
      </c>
      <c r="CH826" s="130">
        <f t="shared" ref="CH826" si="16008">Z826/Z839</f>
        <v>5.2232518955349617E-2</v>
      </c>
      <c r="CI826" s="128">
        <f t="shared" ref="CI826" si="16009">AA826/AA839</f>
        <v>6.2535914558028025E-2</v>
      </c>
      <c r="CJ826" s="134">
        <f t="shared" ref="CJ826" si="16010">AB826/AB839</f>
        <v>4.7333198907884053E-2</v>
      </c>
      <c r="CK826" s="135">
        <f t="shared" ref="CK826" si="16011">AC826/AC839</f>
        <v>4.7707034789345029E-2</v>
      </c>
    </row>
    <row r="827" spans="1:89" ht="13.5" thickTop="1" x14ac:dyDescent="0.2">
      <c r="A827" s="145" t="s">
        <v>28</v>
      </c>
      <c r="B827" s="189">
        <v>1504</v>
      </c>
      <c r="C827" s="183">
        <v>2416</v>
      </c>
      <c r="D827" s="184">
        <v>785</v>
      </c>
      <c r="E827" s="185">
        <v>767</v>
      </c>
      <c r="F827" s="182">
        <v>1307</v>
      </c>
      <c r="G827" s="186">
        <v>1758</v>
      </c>
      <c r="H827" s="184">
        <v>2576</v>
      </c>
      <c r="I827" s="185">
        <v>2927</v>
      </c>
      <c r="J827" s="182">
        <v>547</v>
      </c>
      <c r="K827" s="183">
        <v>269</v>
      </c>
      <c r="L827" s="184">
        <v>2010</v>
      </c>
      <c r="M827" s="182">
        <v>1028</v>
      </c>
      <c r="N827" s="187">
        <v>2739</v>
      </c>
      <c r="O827" s="190">
        <v>2029</v>
      </c>
      <c r="P827" s="182">
        <v>1412</v>
      </c>
      <c r="Q827" s="183">
        <v>984</v>
      </c>
      <c r="R827" s="184">
        <v>1616</v>
      </c>
      <c r="S827" s="185">
        <v>1615</v>
      </c>
      <c r="T827" s="182">
        <v>571</v>
      </c>
      <c r="U827" s="186">
        <v>237</v>
      </c>
      <c r="V827" s="184">
        <v>1795</v>
      </c>
      <c r="W827" s="191">
        <v>1412</v>
      </c>
      <c r="X827" s="182">
        <v>1197</v>
      </c>
      <c r="Y827" s="186">
        <v>483</v>
      </c>
      <c r="Z827" s="184">
        <v>2830</v>
      </c>
      <c r="AA827" s="182">
        <v>3157</v>
      </c>
      <c r="AB827" s="156">
        <f t="shared" si="15709"/>
        <v>20889</v>
      </c>
      <c r="AC827" s="157">
        <f t="shared" si="15710"/>
        <v>19082</v>
      </c>
      <c r="BI827" s="145" t="s">
        <v>28</v>
      </c>
      <c r="BJ827" s="128">
        <f>B827/B839</f>
        <v>4.6432651045043377E-2</v>
      </c>
      <c r="BK827" s="129">
        <f t="shared" ref="BK827" si="16012">C827/C839</f>
        <v>7.0004636068613818E-2</v>
      </c>
      <c r="BL827" s="130">
        <f t="shared" ref="BL827" si="16013">D827/D839</f>
        <v>5.4212707182320442E-2</v>
      </c>
      <c r="BM827" s="131">
        <f t="shared" ref="BM827" si="16014">E827/E839</f>
        <v>5.1157206696458346E-2</v>
      </c>
      <c r="BN827" s="128">
        <f t="shared" ref="BN827" si="16015">F827/F839</f>
        <v>4.0896148189868267E-2</v>
      </c>
      <c r="BO827" s="129">
        <f t="shared" ref="BO827" si="16016">G827/G839</f>
        <v>5.8882636655948555E-2</v>
      </c>
      <c r="BP827" s="130">
        <f t="shared" ref="BP827" si="16017">H827/H839</f>
        <v>5.704920937237011E-2</v>
      </c>
      <c r="BQ827" s="131">
        <f t="shared" ref="BQ827" si="16018">I827/I839</f>
        <v>5.9043046758381408E-2</v>
      </c>
      <c r="BR827" s="128">
        <f t="shared" ref="BR827" si="16019">J827/J839</f>
        <v>7.7380110340925165E-2</v>
      </c>
      <c r="BS827" s="129">
        <f t="shared" ref="BS827" si="16020">K827/K839</f>
        <v>3.7712042618813967E-2</v>
      </c>
      <c r="BT827" s="130">
        <f t="shared" ref="BT827" si="16021">L827/L839</f>
        <v>7.6688286913391829E-2</v>
      </c>
      <c r="BU827" s="128">
        <f t="shared" ref="BU827" si="16022">M827/M839</f>
        <v>3.961159062885327E-2</v>
      </c>
      <c r="BV827" s="132">
        <f t="shared" ref="BV827" si="16023">N827/N839</f>
        <v>5.921778046829395E-2</v>
      </c>
      <c r="BW827" s="133">
        <f t="shared" ref="BW827" si="16024">O827/O839</f>
        <v>4.567659440354787E-2</v>
      </c>
      <c r="BX827" s="128">
        <f t="shared" ref="BX827" si="16025">P827/P839</f>
        <v>5.6181116460430509E-2</v>
      </c>
      <c r="BY827" s="129">
        <f t="shared" ref="BY827" si="16026">Q827/Q839</f>
        <v>4.2348080564641073E-2</v>
      </c>
      <c r="BZ827" s="130">
        <f t="shared" ref="BZ827" si="16027">R827/R839</f>
        <v>5.1581601710874905E-2</v>
      </c>
      <c r="CA827" s="131">
        <f t="shared" ref="CA827" si="16028">S827/S839</f>
        <v>5.1872550908974115E-2</v>
      </c>
      <c r="CB827" s="128">
        <f t="shared" ref="CB827" si="16029">T827/T839</f>
        <v>6.3345906367872198E-2</v>
      </c>
      <c r="CC827" s="129">
        <f t="shared" ref="CC827" si="16030">U827/U839</f>
        <v>2.6749435665914222E-2</v>
      </c>
      <c r="CD827" s="130">
        <f t="shared" ref="CD827" si="16031">V827/V839</f>
        <v>6.3119769322737176E-2</v>
      </c>
      <c r="CE827" s="131">
        <f t="shared" ref="CE827" si="16032">W827/W839</f>
        <v>4.4373212658307404E-2</v>
      </c>
      <c r="CF827" s="128">
        <f t="shared" ref="CF827" si="16033">X827/X839</f>
        <v>5.4202137293968486E-2</v>
      </c>
      <c r="CG827" s="129">
        <f t="shared" ref="CG827" si="16034">Y827/Y839</f>
        <v>3.6168938145873894E-2</v>
      </c>
      <c r="CH827" s="130">
        <f t="shared" ref="CH827" si="16035">Z827/Z839</f>
        <v>5.9604043807919123E-2</v>
      </c>
      <c r="CI827" s="128">
        <f t="shared" ref="CI827" si="16036">AA827/AA839</f>
        <v>6.2555729486595199E-2</v>
      </c>
      <c r="CJ827" s="134">
        <f t="shared" ref="CJ827" si="16037">AB827/AB839</f>
        <v>5.6919186689700647E-2</v>
      </c>
      <c r="CK827" s="135">
        <f t="shared" ref="CK827" si="16038">AC827/AC839</f>
        <v>5.2234659045804557E-2</v>
      </c>
    </row>
    <row r="828" spans="1:89" x14ac:dyDescent="0.2">
      <c r="A828" s="136" t="s">
        <v>29</v>
      </c>
      <c r="B828" s="192">
        <v>1625</v>
      </c>
      <c r="C828" s="176">
        <v>3354</v>
      </c>
      <c r="D828" s="177">
        <v>1323</v>
      </c>
      <c r="E828" s="178">
        <v>1044</v>
      </c>
      <c r="F828" s="175">
        <v>1691</v>
      </c>
      <c r="G828" s="179">
        <v>2666</v>
      </c>
      <c r="H828" s="177">
        <v>2665</v>
      </c>
      <c r="I828" s="178">
        <v>3739</v>
      </c>
      <c r="J828" s="175">
        <v>786</v>
      </c>
      <c r="K828" s="176">
        <v>270</v>
      </c>
      <c r="L828" s="177">
        <v>2498</v>
      </c>
      <c r="M828" s="175">
        <v>936</v>
      </c>
      <c r="N828" s="180">
        <v>3771</v>
      </c>
      <c r="O828" s="193">
        <v>2501</v>
      </c>
      <c r="P828" s="175">
        <v>1984</v>
      </c>
      <c r="Q828" s="176">
        <v>1329</v>
      </c>
      <c r="R828" s="177">
        <v>2127</v>
      </c>
      <c r="S828" s="178">
        <v>2410</v>
      </c>
      <c r="T828" s="175">
        <v>1174</v>
      </c>
      <c r="U828" s="179">
        <v>279</v>
      </c>
      <c r="V828" s="177">
        <v>2642</v>
      </c>
      <c r="W828" s="194">
        <v>1516</v>
      </c>
      <c r="X828" s="175">
        <v>1912</v>
      </c>
      <c r="Y828" s="179">
        <v>622</v>
      </c>
      <c r="Z828" s="177">
        <v>3121</v>
      </c>
      <c r="AA828" s="175">
        <v>3727</v>
      </c>
      <c r="AB828" s="156">
        <f t="shared" si="15709"/>
        <v>27319</v>
      </c>
      <c r="AC828" s="157">
        <f t="shared" si="15710"/>
        <v>24393</v>
      </c>
      <c r="BI828" s="136" t="s">
        <v>29</v>
      </c>
      <c r="BJ828" s="128">
        <f>B828/B839</f>
        <v>5.0168256614491681E-2</v>
      </c>
      <c r="BK828" s="129">
        <f t="shared" ref="BK828" si="16039">C828/C839</f>
        <v>9.7183588317107092E-2</v>
      </c>
      <c r="BL828" s="130">
        <f t="shared" ref="BL828" si="16040">D828/D839</f>
        <v>9.1367403314917134E-2</v>
      </c>
      <c r="BM828" s="131">
        <f t="shared" ref="BM828" si="16041">E828/E839</f>
        <v>6.9632495164410058E-2</v>
      </c>
      <c r="BN828" s="128">
        <f t="shared" ref="BN828" si="16042">F828/F839</f>
        <v>5.2911542914359025E-2</v>
      </c>
      <c r="BO828" s="129">
        <f t="shared" ref="BO828" si="16043">G828/G839</f>
        <v>8.9295284030010719E-2</v>
      </c>
      <c r="BP828" s="130">
        <f t="shared" ref="BP828" si="16044">H828/H839</f>
        <v>5.9020241839039728E-2</v>
      </c>
      <c r="BQ828" s="131">
        <f t="shared" ref="BQ828" si="16045">I828/I839</f>
        <v>7.5422600556743449E-2</v>
      </c>
      <c r="BR828" s="128">
        <f t="shared" ref="BR828" si="16046">J828/J839</f>
        <v>0.11118970151365115</v>
      </c>
      <c r="BS828" s="129">
        <f t="shared" ref="BS828" si="16047">K828/K839</f>
        <v>3.7852236085798401E-2</v>
      </c>
      <c r="BT828" s="130">
        <f t="shared" ref="BT828" si="16048">L828/L839</f>
        <v>9.5307134681419312E-2</v>
      </c>
      <c r="BU828" s="128">
        <f t="shared" ref="BU828" si="16049">M828/M839</f>
        <v>3.6066584463625151E-2</v>
      </c>
      <c r="BV828" s="132">
        <f t="shared" ref="BV828" si="16050">N828/N839</f>
        <v>8.1529846712645668E-2</v>
      </c>
      <c r="BW828" s="133">
        <f t="shared" ref="BW828" si="16051">O828/O839</f>
        <v>5.6302199410188873E-2</v>
      </c>
      <c r="BX828" s="128">
        <f t="shared" ref="BX828" si="16052">P828/P839</f>
        <v>7.894003899255958E-2</v>
      </c>
      <c r="BY828" s="129">
        <f t="shared" ref="BY828" si="16053">Q828/Q839</f>
        <v>5.7195730762609746E-2</v>
      </c>
      <c r="BZ828" s="130">
        <f t="shared" ref="BZ828" si="16054">R828/R839</f>
        <v>6.7892368093459735E-2</v>
      </c>
      <c r="CA828" s="131">
        <f t="shared" ref="CA828" si="16055">S828/S839</f>
        <v>7.7407336031348362E-2</v>
      </c>
      <c r="CB828" s="128">
        <f t="shared" ref="CB828" si="16056">T828/T839</f>
        <v>0.1302418460173064</v>
      </c>
      <c r="CC828" s="129">
        <f t="shared" ref="CC828" si="16057">U828/U839</f>
        <v>3.1489841986455984E-2</v>
      </c>
      <c r="CD828" s="130">
        <f t="shared" ref="CD828" si="16058">V828/V839</f>
        <v>9.2903861031014834E-2</v>
      </c>
      <c r="CE828" s="131">
        <f t="shared" ref="CE828" si="16059">W828/W839</f>
        <v>4.7641494610477356E-2</v>
      </c>
      <c r="CF828" s="128">
        <f t="shared" ref="CF828" si="16060">X828/X839</f>
        <v>8.6578518384350656E-2</v>
      </c>
      <c r="CG828" s="129">
        <f t="shared" ref="CG828" si="16061">Y828/Y839</f>
        <v>4.6577804403175077E-2</v>
      </c>
      <c r="CH828" s="130">
        <f t="shared" ref="CH828" si="16062">Z828/Z839</f>
        <v>6.573294018534119E-2</v>
      </c>
      <c r="CI828" s="128">
        <f t="shared" ref="CI828" si="16063">AA828/AA839</f>
        <v>7.3850238769889234E-2</v>
      </c>
      <c r="CJ828" s="134">
        <f t="shared" ref="CJ828" si="16064">AB828/AB839</f>
        <v>7.4439909099331319E-2</v>
      </c>
      <c r="CK828" s="135">
        <f t="shared" ref="CK828" si="16065">AC828/AC839</f>
        <v>6.6772876957567895E-2</v>
      </c>
    </row>
    <row r="829" spans="1:89" x14ac:dyDescent="0.2">
      <c r="A829" s="145" t="s">
        <v>30</v>
      </c>
      <c r="B829" s="189">
        <v>1683</v>
      </c>
      <c r="C829" s="183">
        <v>3836</v>
      </c>
      <c r="D829" s="184">
        <v>1564</v>
      </c>
      <c r="E829" s="185">
        <v>1328</v>
      </c>
      <c r="F829" s="182">
        <v>1895</v>
      </c>
      <c r="G829" s="186">
        <v>3097</v>
      </c>
      <c r="H829" s="184">
        <v>3180</v>
      </c>
      <c r="I829" s="185">
        <v>5053</v>
      </c>
      <c r="J829" s="182">
        <v>1076</v>
      </c>
      <c r="K829" s="183">
        <v>305</v>
      </c>
      <c r="L829" s="184">
        <v>2825</v>
      </c>
      <c r="M829" s="182">
        <v>1147</v>
      </c>
      <c r="N829" s="187">
        <v>4191</v>
      </c>
      <c r="O829" s="190">
        <v>2887</v>
      </c>
      <c r="P829" s="182">
        <v>2367</v>
      </c>
      <c r="Q829" s="183">
        <v>1795</v>
      </c>
      <c r="R829" s="184">
        <v>2246</v>
      </c>
      <c r="S829" s="185">
        <v>2926</v>
      </c>
      <c r="T829" s="182">
        <v>1379</v>
      </c>
      <c r="U829" s="186">
        <v>270</v>
      </c>
      <c r="V829" s="184">
        <v>3211</v>
      </c>
      <c r="W829" s="191">
        <v>1855</v>
      </c>
      <c r="X829" s="182">
        <v>2526</v>
      </c>
      <c r="Y829" s="186">
        <v>945</v>
      </c>
      <c r="Z829" s="184">
        <v>3647</v>
      </c>
      <c r="AA829" s="182">
        <v>4583</v>
      </c>
      <c r="AB829" s="156">
        <f t="shared" si="15709"/>
        <v>31790</v>
      </c>
      <c r="AC829" s="157">
        <f t="shared" si="15710"/>
        <v>30027</v>
      </c>
      <c r="BI829" s="145" t="s">
        <v>30</v>
      </c>
      <c r="BJ829" s="128">
        <f>B829/B839</f>
        <v>5.1958877465962769E-2</v>
      </c>
      <c r="BK829" s="129">
        <f t="shared" ref="BK829" si="16066">C829/C839</f>
        <v>0.11114974501622624</v>
      </c>
      <c r="BL829" s="130">
        <f t="shared" ref="BL829" si="16067">D829/D839</f>
        <v>0.1080110497237569</v>
      </c>
      <c r="BM829" s="131">
        <f t="shared" ref="BM829" si="16068">E829/E839</f>
        <v>8.8574668178483293E-2</v>
      </c>
      <c r="BN829" s="128">
        <f t="shared" ref="BN829" si="16069">F829/F839</f>
        <v>5.9294721361744733E-2</v>
      </c>
      <c r="BO829" s="129">
        <f t="shared" ref="BO829" si="16070">G829/G839</f>
        <v>0.103731243301179</v>
      </c>
      <c r="BP829" s="130">
        <f t="shared" ref="BP829" si="16071">H829/H839</f>
        <v>7.0425654427071799E-2</v>
      </c>
      <c r="BQ829" s="131">
        <f t="shared" ref="BQ829" si="16072">I829/I839</f>
        <v>0.10192843022552145</v>
      </c>
      <c r="BR829" s="128">
        <f t="shared" ref="BR829" si="16073">J829/J839</f>
        <v>0.15221389163955298</v>
      </c>
      <c r="BS829" s="129">
        <f t="shared" ref="BS829" si="16074">K829/K839</f>
        <v>4.2759007430253751E-2</v>
      </c>
      <c r="BT829" s="130">
        <f t="shared" ref="BT829" si="16075">L829/L839</f>
        <v>0.10778328882106067</v>
      </c>
      <c r="BU829" s="128">
        <f t="shared" ref="BU829" si="16076">M829/M839</f>
        <v>4.4196979038224414E-2</v>
      </c>
      <c r="BV829" s="132">
        <f t="shared" ref="BV829" si="16077">N829/N839</f>
        <v>9.0610338788835315E-2</v>
      </c>
      <c r="BW829" s="133">
        <f t="shared" ref="BW829" si="16078">O829/O839</f>
        <v>6.4991783165619862E-2</v>
      </c>
      <c r="BX829" s="128">
        <f t="shared" ref="BX829" si="16079">P829/P839</f>
        <v>9.4178967890820836E-2</v>
      </c>
      <c r="BY829" s="129">
        <f t="shared" ref="BY829" si="16080">Q829/Q839</f>
        <v>7.7250817696677576E-2</v>
      </c>
      <c r="BZ829" s="130">
        <f t="shared" ref="BZ829" si="16081">R829/R839</f>
        <v>7.1690765744198665E-2</v>
      </c>
      <c r="CA829" s="131">
        <f t="shared" ref="CA829" si="16082">S829/S839</f>
        <v>9.3980856940964863E-2</v>
      </c>
      <c r="CB829" s="128">
        <f t="shared" ref="CB829" si="16083">T829/T839</f>
        <v>0.15298424672731306</v>
      </c>
      <c r="CC829" s="129">
        <f t="shared" ref="CC829" si="16084">U829/U839</f>
        <v>3.0474040632054177E-2</v>
      </c>
      <c r="CD829" s="130">
        <f t="shared" ref="CD829" si="16085">V829/V839</f>
        <v>0.11291230044306913</v>
      </c>
      <c r="CE829" s="131">
        <f t="shared" ref="CE829" si="16086">W829/W839</f>
        <v>5.8294836743031334E-2</v>
      </c>
      <c r="CF829" s="128">
        <f t="shared" ref="CF829" si="16087">X829/X839</f>
        <v>0.11438145263539214</v>
      </c>
      <c r="CG829" s="129">
        <f t="shared" ref="CG829" si="16088">Y829/Y839</f>
        <v>7.0765313763666321E-2</v>
      </c>
      <c r="CH829" s="130">
        <f t="shared" ref="CH829" si="16089">Z829/Z839</f>
        <v>7.6811288963774219E-2</v>
      </c>
      <c r="CI829" s="128">
        <f t="shared" ref="CI829" si="16090">AA829/AA839</f>
        <v>9.0811817623397462E-2</v>
      </c>
      <c r="CJ829" s="134">
        <f t="shared" ref="CJ829" si="16091">AB829/AB839</f>
        <v>8.6622669580429107E-2</v>
      </c>
      <c r="CK829" s="135">
        <f t="shared" ref="CK829" si="16092">AC829/AC839</f>
        <v>8.2195268167297636E-2</v>
      </c>
    </row>
    <row r="830" spans="1:89" x14ac:dyDescent="0.2">
      <c r="A830" s="136" t="s">
        <v>31</v>
      </c>
      <c r="B830" s="192">
        <v>1963</v>
      </c>
      <c r="C830" s="176">
        <v>3654</v>
      </c>
      <c r="D830" s="177">
        <v>933</v>
      </c>
      <c r="E830" s="178">
        <v>1254</v>
      </c>
      <c r="F830" s="175">
        <v>1328</v>
      </c>
      <c r="G830" s="179">
        <v>3229</v>
      </c>
      <c r="H830" s="177">
        <v>2912</v>
      </c>
      <c r="I830" s="178">
        <v>5334</v>
      </c>
      <c r="J830" s="175">
        <v>583</v>
      </c>
      <c r="K830" s="176">
        <v>297</v>
      </c>
      <c r="L830" s="177">
        <v>2737</v>
      </c>
      <c r="M830" s="175">
        <v>1080</v>
      </c>
      <c r="N830" s="180">
        <v>4447</v>
      </c>
      <c r="O830" s="193">
        <v>2864</v>
      </c>
      <c r="P830" s="175">
        <v>2258</v>
      </c>
      <c r="Q830" s="176">
        <v>2038</v>
      </c>
      <c r="R830" s="177">
        <v>2243</v>
      </c>
      <c r="S830" s="178">
        <v>2774</v>
      </c>
      <c r="T830" s="175">
        <v>1168</v>
      </c>
      <c r="U830" s="179">
        <v>274</v>
      </c>
      <c r="V830" s="177">
        <v>3251</v>
      </c>
      <c r="W830" s="194">
        <v>1849</v>
      </c>
      <c r="X830" s="175">
        <v>2164</v>
      </c>
      <c r="Y830" s="179">
        <v>941</v>
      </c>
      <c r="Z830" s="177">
        <v>3186</v>
      </c>
      <c r="AA830" s="175">
        <v>5058</v>
      </c>
      <c r="AB830" s="156">
        <f t="shared" si="15709"/>
        <v>29173</v>
      </c>
      <c r="AC830" s="157">
        <f t="shared" si="15710"/>
        <v>30646</v>
      </c>
      <c r="BI830" s="136" t="s">
        <v>31</v>
      </c>
      <c r="BJ830" s="128">
        <f>B830/B839</f>
        <v>6.0603253990305951E-2</v>
      </c>
      <c r="BK830" s="129">
        <f t="shared" ref="BK830" si="16093">C830/C839</f>
        <v>0.10587621696801112</v>
      </c>
      <c r="BL830" s="130">
        <f t="shared" ref="BL830" si="16094">D830/D839</f>
        <v>6.443370165745857E-2</v>
      </c>
      <c r="BM830" s="131">
        <f t="shared" ref="BM830" si="16095">E830/E839</f>
        <v>8.3639031548055756E-2</v>
      </c>
      <c r="BN830" s="128">
        <f t="shared" ref="BN830" si="16096">F830/F839</f>
        <v>4.1553240088863859E-2</v>
      </c>
      <c r="BO830" s="129">
        <f t="shared" ref="BO830" si="16097">G830/G839</f>
        <v>0.10815246516613077</v>
      </c>
      <c r="BP830" s="130">
        <f t="shared" ref="BP830" si="16098">H830/H839</f>
        <v>6.4490410594853165E-2</v>
      </c>
      <c r="BQ830" s="131">
        <f t="shared" ref="BQ830" si="16099">I830/I839</f>
        <v>0.10759672408924033</v>
      </c>
      <c r="BR830" s="128">
        <f t="shared" ref="BR830" si="16100">J830/J839</f>
        <v>8.2472768425519871E-2</v>
      </c>
      <c r="BS830" s="129">
        <f t="shared" ref="BS830" si="16101">K830/K839</f>
        <v>4.1637459694378244E-2</v>
      </c>
      <c r="BT830" s="130">
        <f t="shared" ref="BT830" si="16102">L830/L839</f>
        <v>0.10442579168256391</v>
      </c>
      <c r="BU830" s="128">
        <f t="shared" ref="BU830" si="16103">M830/M839</f>
        <v>4.1615289765721333E-2</v>
      </c>
      <c r="BV830" s="132">
        <f t="shared" ref="BV830" si="16104">N830/N839</f>
        <v>9.6145114911465199E-2</v>
      </c>
      <c r="BW830" s="133">
        <f t="shared" ref="BW830" si="16105">O830/O839</f>
        <v>6.4474010040296251E-2</v>
      </c>
      <c r="BX830" s="128">
        <f t="shared" ref="BX830" si="16106">P830/P839</f>
        <v>8.9842040345362667E-2</v>
      </c>
      <c r="BY830" s="129">
        <f t="shared" ref="BY830" si="16107">Q830/Q839</f>
        <v>8.7708727836116371E-2</v>
      </c>
      <c r="BZ830" s="130">
        <f t="shared" ref="BZ830" si="16108">R830/R839</f>
        <v>7.1595007820230455E-2</v>
      </c>
      <c r="CA830" s="131">
        <f t="shared" ref="CA830" si="16109">S830/S839</f>
        <v>8.9098734502473187E-2</v>
      </c>
      <c r="CB830" s="128">
        <f t="shared" ref="CB830" si="16110">T830/T839</f>
        <v>0.12957621477701353</v>
      </c>
      <c r="CC830" s="129">
        <f t="shared" ref="CC830" si="16111">U830/U839</f>
        <v>3.0925507900677201E-2</v>
      </c>
      <c r="CD830" s="130">
        <f t="shared" ref="CD830" si="16112">V830/V839</f>
        <v>0.11431886911878472</v>
      </c>
      <c r="CE830" s="131">
        <f t="shared" ref="CE830" si="16113">W830/W839</f>
        <v>5.8106282015021528E-2</v>
      </c>
      <c r="CF830" s="128">
        <f t="shared" ref="CF830" si="16114">X830/X839</f>
        <v>9.7989494656765083E-2</v>
      </c>
      <c r="CG830" s="129">
        <f t="shared" ref="CG830" si="16115">Y830/Y839</f>
        <v>7.0465778044031757E-2</v>
      </c>
      <c r="CH830" s="130">
        <f t="shared" ref="CH830" si="16116">Z830/Z839</f>
        <v>6.7101937657961241E-2</v>
      </c>
      <c r="CI830" s="128">
        <f t="shared" ref="CI830" si="16117">AA830/AA839</f>
        <v>0.10022390869280916</v>
      </c>
      <c r="CJ830" s="134">
        <f t="shared" ref="CJ830" si="16118">AB830/AB839</f>
        <v>7.9491762808111308E-2</v>
      </c>
      <c r="CK830" s="135">
        <f t="shared" ref="CK830" si="16119">AC830/AC839</f>
        <v>8.3889705540180617E-2</v>
      </c>
    </row>
    <row r="831" spans="1:89" x14ac:dyDescent="0.2">
      <c r="A831" s="145" t="s">
        <v>32</v>
      </c>
      <c r="B831" s="189">
        <v>2115</v>
      </c>
      <c r="C831" s="183">
        <v>3255</v>
      </c>
      <c r="D831" s="184">
        <v>696</v>
      </c>
      <c r="E831" s="185">
        <v>1250</v>
      </c>
      <c r="F831" s="182">
        <v>1171</v>
      </c>
      <c r="G831" s="186">
        <v>3054</v>
      </c>
      <c r="H831" s="184">
        <v>2557</v>
      </c>
      <c r="I831" s="185">
        <v>4694</v>
      </c>
      <c r="J831" s="182">
        <v>528</v>
      </c>
      <c r="K831" s="183">
        <v>194</v>
      </c>
      <c r="L831" s="184">
        <v>2197</v>
      </c>
      <c r="M831" s="182">
        <v>1079</v>
      </c>
      <c r="N831" s="187">
        <v>3348</v>
      </c>
      <c r="O831" s="190">
        <v>2503</v>
      </c>
      <c r="P831" s="182">
        <v>1522</v>
      </c>
      <c r="Q831" s="183">
        <v>1745</v>
      </c>
      <c r="R831" s="184">
        <v>1882</v>
      </c>
      <c r="S831" s="185">
        <v>2408</v>
      </c>
      <c r="T831" s="182">
        <v>640</v>
      </c>
      <c r="U831" s="186">
        <v>321</v>
      </c>
      <c r="V831" s="184">
        <v>2802</v>
      </c>
      <c r="W831" s="191">
        <v>1631</v>
      </c>
      <c r="X831" s="182">
        <v>1458</v>
      </c>
      <c r="Y831" s="186">
        <v>738</v>
      </c>
      <c r="Z831" s="184">
        <v>2682</v>
      </c>
      <c r="AA831" s="182">
        <v>3654</v>
      </c>
      <c r="AB831" s="156">
        <f t="shared" si="15709"/>
        <v>23598</v>
      </c>
      <c r="AC831" s="157">
        <f t="shared" si="15710"/>
        <v>26526</v>
      </c>
      <c r="BI831" s="145" t="s">
        <v>32</v>
      </c>
      <c r="BJ831" s="128">
        <f>B831/B839</f>
        <v>6.5295915532092241E-2</v>
      </c>
      <c r="BK831" s="129">
        <f t="shared" ref="BK831" si="16120">C831/C839</f>
        <v>9.4315020862308765E-2</v>
      </c>
      <c r="BL831" s="130">
        <f t="shared" ref="BL831" si="16121">D831/D839</f>
        <v>4.8066298342541433E-2</v>
      </c>
      <c r="BM831" s="131">
        <f t="shared" ref="BM831" si="16122">E831/E839</f>
        <v>8.3372240378843457E-2</v>
      </c>
      <c r="BN831" s="128">
        <f t="shared" ref="BN831" si="16123">F831/F839</f>
        <v>3.6640695891611126E-2</v>
      </c>
      <c r="BO831" s="129">
        <f t="shared" ref="BO831" si="16124">G831/G839</f>
        <v>0.10229099678456592</v>
      </c>
      <c r="BP831" s="130">
        <f t="shared" ref="BP831" si="16125">H831/H839</f>
        <v>5.6628427160384465E-2</v>
      </c>
      <c r="BQ831" s="131">
        <f t="shared" ref="BQ831" si="16126">I831/I839</f>
        <v>9.4686730947674186E-2</v>
      </c>
      <c r="BR831" s="128">
        <f t="shared" ref="BR831" si="16127">J831/J839</f>
        <v>7.4692318574055741E-2</v>
      </c>
      <c r="BS831" s="129">
        <f t="shared" ref="BS831" si="16128">K831/K839</f>
        <v>2.7197532594981075E-2</v>
      </c>
      <c r="BT831" s="130">
        <f t="shared" ref="BT831" si="16129">L831/L839</f>
        <v>8.3822968332697451E-2</v>
      </c>
      <c r="BU831" s="128">
        <f t="shared" ref="BU831" si="16130">M831/M839</f>
        <v>4.157675709001233E-2</v>
      </c>
      <c r="BV831" s="132">
        <f t="shared" ref="BV831" si="16131">N831/N839</f>
        <v>7.2384493978768949E-2</v>
      </c>
      <c r="BW831" s="133">
        <f t="shared" ref="BW831" si="16132">O831/O839</f>
        <v>5.6347223160217015E-2</v>
      </c>
      <c r="BX831" s="128">
        <f t="shared" ref="BX831" si="16133">P831/P839</f>
        <v>6.0557832331993793E-2</v>
      </c>
      <c r="BY831" s="129">
        <f t="shared" ref="BY831" si="16134">Q831/Q839</f>
        <v>7.5098984334653118E-2</v>
      </c>
      <c r="BZ831" s="130">
        <f t="shared" ref="BZ831" si="16135">R831/R839</f>
        <v>6.0072137636056053E-2</v>
      </c>
      <c r="CA831" s="131">
        <f t="shared" ref="CA831" si="16136">S831/S839</f>
        <v>7.7343097578210313E-2</v>
      </c>
      <c r="CB831" s="128">
        <f t="shared" ref="CB831" si="16137">T831/T839</f>
        <v>7.1000665631240287E-2</v>
      </c>
      <c r="CC831" s="129">
        <f t="shared" ref="CC831" si="16138">U831/U839</f>
        <v>3.6230248306997739E-2</v>
      </c>
      <c r="CD831" s="130">
        <f t="shared" ref="CD831" si="16139">V831/V839</f>
        <v>9.85301357338772E-2</v>
      </c>
      <c r="CE831" s="131">
        <f t="shared" ref="CE831" si="16140">W831/W839</f>
        <v>5.1255460230665281E-2</v>
      </c>
      <c r="CF831" s="128">
        <f t="shared" ref="CF831" si="16141">X831/X839</f>
        <v>6.602064843325485E-2</v>
      </c>
      <c r="CG831" s="129">
        <f t="shared" ref="CG831" si="16142">Y831/Y839</f>
        <v>5.5264340272577504E-2</v>
      </c>
      <c r="CH831" s="130">
        <f t="shared" ref="CH831" si="16143">Z831/Z839</f>
        <v>5.6486941870261161E-2</v>
      </c>
      <c r="CI831" s="128">
        <f t="shared" ref="CI831" si="16144">AA831/AA839</f>
        <v>7.2403748984484914E-2</v>
      </c>
      <c r="CJ831" s="134">
        <f t="shared" ref="CJ831" si="16145">AB831/AB839</f>
        <v>6.4300778759325772E-2</v>
      </c>
      <c r="CK831" s="135">
        <f t="shared" ref="CK831" si="16146">AC831/AC839</f>
        <v>7.261170557850391E-2</v>
      </c>
    </row>
    <row r="832" spans="1:89" x14ac:dyDescent="0.2">
      <c r="A832" s="136" t="s">
        <v>33</v>
      </c>
      <c r="B832" s="192">
        <v>1735</v>
      </c>
      <c r="C832" s="176">
        <v>1912</v>
      </c>
      <c r="D832" s="177">
        <v>503</v>
      </c>
      <c r="E832" s="178">
        <v>827</v>
      </c>
      <c r="F832" s="175">
        <v>1184</v>
      </c>
      <c r="G832" s="179">
        <v>1968</v>
      </c>
      <c r="H832" s="177">
        <v>2069</v>
      </c>
      <c r="I832" s="178">
        <v>3088</v>
      </c>
      <c r="J832" s="175">
        <v>342</v>
      </c>
      <c r="K832" s="176">
        <v>145</v>
      </c>
      <c r="L832" s="177">
        <v>1558</v>
      </c>
      <c r="M832" s="175">
        <v>979</v>
      </c>
      <c r="N832" s="180">
        <v>2512</v>
      </c>
      <c r="O832" s="193">
        <v>2212</v>
      </c>
      <c r="P832" s="175">
        <v>1134</v>
      </c>
      <c r="Q832" s="176">
        <v>1367</v>
      </c>
      <c r="R832" s="177">
        <v>1415</v>
      </c>
      <c r="S832" s="178">
        <v>1705</v>
      </c>
      <c r="T832" s="175">
        <v>487</v>
      </c>
      <c r="U832" s="179">
        <v>331</v>
      </c>
      <c r="V832" s="177">
        <v>2172</v>
      </c>
      <c r="W832" s="194">
        <v>1484</v>
      </c>
      <c r="X832" s="175">
        <v>888</v>
      </c>
      <c r="Y832" s="179">
        <v>640</v>
      </c>
      <c r="Z832" s="177">
        <v>2308</v>
      </c>
      <c r="AA832" s="175">
        <v>2856</v>
      </c>
      <c r="AB832" s="156">
        <f t="shared" si="15709"/>
        <v>18307</v>
      </c>
      <c r="AC832" s="157">
        <f t="shared" si="15710"/>
        <v>19514</v>
      </c>
      <c r="BI832" s="136" t="s">
        <v>33</v>
      </c>
      <c r="BJ832" s="128">
        <f>B832/B839</f>
        <v>5.3564261677626498E-2</v>
      </c>
      <c r="BK832" s="129">
        <f t="shared" ref="BK832" si="16147">C832/C839</f>
        <v>5.5401019935095039E-2</v>
      </c>
      <c r="BL832" s="130">
        <f t="shared" ref="BL832" si="16148">D832/D839</f>
        <v>3.4737569060773479E-2</v>
      </c>
      <c r="BM832" s="131">
        <f t="shared" ref="BM832" si="16149">E832/E839</f>
        <v>5.5159074234642835E-2</v>
      </c>
      <c r="BN832" s="128">
        <f t="shared" ref="BN832" si="16150">F832/F839</f>
        <v>3.7047467067179825E-2</v>
      </c>
      <c r="BO832" s="129">
        <f t="shared" ref="BO832" si="16151">G832/G839</f>
        <v>6.591639871382636E-2</v>
      </c>
      <c r="BP832" s="130">
        <f t="shared" ref="BP832" si="16152">H832/H839</f>
        <v>4.5820968242016209E-2</v>
      </c>
      <c r="BQ832" s="131">
        <f t="shared" ref="BQ832" si="16153">I832/I839</f>
        <v>6.229071690805664E-2</v>
      </c>
      <c r="BR832" s="128">
        <f t="shared" ref="BR832" si="16154">J832/J839</f>
        <v>4.8380251803649736E-2</v>
      </c>
      <c r="BS832" s="129">
        <f t="shared" ref="BS832" si="16155">K832/K839</f>
        <v>2.0328052712743586E-2</v>
      </c>
      <c r="BT832" s="130">
        <f t="shared" ref="BT832" si="16156">L832/L839</f>
        <v>5.9442960702022131E-2</v>
      </c>
      <c r="BU832" s="128">
        <f t="shared" ref="BU832" si="16157">M832/M839</f>
        <v>3.772348951911221E-2</v>
      </c>
      <c r="BV832" s="132">
        <f t="shared" ref="BV832" si="16158">N832/N839</f>
        <v>5.4309990703305729E-2</v>
      </c>
      <c r="BW832" s="133">
        <f t="shared" ref="BW832" si="16159">O832/O839</f>
        <v>4.9796267531122665E-2</v>
      </c>
      <c r="BX832" s="128">
        <f t="shared" ref="BX832" si="16160">P832/P839</f>
        <v>4.5119961803206939E-2</v>
      </c>
      <c r="BY832" s="129">
        <f t="shared" ref="BY832" si="16161">Q832/Q839</f>
        <v>5.8831124117748324E-2</v>
      </c>
      <c r="BZ832" s="130">
        <f t="shared" ref="BZ832" si="16162">R832/R839</f>
        <v>4.5165820805004947E-2</v>
      </c>
      <c r="CA832" s="131">
        <f t="shared" ref="CA832" si="16163">S832/S839</f>
        <v>5.4763281300186289E-2</v>
      </c>
      <c r="CB832" s="128">
        <f t="shared" ref="CB832" si="16164">T832/T839</f>
        <v>5.402706900377191E-2</v>
      </c>
      <c r="CC832" s="129">
        <f t="shared" ref="CC832" si="16165">U832/U839</f>
        <v>3.7358916478555305E-2</v>
      </c>
      <c r="CD832" s="130">
        <f t="shared" ref="CD832" si="16166">V832/V839</f>
        <v>7.6376679091356633E-2</v>
      </c>
      <c r="CE832" s="131">
        <f t="shared" ref="CE832" si="16167">W832/W839</f>
        <v>4.6635869394425065E-2</v>
      </c>
      <c r="CF832" s="128">
        <f t="shared" ref="CF832" si="16168">X832/X839</f>
        <v>4.0210106864698426E-2</v>
      </c>
      <c r="CG832" s="129">
        <f t="shared" ref="CG832" si="16169">Y832/Y839</f>
        <v>4.7925715141530628E-2</v>
      </c>
      <c r="CH832" s="130">
        <f t="shared" ref="CH832" si="16170">Z832/Z839</f>
        <v>4.8609941027801182E-2</v>
      </c>
      <c r="CI832" s="128">
        <f t="shared" ref="CI832" si="16171">AA832/AA839</f>
        <v>5.6591435987873265E-2</v>
      </c>
      <c r="CJ832" s="134">
        <f t="shared" ref="CJ832" si="16172">AB832/AB839</f>
        <v>4.9883649323967147E-2</v>
      </c>
      <c r="CK832" s="135">
        <f t="shared" ref="CK832" si="16173">AC832/AC839</f>
        <v>5.3417206614601725E-2</v>
      </c>
    </row>
    <row r="833" spans="1:89" x14ac:dyDescent="0.2">
      <c r="A833" s="145" t="s">
        <v>34</v>
      </c>
      <c r="B833" s="189">
        <v>852</v>
      </c>
      <c r="C833" s="183">
        <v>1471</v>
      </c>
      <c r="D833" s="184">
        <v>249</v>
      </c>
      <c r="E833" s="185">
        <v>820</v>
      </c>
      <c r="F833" s="182">
        <v>522</v>
      </c>
      <c r="G833" s="186">
        <v>1780</v>
      </c>
      <c r="H833" s="184">
        <v>1064</v>
      </c>
      <c r="I833" s="185">
        <v>2652</v>
      </c>
      <c r="J833" s="182">
        <v>328</v>
      </c>
      <c r="K833" s="183">
        <v>114</v>
      </c>
      <c r="L833" s="184">
        <v>1320</v>
      </c>
      <c r="M833" s="182">
        <v>685</v>
      </c>
      <c r="N833" s="187">
        <v>2357</v>
      </c>
      <c r="O833" s="190">
        <v>1813</v>
      </c>
      <c r="P833" s="182">
        <v>724</v>
      </c>
      <c r="Q833" s="183">
        <v>1202</v>
      </c>
      <c r="R833" s="184">
        <v>1024</v>
      </c>
      <c r="S833" s="185">
        <v>1605</v>
      </c>
      <c r="T833" s="182">
        <v>249</v>
      </c>
      <c r="U833" s="186">
        <v>295</v>
      </c>
      <c r="V833" s="184">
        <v>1779</v>
      </c>
      <c r="W833" s="191">
        <v>997</v>
      </c>
      <c r="X833" s="182">
        <v>544</v>
      </c>
      <c r="Y833" s="186">
        <v>465</v>
      </c>
      <c r="Z833" s="184">
        <v>1544</v>
      </c>
      <c r="AA833" s="182">
        <v>1995</v>
      </c>
      <c r="AB833" s="156">
        <f t="shared" si="15709"/>
        <v>12556</v>
      </c>
      <c r="AC833" s="157">
        <f t="shared" si="15710"/>
        <v>15894</v>
      </c>
      <c r="BI833" s="145" t="s">
        <v>34</v>
      </c>
      <c r="BJ833" s="128">
        <f>B833/B839</f>
        <v>2.6303602852644253E-2</v>
      </c>
      <c r="BK833" s="129">
        <f t="shared" ref="BK833" si="16174">C833/C839</f>
        <v>4.2622855818266109E-2</v>
      </c>
      <c r="BL833" s="130">
        <f t="shared" ref="BL833" si="16175">D833/D839</f>
        <v>1.7196132596685083E-2</v>
      </c>
      <c r="BM833" s="131">
        <f t="shared" ref="BM833" si="16176">E833/E839</f>
        <v>5.4692189688521312E-2</v>
      </c>
      <c r="BN833" s="128">
        <f t="shared" ref="BN833" si="16177">F833/F839</f>
        <v>1.6333427203604617E-2</v>
      </c>
      <c r="BO833" s="129">
        <f t="shared" ref="BO833" si="16178">G833/G839</f>
        <v>5.9619506966773851E-2</v>
      </c>
      <c r="BP833" s="130">
        <f t="shared" ref="BP833" si="16179">H833/H839</f>
        <v>2.3563803871196349E-2</v>
      </c>
      <c r="BQ833" s="131">
        <f t="shared" ref="BQ833" si="16180">I833/I839</f>
        <v>5.3495784080364706E-2</v>
      </c>
      <c r="BR833" s="128">
        <f t="shared" ref="BR833" si="16181">J833/J839</f>
        <v>4.6399773659640688E-2</v>
      </c>
      <c r="BS833" s="129">
        <f t="shared" ref="BS833" si="16182">K833/K839</f>
        <v>1.5982055236225992E-2</v>
      </c>
      <c r="BT833" s="130">
        <f t="shared" ref="BT833" si="16183">L833/L839</f>
        <v>5.0362457077451357E-2</v>
      </c>
      <c r="BU833" s="128">
        <f t="shared" ref="BU833" si="16184">M833/M839</f>
        <v>2.6394882860665846E-2</v>
      </c>
      <c r="BV833" s="132">
        <f t="shared" ref="BV833" si="16185">N833/N839</f>
        <v>5.0958856722807172E-2</v>
      </c>
      <c r="BW833" s="133">
        <f t="shared" ref="BW833" si="16186">O833/O839</f>
        <v>4.0814029400508767E-2</v>
      </c>
      <c r="BX833" s="128">
        <f t="shared" ref="BX833" si="16187">P833/P839</f>
        <v>2.8806748100107429E-2</v>
      </c>
      <c r="BY833" s="129">
        <f t="shared" ref="BY833" si="16188">Q833/Q839</f>
        <v>5.1730074023067653E-2</v>
      </c>
      <c r="BZ833" s="130">
        <f t="shared" ref="BZ833" si="16189">R833/R839</f>
        <v>3.2685371381148458E-2</v>
      </c>
      <c r="CA833" s="131">
        <f t="shared" ref="CA833" si="16190">S833/S839</f>
        <v>5.1551358643283869E-2</v>
      </c>
      <c r="CB833" s="128">
        <f t="shared" ref="CB833" si="16191">T833/T839</f>
        <v>2.7623696472154426E-2</v>
      </c>
      <c r="CC833" s="129">
        <f t="shared" ref="CC833" si="16192">U833/U839</f>
        <v>3.3295711060948079E-2</v>
      </c>
      <c r="CD833" s="130">
        <f t="shared" ref="CD833" si="16193">V833/V839</f>
        <v>6.255714185245094E-2</v>
      </c>
      <c r="CE833" s="131">
        <f t="shared" ref="CE833" si="16194">W833/W839</f>
        <v>3.1331510637629241E-2</v>
      </c>
      <c r="CF833" s="128">
        <f t="shared" ref="CF833" si="16195">X833/X839</f>
        <v>2.463321861981525E-2</v>
      </c>
      <c r="CG833" s="129">
        <f t="shared" ref="CG833" si="16196">Y833/Y839</f>
        <v>3.482102740751835E-2</v>
      </c>
      <c r="CH833" s="130">
        <f t="shared" ref="CH833" si="16197">Z833/Z839</f>
        <v>3.251895534962089E-2</v>
      </c>
      <c r="CI833" s="128">
        <f t="shared" ref="CI833" si="16198">AA833/AA839</f>
        <v>3.9530782491529116E-2</v>
      </c>
      <c r="CJ833" s="134">
        <f t="shared" ref="CJ833" si="16199">AB833/AB839</f>
        <v>3.4213093402071966E-2</v>
      </c>
      <c r="CK833" s="135">
        <f t="shared" ref="CK833" si="16200">AC833/AC839</f>
        <v>4.3507895968662488E-2</v>
      </c>
    </row>
    <row r="834" spans="1:89" x14ac:dyDescent="0.2">
      <c r="A834" s="136" t="s">
        <v>35</v>
      </c>
      <c r="B834" s="192">
        <v>0</v>
      </c>
      <c r="C834" s="176">
        <v>892</v>
      </c>
      <c r="D834" s="177">
        <v>15</v>
      </c>
      <c r="E834" s="178">
        <v>518</v>
      </c>
      <c r="F834" s="175">
        <v>27</v>
      </c>
      <c r="G834" s="179">
        <v>1193</v>
      </c>
      <c r="H834" s="177">
        <v>201</v>
      </c>
      <c r="I834" s="178">
        <v>1080</v>
      </c>
      <c r="J834" s="175">
        <v>52</v>
      </c>
      <c r="K834" s="176">
        <v>60</v>
      </c>
      <c r="L834" s="177">
        <v>838</v>
      </c>
      <c r="M834" s="175">
        <v>237</v>
      </c>
      <c r="N834" s="180">
        <v>590</v>
      </c>
      <c r="O834" s="193">
        <v>338</v>
      </c>
      <c r="P834" s="175">
        <v>144</v>
      </c>
      <c r="Q834" s="176">
        <v>359</v>
      </c>
      <c r="R834" s="177">
        <v>323</v>
      </c>
      <c r="S834" s="178">
        <v>202</v>
      </c>
      <c r="T834" s="175">
        <v>53</v>
      </c>
      <c r="U834" s="179">
        <v>20</v>
      </c>
      <c r="V834" s="177">
        <v>533</v>
      </c>
      <c r="W834" s="194">
        <v>93</v>
      </c>
      <c r="X834" s="175">
        <v>86</v>
      </c>
      <c r="Y834" s="179">
        <v>52</v>
      </c>
      <c r="Z834" s="177">
        <v>160</v>
      </c>
      <c r="AA834" s="175">
        <v>293</v>
      </c>
      <c r="AB834" s="156">
        <f t="shared" si="15709"/>
        <v>3022</v>
      </c>
      <c r="AC834" s="157">
        <f t="shared" si="15710"/>
        <v>5337</v>
      </c>
      <c r="BI834" s="136" t="s">
        <v>35</v>
      </c>
      <c r="BJ834" s="128">
        <f>B834/B839</f>
        <v>0</v>
      </c>
      <c r="BK834" s="129">
        <f t="shared" ref="BK834" si="16201">C834/C839</f>
        <v>2.5846082522021325E-2</v>
      </c>
      <c r="BL834" s="130">
        <f t="shared" ref="BL834" si="16202">D834/D839</f>
        <v>1.0359116022099447E-3</v>
      </c>
      <c r="BM834" s="131">
        <f t="shared" ref="BM834" si="16203">E834/E839</f>
        <v>3.454945641299273E-2</v>
      </c>
      <c r="BN834" s="128">
        <f t="shared" ref="BN834" si="16204">F834/F839</f>
        <v>8.4483244156575608E-4</v>
      </c>
      <c r="BO834" s="129">
        <f t="shared" ref="BO834" si="16205">G834/G839</f>
        <v>3.9958467309753484E-2</v>
      </c>
      <c r="BP834" s="130">
        <f t="shared" ref="BP834" si="16206">H834/H839</f>
        <v>4.4514328741639721E-3</v>
      </c>
      <c r="BQ834" s="131">
        <f t="shared" ref="BQ834" si="16207">I834/I839</f>
        <v>2.1785613426392868E-2</v>
      </c>
      <c r="BR834" s="128">
        <f t="shared" ref="BR834" si="16208">J834/J839</f>
        <v>7.356061677747913E-3</v>
      </c>
      <c r="BS834" s="129">
        <f t="shared" ref="BS834" si="16209">K834/K839</f>
        <v>8.411608019066312E-3</v>
      </c>
      <c r="BT834" s="130">
        <f t="shared" ref="BT834" si="16210">L834/L839</f>
        <v>3.1972529568866842E-2</v>
      </c>
      <c r="BU834" s="128">
        <f t="shared" ref="BU834" si="16211">M834/M839</f>
        <v>9.132244143033293E-3</v>
      </c>
      <c r="BV834" s="132">
        <f t="shared" ref="BV834" si="16212">N834/N839</f>
        <v>1.2755929345123559E-2</v>
      </c>
      <c r="BW834" s="133">
        <f t="shared" ref="BW834" si="16213">O834/O839</f>
        <v>7.6090137547556334E-3</v>
      </c>
      <c r="BX834" s="128">
        <f t="shared" ref="BX834" si="16214">P834/P839</f>
        <v>5.7295189591373887E-3</v>
      </c>
      <c r="BY834" s="129">
        <f t="shared" ref="BY834" si="16215">Q834/Q839</f>
        <v>1.5450163539335513E-2</v>
      </c>
      <c r="BZ834" s="130">
        <f t="shared" ref="BZ834" si="16216">R834/R839</f>
        <v>1.0309936480577101E-2</v>
      </c>
      <c r="CA834" s="131">
        <f t="shared" ref="CA834" si="16217">S834/S839</f>
        <v>6.4880837669428924E-3</v>
      </c>
      <c r="CB834" s="128">
        <f t="shared" ref="CB834" si="16218">T834/T839</f>
        <v>5.8797426225870864E-3</v>
      </c>
      <c r="CC834" s="129">
        <f t="shared" ref="CC834" si="16219">U834/U839</f>
        <v>2.257336343115124E-3</v>
      </c>
      <c r="CD834" s="130">
        <f t="shared" ref="CD834" si="16220">V834/V839</f>
        <v>1.874252760391026E-2</v>
      </c>
      <c r="CE834" s="131">
        <f t="shared" ref="CE834" si="16221">W834/W839</f>
        <v>2.9225982841519752E-3</v>
      </c>
      <c r="CF834" s="128">
        <f t="shared" ref="CF834" si="16222">X834/X839</f>
        <v>3.8942220612207933E-3</v>
      </c>
      <c r="CG834" s="129">
        <f t="shared" ref="CG834" si="16223">Y834/Y839</f>
        <v>3.8939643552493635E-3</v>
      </c>
      <c r="CH834" s="130">
        <f t="shared" ref="CH834" si="16224">Z834/Z839</f>
        <v>3.3698399326032012E-3</v>
      </c>
      <c r="CI834" s="128">
        <f t="shared" ref="CI834" si="16225">AA834/AA839</f>
        <v>5.8057740701844768E-3</v>
      </c>
      <c r="CJ834" s="134">
        <f t="shared" ref="CJ834" si="16226">AB834/AB839</f>
        <v>8.2344670485076047E-3</v>
      </c>
      <c r="CK834" s="135">
        <f t="shared" ref="CK834" si="16227">AC834/AC839</f>
        <v>1.4609389756181685E-2</v>
      </c>
    </row>
    <row r="835" spans="1:89" x14ac:dyDescent="0.2">
      <c r="A835" s="145" t="s">
        <v>36</v>
      </c>
      <c r="B835" s="189">
        <v>0</v>
      </c>
      <c r="C835" s="183">
        <v>0</v>
      </c>
      <c r="D835" s="184">
        <v>0</v>
      </c>
      <c r="E835" s="185">
        <v>0</v>
      </c>
      <c r="F835" s="182">
        <v>0</v>
      </c>
      <c r="G835" s="186">
        <v>0</v>
      </c>
      <c r="H835" s="184">
        <v>0</v>
      </c>
      <c r="I835" s="185">
        <v>0</v>
      </c>
      <c r="J835" s="182">
        <v>0</v>
      </c>
      <c r="K835" s="186">
        <v>0</v>
      </c>
      <c r="L835" s="184">
        <v>0</v>
      </c>
      <c r="M835" s="182">
        <v>0</v>
      </c>
      <c r="N835" s="187">
        <v>0</v>
      </c>
      <c r="O835" s="190">
        <v>0</v>
      </c>
      <c r="P835" s="182">
        <v>0</v>
      </c>
      <c r="Q835" s="186">
        <v>0</v>
      </c>
      <c r="R835" s="184">
        <v>0</v>
      </c>
      <c r="S835" s="185">
        <v>0</v>
      </c>
      <c r="T835" s="182">
        <v>0</v>
      </c>
      <c r="U835" s="186">
        <v>0</v>
      </c>
      <c r="V835" s="184">
        <v>0</v>
      </c>
      <c r="W835" s="185">
        <v>0</v>
      </c>
      <c r="X835" s="182">
        <v>0</v>
      </c>
      <c r="Y835" s="186">
        <v>0</v>
      </c>
      <c r="Z835" s="184">
        <v>0</v>
      </c>
      <c r="AA835" s="182">
        <v>0</v>
      </c>
      <c r="AB835" s="156">
        <f t="shared" ref="AB835" si="16228">B835+D835+F835+H835+J835+L835+N835+P835+R835+T835+V835+X835+Z835</f>
        <v>0</v>
      </c>
      <c r="AC835" s="157">
        <f t="shared" si="15710"/>
        <v>0</v>
      </c>
      <c r="BI835" s="145" t="s">
        <v>36</v>
      </c>
      <c r="BJ835" s="128">
        <f>B835/B839</f>
        <v>0</v>
      </c>
      <c r="BK835" s="129">
        <f t="shared" ref="BK835" si="16229">C835/C839</f>
        <v>0</v>
      </c>
      <c r="BL835" s="130">
        <f t="shared" ref="BL835" si="16230">D835/D839</f>
        <v>0</v>
      </c>
      <c r="BM835" s="131">
        <f t="shared" ref="BM835" si="16231">E835/E839</f>
        <v>0</v>
      </c>
      <c r="BN835" s="128">
        <f t="shared" ref="BN835" si="16232">F835/F839</f>
        <v>0</v>
      </c>
      <c r="BO835" s="129">
        <f t="shared" ref="BO835" si="16233">G835/G839</f>
        <v>0</v>
      </c>
      <c r="BP835" s="130">
        <f t="shared" ref="BP835" si="16234">H835/H839</f>
        <v>0</v>
      </c>
      <c r="BQ835" s="131">
        <f t="shared" ref="BQ835" si="16235">I835/I839</f>
        <v>0</v>
      </c>
      <c r="BR835" s="128">
        <f t="shared" ref="BR835" si="16236">J835/J839</f>
        <v>0</v>
      </c>
      <c r="BS835" s="129">
        <f t="shared" ref="BS835" si="16237">K835/K839</f>
        <v>0</v>
      </c>
      <c r="BT835" s="130">
        <f t="shared" ref="BT835" si="16238">L835/L839</f>
        <v>0</v>
      </c>
      <c r="BU835" s="128">
        <f t="shared" ref="BU835" si="16239">M835/M839</f>
        <v>0</v>
      </c>
      <c r="BV835" s="132">
        <f t="shared" ref="BV835" si="16240">N835/N839</f>
        <v>0</v>
      </c>
      <c r="BW835" s="133">
        <f t="shared" ref="BW835" si="16241">O835/O839</f>
        <v>0</v>
      </c>
      <c r="BX835" s="128">
        <f t="shared" ref="BX835" si="16242">P835/P839</f>
        <v>0</v>
      </c>
      <c r="BY835" s="129">
        <f t="shared" ref="BY835" si="16243">Q835/Q839</f>
        <v>0</v>
      </c>
      <c r="BZ835" s="130">
        <f t="shared" ref="BZ835" si="16244">R835/R839</f>
        <v>0</v>
      </c>
      <c r="CA835" s="131">
        <f t="shared" ref="CA835" si="16245">S835/S839</f>
        <v>0</v>
      </c>
      <c r="CB835" s="128">
        <f t="shared" ref="CB835" si="16246">T835/T839</f>
        <v>0</v>
      </c>
      <c r="CC835" s="129">
        <f t="shared" ref="CC835" si="16247">U835/U839</f>
        <v>0</v>
      </c>
      <c r="CD835" s="130">
        <f t="shared" ref="CD835" si="16248">V835/V839</f>
        <v>0</v>
      </c>
      <c r="CE835" s="131">
        <f t="shared" ref="CE835" si="16249">W835/W839</f>
        <v>0</v>
      </c>
      <c r="CF835" s="128">
        <f t="shared" ref="CF835" si="16250">X835/X839</f>
        <v>0</v>
      </c>
      <c r="CG835" s="129">
        <f t="shared" ref="CG835" si="16251">Y835/Y839</f>
        <v>0</v>
      </c>
      <c r="CH835" s="130">
        <f t="shared" ref="CH835" si="16252">Z835/Z839</f>
        <v>0</v>
      </c>
      <c r="CI835" s="128">
        <f t="shared" ref="CI835" si="16253">AA835/AA839</f>
        <v>0</v>
      </c>
      <c r="CJ835" s="134">
        <f t="shared" ref="CJ835" si="16254">AB835/AB839</f>
        <v>0</v>
      </c>
      <c r="CK835" s="135">
        <f t="shared" ref="CK835" si="16255">AC835/AC839</f>
        <v>0</v>
      </c>
    </row>
    <row r="836" spans="1:89" x14ac:dyDescent="0.2">
      <c r="A836" s="136" t="s">
        <v>37</v>
      </c>
      <c r="B836" s="58">
        <v>0</v>
      </c>
      <c r="C836" s="59">
        <v>0</v>
      </c>
      <c r="D836" s="138">
        <v>0</v>
      </c>
      <c r="E836" s="139">
        <v>0</v>
      </c>
      <c r="F836" s="137">
        <v>0</v>
      </c>
      <c r="G836" s="140">
        <v>0</v>
      </c>
      <c r="H836" s="138">
        <v>0</v>
      </c>
      <c r="I836" s="139">
        <v>0</v>
      </c>
      <c r="J836" s="137">
        <v>0</v>
      </c>
      <c r="K836" s="140">
        <v>0</v>
      </c>
      <c r="L836" s="138"/>
      <c r="M836" s="137">
        <v>0</v>
      </c>
      <c r="N836" s="141">
        <v>0</v>
      </c>
      <c r="O836" s="142">
        <v>0</v>
      </c>
      <c r="P836" s="137">
        <v>0</v>
      </c>
      <c r="Q836" s="140">
        <v>0</v>
      </c>
      <c r="R836" s="138"/>
      <c r="S836" s="139">
        <v>0</v>
      </c>
      <c r="T836" s="137">
        <v>0</v>
      </c>
      <c r="U836" s="140">
        <v>0</v>
      </c>
      <c r="V836" s="138">
        <v>0</v>
      </c>
      <c r="W836" s="139">
        <v>0</v>
      </c>
      <c r="X836" s="137">
        <v>0</v>
      </c>
      <c r="Y836" s="140">
        <v>0</v>
      </c>
      <c r="Z836" s="143">
        <v>0</v>
      </c>
      <c r="AA836" s="144">
        <v>0</v>
      </c>
      <c r="AB836" s="158">
        <f t="shared" ref="AB836:AB838" si="16256">SUM(B836,D836,F836,H836,J836,L836,N836,P836,R836,T836,V836,X836,Z836)</f>
        <v>0</v>
      </c>
      <c r="AC836" s="159">
        <f t="shared" ref="AC836:AC838" si="16257">SUM(C836,E836,G836,I836,K836,M836,O836,Q836,S836,U836,W836,Y836,AA836)</f>
        <v>0</v>
      </c>
      <c r="BI836" s="136" t="s">
        <v>37</v>
      </c>
      <c r="BJ836" s="128">
        <f>B836/B839</f>
        <v>0</v>
      </c>
      <c r="BK836" s="129">
        <f t="shared" ref="BK836" si="16258">C836/C839</f>
        <v>0</v>
      </c>
      <c r="BL836" s="130">
        <f t="shared" ref="BL836" si="16259">D836/D839</f>
        <v>0</v>
      </c>
      <c r="BM836" s="131">
        <f t="shared" ref="BM836" si="16260">E836/E839</f>
        <v>0</v>
      </c>
      <c r="BN836" s="128">
        <f t="shared" ref="BN836" si="16261">F836/F839</f>
        <v>0</v>
      </c>
      <c r="BO836" s="129">
        <f t="shared" ref="BO836" si="16262">G836/G839</f>
        <v>0</v>
      </c>
      <c r="BP836" s="130">
        <f t="shared" ref="BP836" si="16263">H836/H839</f>
        <v>0</v>
      </c>
      <c r="BQ836" s="131">
        <f t="shared" ref="BQ836" si="16264">I836/I839</f>
        <v>0</v>
      </c>
      <c r="BR836" s="128">
        <f t="shared" ref="BR836" si="16265">J836/J839</f>
        <v>0</v>
      </c>
      <c r="BS836" s="129">
        <f t="shared" ref="BS836" si="16266">K836/K839</f>
        <v>0</v>
      </c>
      <c r="BT836" s="130">
        <f t="shared" ref="BT836" si="16267">L836/L839</f>
        <v>0</v>
      </c>
      <c r="BU836" s="128">
        <f t="shared" ref="BU836" si="16268">M836/M839</f>
        <v>0</v>
      </c>
      <c r="BV836" s="132">
        <f t="shared" ref="BV836" si="16269">N836/N839</f>
        <v>0</v>
      </c>
      <c r="BW836" s="133">
        <f t="shared" ref="BW836" si="16270">O836/O839</f>
        <v>0</v>
      </c>
      <c r="BX836" s="128">
        <f t="shared" ref="BX836" si="16271">P836/P839</f>
        <v>0</v>
      </c>
      <c r="BY836" s="129">
        <f t="shared" ref="BY836" si="16272">Q836/Q839</f>
        <v>0</v>
      </c>
      <c r="BZ836" s="130">
        <f t="shared" ref="BZ836" si="16273">R836/R839</f>
        <v>0</v>
      </c>
      <c r="CA836" s="131">
        <f t="shared" ref="CA836" si="16274">S836/S839</f>
        <v>0</v>
      </c>
      <c r="CB836" s="128">
        <f t="shared" ref="CB836" si="16275">T836/T839</f>
        <v>0</v>
      </c>
      <c r="CC836" s="129">
        <f t="shared" ref="CC836" si="16276">U836/U839</f>
        <v>0</v>
      </c>
      <c r="CD836" s="130">
        <f t="shared" ref="CD836" si="16277">V836/V839</f>
        <v>0</v>
      </c>
      <c r="CE836" s="131">
        <f t="shared" ref="CE836" si="16278">W836/W839</f>
        <v>0</v>
      </c>
      <c r="CF836" s="128">
        <f t="shared" ref="CF836" si="16279">X836/X839</f>
        <v>0</v>
      </c>
      <c r="CG836" s="129">
        <f t="shared" ref="CG836" si="16280">Y836/Y839</f>
        <v>0</v>
      </c>
      <c r="CH836" s="130">
        <f t="shared" ref="CH836" si="16281">Z836/Z839</f>
        <v>0</v>
      </c>
      <c r="CI836" s="128">
        <f t="shared" ref="CI836" si="16282">AA836/AA839</f>
        <v>0</v>
      </c>
      <c r="CJ836" s="134">
        <f t="shared" ref="CJ836" si="16283">AB836/AB839</f>
        <v>0</v>
      </c>
      <c r="CK836" s="135">
        <f t="shared" ref="CK836" si="16284">AC836/AC839</f>
        <v>0</v>
      </c>
    </row>
    <row r="837" spans="1:89" x14ac:dyDescent="0.2">
      <c r="A837" s="145" t="s">
        <v>38</v>
      </c>
      <c r="B837" s="56"/>
      <c r="C837" s="57"/>
      <c r="D837" s="151"/>
      <c r="E837" s="148"/>
      <c r="F837" s="149"/>
      <c r="G837" s="150"/>
      <c r="H837" s="151"/>
      <c r="I837" s="148"/>
      <c r="J837" s="149"/>
      <c r="K837" s="150"/>
      <c r="L837" s="151"/>
      <c r="M837" s="149"/>
      <c r="N837" s="153"/>
      <c r="O837" s="152"/>
      <c r="P837" s="149"/>
      <c r="Q837" s="150"/>
      <c r="R837" s="151"/>
      <c r="S837" s="148"/>
      <c r="T837" s="149"/>
      <c r="U837" s="150"/>
      <c r="V837" s="151"/>
      <c r="W837" s="148"/>
      <c r="X837" s="149"/>
      <c r="Y837" s="150"/>
      <c r="Z837" s="147"/>
      <c r="AA837" s="146"/>
      <c r="AB837" s="158">
        <f t="shared" si="16256"/>
        <v>0</v>
      </c>
      <c r="AC837" s="159">
        <f t="shared" si="16257"/>
        <v>0</v>
      </c>
      <c r="BI837" s="145" t="s">
        <v>38</v>
      </c>
      <c r="BJ837" s="128">
        <f>B837/B839</f>
        <v>0</v>
      </c>
      <c r="BK837" s="129">
        <f t="shared" ref="BK837" si="16285">C837/C839</f>
        <v>0</v>
      </c>
      <c r="BL837" s="130">
        <f t="shared" ref="BL837" si="16286">D837/D839</f>
        <v>0</v>
      </c>
      <c r="BM837" s="131">
        <f t="shared" ref="BM837" si="16287">E837/E839</f>
        <v>0</v>
      </c>
      <c r="BN837" s="128">
        <f t="shared" ref="BN837" si="16288">F837/F839</f>
        <v>0</v>
      </c>
      <c r="BO837" s="129">
        <f t="shared" ref="BO837" si="16289">G837/G839</f>
        <v>0</v>
      </c>
      <c r="BP837" s="130">
        <f t="shared" ref="BP837" si="16290">H837/H839</f>
        <v>0</v>
      </c>
      <c r="BQ837" s="131">
        <f t="shared" ref="BQ837" si="16291">I837/I839</f>
        <v>0</v>
      </c>
      <c r="BR837" s="128">
        <f t="shared" ref="BR837" si="16292">J837/J839</f>
        <v>0</v>
      </c>
      <c r="BS837" s="129">
        <f t="shared" ref="BS837" si="16293">K837/K839</f>
        <v>0</v>
      </c>
      <c r="BT837" s="130">
        <f t="shared" ref="BT837" si="16294">L837/L839</f>
        <v>0</v>
      </c>
      <c r="BU837" s="128">
        <f t="shared" ref="BU837" si="16295">M837/M839</f>
        <v>0</v>
      </c>
      <c r="BV837" s="132">
        <f t="shared" ref="BV837" si="16296">N837/N839</f>
        <v>0</v>
      </c>
      <c r="BW837" s="133">
        <f t="shared" ref="BW837" si="16297">O837/O839</f>
        <v>0</v>
      </c>
      <c r="BX837" s="128">
        <f t="shared" ref="BX837" si="16298">P837/P839</f>
        <v>0</v>
      </c>
      <c r="BY837" s="129">
        <f t="shared" ref="BY837" si="16299">Q837/Q839</f>
        <v>0</v>
      </c>
      <c r="BZ837" s="130">
        <f t="shared" ref="BZ837" si="16300">R837/R839</f>
        <v>0</v>
      </c>
      <c r="CA837" s="131">
        <f t="shared" ref="CA837" si="16301">S837/S839</f>
        <v>0</v>
      </c>
      <c r="CB837" s="128">
        <f t="shared" ref="CB837" si="16302">T837/T839</f>
        <v>0</v>
      </c>
      <c r="CC837" s="129">
        <f t="shared" ref="CC837" si="16303">U837/U839</f>
        <v>0</v>
      </c>
      <c r="CD837" s="130">
        <f t="shared" ref="CD837" si="16304">V837/V839</f>
        <v>0</v>
      </c>
      <c r="CE837" s="131">
        <f t="shared" ref="CE837" si="16305">W837/W839</f>
        <v>0</v>
      </c>
      <c r="CF837" s="128">
        <f t="shared" ref="CF837" si="16306">X837/X839</f>
        <v>0</v>
      </c>
      <c r="CG837" s="129">
        <f t="shared" ref="CG837" si="16307">Y837/Y839</f>
        <v>0</v>
      </c>
      <c r="CH837" s="130">
        <f t="shared" ref="CH837" si="16308">Z837/Z839</f>
        <v>0</v>
      </c>
      <c r="CI837" s="128">
        <f t="shared" ref="CI837" si="16309">AA837/AA839</f>
        <v>0</v>
      </c>
      <c r="CJ837" s="134">
        <f t="shared" ref="CJ837" si="16310">AB837/AB839</f>
        <v>0</v>
      </c>
      <c r="CK837" s="135">
        <f t="shared" ref="CK837" si="16311">AC837/AC839</f>
        <v>0</v>
      </c>
    </row>
    <row r="838" spans="1:89" ht="13.5" thickBot="1" x14ac:dyDescent="0.25">
      <c r="A838" s="136" t="s">
        <v>39</v>
      </c>
      <c r="B838" s="58"/>
      <c r="C838" s="59"/>
      <c r="D838" s="138"/>
      <c r="E838" s="139"/>
      <c r="F838" s="137"/>
      <c r="G838" s="140"/>
      <c r="H838" s="138"/>
      <c r="I838" s="139"/>
      <c r="J838" s="137"/>
      <c r="K838" s="140"/>
      <c r="L838" s="138"/>
      <c r="M838" s="137"/>
      <c r="N838" s="141"/>
      <c r="O838" s="142"/>
      <c r="P838" s="137"/>
      <c r="Q838" s="140"/>
      <c r="R838" s="138"/>
      <c r="S838" s="139"/>
      <c r="T838" s="137"/>
      <c r="U838" s="140"/>
      <c r="V838" s="138"/>
      <c r="W838" s="139"/>
      <c r="X838" s="137"/>
      <c r="Y838" s="140"/>
      <c r="Z838" s="143"/>
      <c r="AA838" s="144"/>
      <c r="AB838" s="158">
        <f t="shared" si="16256"/>
        <v>0</v>
      </c>
      <c r="AC838" s="159">
        <f t="shared" si="16257"/>
        <v>0</v>
      </c>
      <c r="BI838" s="136" t="s">
        <v>39</v>
      </c>
      <c r="BJ838" s="128">
        <f>B838/B839</f>
        <v>0</v>
      </c>
      <c r="BK838" s="129">
        <f t="shared" ref="BK838" si="16312">C838/C839</f>
        <v>0</v>
      </c>
      <c r="BL838" s="130">
        <f t="shared" ref="BL838" si="16313">D838/D839</f>
        <v>0</v>
      </c>
      <c r="BM838" s="131">
        <f t="shared" ref="BM838" si="16314">E838/E839</f>
        <v>0</v>
      </c>
      <c r="BN838" s="128">
        <f t="shared" ref="BN838" si="16315">F838/F839</f>
        <v>0</v>
      </c>
      <c r="BO838" s="129">
        <f t="shared" ref="BO838" si="16316">G838/G839</f>
        <v>0</v>
      </c>
      <c r="BP838" s="130">
        <f t="shared" ref="BP838" si="16317">H838/H839</f>
        <v>0</v>
      </c>
      <c r="BQ838" s="131">
        <f t="shared" ref="BQ838" si="16318">I838/I839</f>
        <v>0</v>
      </c>
      <c r="BR838" s="128">
        <f t="shared" ref="BR838" si="16319">J838/J839</f>
        <v>0</v>
      </c>
      <c r="BS838" s="129">
        <f t="shared" ref="BS838" si="16320">K838/K839</f>
        <v>0</v>
      </c>
      <c r="BT838" s="130">
        <f t="shared" ref="BT838" si="16321">L838/L839</f>
        <v>0</v>
      </c>
      <c r="BU838" s="128">
        <f t="shared" ref="BU838" si="16322">M838/M839</f>
        <v>0</v>
      </c>
      <c r="BV838" s="132">
        <f t="shared" ref="BV838" si="16323">N838/N839</f>
        <v>0</v>
      </c>
      <c r="BW838" s="133">
        <f t="shared" ref="BW838" si="16324">O838/O839</f>
        <v>0</v>
      </c>
      <c r="BX838" s="128">
        <f t="shared" ref="BX838" si="16325">P838/P839</f>
        <v>0</v>
      </c>
      <c r="BY838" s="129">
        <f t="shared" ref="BY838" si="16326">Q838/Q839</f>
        <v>0</v>
      </c>
      <c r="BZ838" s="130">
        <f t="shared" ref="BZ838" si="16327">R838/R839</f>
        <v>0</v>
      </c>
      <c r="CA838" s="131">
        <f t="shared" ref="CA838" si="16328">S838/S839</f>
        <v>0</v>
      </c>
      <c r="CB838" s="128">
        <f t="shared" ref="CB838" si="16329">T838/T839</f>
        <v>0</v>
      </c>
      <c r="CC838" s="129">
        <f t="shared" ref="CC838" si="16330">U838/U839</f>
        <v>0</v>
      </c>
      <c r="CD838" s="130">
        <f t="shared" ref="CD838" si="16331">V838/V839</f>
        <v>0</v>
      </c>
      <c r="CE838" s="131">
        <f t="shared" ref="CE838" si="16332">W838/W839</f>
        <v>0</v>
      </c>
      <c r="CF838" s="128">
        <f t="shared" ref="CF838" si="16333">X838/X839</f>
        <v>0</v>
      </c>
      <c r="CG838" s="129">
        <f t="shared" ref="CG838" si="16334">Y838/Y839</f>
        <v>0</v>
      </c>
      <c r="CH838" s="130">
        <f t="shared" ref="CH838" si="16335">Z838/Z839</f>
        <v>0</v>
      </c>
      <c r="CI838" s="128">
        <f t="shared" ref="CI838" si="16336">AA838/AA839</f>
        <v>0</v>
      </c>
      <c r="CJ838" s="134">
        <f t="shared" ref="CJ838" si="16337">AB838/AB839</f>
        <v>0</v>
      </c>
      <c r="CK838" s="135">
        <f t="shared" ref="CK838" si="16338">AC838/AC839</f>
        <v>0</v>
      </c>
    </row>
    <row r="839" spans="1:89" ht="14.25" thickTop="1" thickBot="1" x14ac:dyDescent="0.25">
      <c r="A839" s="229" t="s">
        <v>13</v>
      </c>
      <c r="B839" s="20">
        <f t="shared" ref="B839:AA839" si="16339">SUM(B816:B838)</f>
        <v>32391</v>
      </c>
      <c r="C839" s="21">
        <f t="shared" si="16339"/>
        <v>34512</v>
      </c>
      <c r="D839" s="20">
        <f t="shared" si="16339"/>
        <v>14480</v>
      </c>
      <c r="E839" s="21">
        <f t="shared" si="16339"/>
        <v>14993</v>
      </c>
      <c r="F839" s="20">
        <f t="shared" si="16339"/>
        <v>31959</v>
      </c>
      <c r="G839" s="21">
        <f t="shared" si="16339"/>
        <v>29856</v>
      </c>
      <c r="H839" s="20">
        <f t="shared" si="16339"/>
        <v>45154</v>
      </c>
      <c r="I839" s="21">
        <f t="shared" si="16339"/>
        <v>49574</v>
      </c>
      <c r="J839" s="20">
        <f t="shared" si="16339"/>
        <v>7069</v>
      </c>
      <c r="K839" s="21">
        <f t="shared" si="16339"/>
        <v>7133</v>
      </c>
      <c r="L839" s="20">
        <f t="shared" si="16339"/>
        <v>26210</v>
      </c>
      <c r="M839" s="21">
        <f t="shared" si="16339"/>
        <v>25952</v>
      </c>
      <c r="N839" s="20">
        <f t="shared" si="16339"/>
        <v>46253</v>
      </c>
      <c r="O839" s="21">
        <f t="shared" si="16339"/>
        <v>44421</v>
      </c>
      <c r="P839" s="20">
        <f t="shared" si="16339"/>
        <v>25133</v>
      </c>
      <c r="Q839" s="21">
        <f t="shared" si="16339"/>
        <v>23236</v>
      </c>
      <c r="R839" s="20">
        <f t="shared" si="16339"/>
        <v>31329</v>
      </c>
      <c r="S839" s="21">
        <f t="shared" si="16339"/>
        <v>31134</v>
      </c>
      <c r="T839" s="20">
        <f t="shared" si="16339"/>
        <v>9014</v>
      </c>
      <c r="U839" s="21">
        <f t="shared" si="16339"/>
        <v>8860</v>
      </c>
      <c r="V839" s="20">
        <f t="shared" si="16339"/>
        <v>28438</v>
      </c>
      <c r="W839" s="21">
        <f t="shared" si="16339"/>
        <v>31821</v>
      </c>
      <c r="X839" s="20">
        <f t="shared" si="16339"/>
        <v>22084</v>
      </c>
      <c r="Y839" s="21">
        <f t="shared" si="16339"/>
        <v>13354</v>
      </c>
      <c r="Z839" s="20">
        <f t="shared" si="16339"/>
        <v>47480</v>
      </c>
      <c r="AA839" s="21">
        <f t="shared" si="16339"/>
        <v>50467</v>
      </c>
      <c r="AB839" s="160">
        <f t="shared" ref="AB839:AC839" si="16340">SUM(AB815:AB838)</f>
        <v>366994</v>
      </c>
      <c r="AC839" s="161">
        <f t="shared" si="16340"/>
        <v>365313</v>
      </c>
      <c r="BI839" s="229" t="s">
        <v>13</v>
      </c>
      <c r="BJ839" s="154">
        <f>SUM(BJ815:BJ838)</f>
        <v>0.99999999999999989</v>
      </c>
      <c r="BK839" s="155">
        <f t="shared" ref="BK839:CK839" si="16341">SUM(BK815:BK838)</f>
        <v>0.99999999999999989</v>
      </c>
      <c r="BL839" s="154">
        <f t="shared" si="16341"/>
        <v>0.99999999999999989</v>
      </c>
      <c r="BM839" s="155">
        <f t="shared" si="16341"/>
        <v>1</v>
      </c>
      <c r="BN839" s="154">
        <f t="shared" si="16341"/>
        <v>1.0000000000000004</v>
      </c>
      <c r="BO839" s="155">
        <f t="shared" si="16341"/>
        <v>1</v>
      </c>
      <c r="BP839" s="154">
        <f t="shared" si="16341"/>
        <v>0.99999999999999989</v>
      </c>
      <c r="BQ839" s="155">
        <f t="shared" si="16341"/>
        <v>1.0000000000000002</v>
      </c>
      <c r="BR839" s="154">
        <f t="shared" si="16341"/>
        <v>1</v>
      </c>
      <c r="BS839" s="155">
        <f t="shared" si="16341"/>
        <v>0.99999999999999989</v>
      </c>
      <c r="BT839" s="154">
        <f t="shared" si="16341"/>
        <v>1</v>
      </c>
      <c r="BU839" s="155">
        <f t="shared" si="16341"/>
        <v>0.99999999999999978</v>
      </c>
      <c r="BV839" s="154">
        <f t="shared" si="16341"/>
        <v>1</v>
      </c>
      <c r="BW839" s="155">
        <f t="shared" si="16341"/>
        <v>1</v>
      </c>
      <c r="BX839" s="154">
        <f t="shared" si="16341"/>
        <v>1</v>
      </c>
      <c r="BY839" s="155">
        <f t="shared" si="16341"/>
        <v>1</v>
      </c>
      <c r="BZ839" s="154">
        <f t="shared" si="16341"/>
        <v>0.99999999999999989</v>
      </c>
      <c r="CA839" s="155">
        <f t="shared" si="16341"/>
        <v>1</v>
      </c>
      <c r="CB839" s="154">
        <f t="shared" si="16341"/>
        <v>1</v>
      </c>
      <c r="CC839" s="155">
        <f t="shared" si="16341"/>
        <v>0.99999999999999989</v>
      </c>
      <c r="CD839" s="154">
        <f t="shared" si="16341"/>
        <v>0.99999999999999989</v>
      </c>
      <c r="CE839" s="155">
        <f t="shared" si="16341"/>
        <v>1</v>
      </c>
      <c r="CF839" s="154">
        <f t="shared" si="16341"/>
        <v>1</v>
      </c>
      <c r="CG839" s="155">
        <f t="shared" si="16341"/>
        <v>1.0000000000000002</v>
      </c>
      <c r="CH839" s="154">
        <f t="shared" si="16341"/>
        <v>0.99999999999999989</v>
      </c>
      <c r="CI839" s="155">
        <f t="shared" si="16341"/>
        <v>1</v>
      </c>
      <c r="CJ839" s="154">
        <f t="shared" si="16341"/>
        <v>1</v>
      </c>
      <c r="CK839" s="155">
        <f t="shared" si="16341"/>
        <v>0.99999999999999989</v>
      </c>
    </row>
    <row r="840" spans="1:89" ht="13.5" thickTop="1" x14ac:dyDescent="0.2">
      <c r="A840" s="173"/>
    </row>
    <row r="841" spans="1:89" ht="15" x14ac:dyDescent="0.3">
      <c r="A841" s="195"/>
    </row>
    <row r="842" spans="1:89" x14ac:dyDescent="0.2">
      <c r="A842" s="304">
        <f>+A811+1</f>
        <v>44709</v>
      </c>
      <c r="B842" s="304"/>
      <c r="C842" s="304"/>
      <c r="D842" s="304"/>
      <c r="BI842" s="309">
        <f>+BI780+2</f>
        <v>44709</v>
      </c>
      <c r="BJ842" s="309"/>
      <c r="BK842" s="309"/>
      <c r="BL842" s="309"/>
    </row>
    <row r="843" spans="1:89" ht="13.5" thickBot="1" x14ac:dyDescent="0.25">
      <c r="AE843" s="232" t="s">
        <v>84</v>
      </c>
    </row>
    <row r="844" spans="1:89" ht="14.25" thickTop="1" thickBot="1" x14ac:dyDescent="0.25">
      <c r="A844" s="300" t="s">
        <v>0</v>
      </c>
      <c r="B844" s="302" t="s">
        <v>1</v>
      </c>
      <c r="C844" s="303"/>
      <c r="D844" s="302" t="s">
        <v>2</v>
      </c>
      <c r="E844" s="303"/>
      <c r="F844" s="302" t="s">
        <v>3</v>
      </c>
      <c r="G844" s="303"/>
      <c r="H844" s="302" t="s">
        <v>4</v>
      </c>
      <c r="I844" s="303"/>
      <c r="J844" s="302" t="s">
        <v>5</v>
      </c>
      <c r="K844" s="303"/>
      <c r="L844" s="302" t="s">
        <v>6</v>
      </c>
      <c r="M844" s="303"/>
      <c r="N844" s="302" t="s">
        <v>7</v>
      </c>
      <c r="O844" s="303"/>
      <c r="P844" s="302" t="s">
        <v>8</v>
      </c>
      <c r="Q844" s="303"/>
      <c r="R844" s="302" t="s">
        <v>9</v>
      </c>
      <c r="S844" s="303"/>
      <c r="T844" s="302" t="s">
        <v>10</v>
      </c>
      <c r="U844" s="303"/>
      <c r="V844" s="302" t="s">
        <v>11</v>
      </c>
      <c r="W844" s="303"/>
      <c r="X844" s="302" t="s">
        <v>12</v>
      </c>
      <c r="Y844" s="303"/>
      <c r="Z844" s="305" t="s">
        <v>40</v>
      </c>
      <c r="AA844" s="306"/>
      <c r="AB844" s="307" t="s">
        <v>41</v>
      </c>
      <c r="AC844" s="308"/>
      <c r="AE844" s="300" t="s">
        <v>0</v>
      </c>
      <c r="AF844" s="302" t="s">
        <v>1</v>
      </c>
      <c r="AG844" s="303"/>
      <c r="AH844" s="302" t="s">
        <v>2</v>
      </c>
      <c r="AI844" s="303"/>
      <c r="AJ844" s="302" t="s">
        <v>3</v>
      </c>
      <c r="AK844" s="303"/>
      <c r="AL844" s="302" t="s">
        <v>4</v>
      </c>
      <c r="AM844" s="303"/>
      <c r="AN844" s="302" t="s">
        <v>5</v>
      </c>
      <c r="AO844" s="303"/>
      <c r="AP844" s="302" t="s">
        <v>6</v>
      </c>
      <c r="AQ844" s="303"/>
      <c r="AR844" s="302" t="s">
        <v>7</v>
      </c>
      <c r="AS844" s="303"/>
      <c r="AT844" s="302" t="s">
        <v>8</v>
      </c>
      <c r="AU844" s="303"/>
      <c r="AV844" s="302" t="s">
        <v>9</v>
      </c>
      <c r="AW844" s="303"/>
      <c r="AX844" s="302" t="s">
        <v>10</v>
      </c>
      <c r="AY844" s="303"/>
      <c r="AZ844" s="302" t="s">
        <v>11</v>
      </c>
      <c r="BA844" s="303"/>
      <c r="BB844" s="302" t="s">
        <v>12</v>
      </c>
      <c r="BC844" s="303"/>
      <c r="BD844" s="305" t="s">
        <v>40</v>
      </c>
      <c r="BE844" s="306"/>
      <c r="BF844" s="307" t="s">
        <v>41</v>
      </c>
      <c r="BG844" s="308"/>
      <c r="BI844" s="300" t="s">
        <v>0</v>
      </c>
      <c r="BJ844" s="302" t="s">
        <v>1</v>
      </c>
      <c r="BK844" s="303"/>
      <c r="BL844" s="302" t="s">
        <v>2</v>
      </c>
      <c r="BM844" s="303"/>
      <c r="BN844" s="302" t="s">
        <v>3</v>
      </c>
      <c r="BO844" s="303"/>
      <c r="BP844" s="302" t="s">
        <v>4</v>
      </c>
      <c r="BQ844" s="303"/>
      <c r="BR844" s="302" t="s">
        <v>5</v>
      </c>
      <c r="BS844" s="303"/>
      <c r="BT844" s="302" t="s">
        <v>6</v>
      </c>
      <c r="BU844" s="303"/>
      <c r="BV844" s="302" t="s">
        <v>7</v>
      </c>
      <c r="BW844" s="303"/>
      <c r="BX844" s="302" t="s">
        <v>8</v>
      </c>
      <c r="BY844" s="303"/>
      <c r="BZ844" s="302" t="s">
        <v>9</v>
      </c>
      <c r="CA844" s="303"/>
      <c r="CB844" s="302" t="s">
        <v>10</v>
      </c>
      <c r="CC844" s="303"/>
      <c r="CD844" s="302" t="s">
        <v>11</v>
      </c>
      <c r="CE844" s="303"/>
      <c r="CF844" s="302" t="s">
        <v>12</v>
      </c>
      <c r="CG844" s="303"/>
      <c r="CH844" s="305" t="s">
        <v>40</v>
      </c>
      <c r="CI844" s="306"/>
      <c r="CJ844" s="302" t="s">
        <v>41</v>
      </c>
      <c r="CK844" s="303"/>
    </row>
    <row r="845" spans="1:89" ht="15" thickTop="1" thickBot="1" x14ac:dyDescent="0.3">
      <c r="A845" s="301"/>
      <c r="B845" s="115" t="s">
        <v>14</v>
      </c>
      <c r="C845" s="116" t="s">
        <v>15</v>
      </c>
      <c r="D845" s="117" t="s">
        <v>14</v>
      </c>
      <c r="E845" s="118" t="s">
        <v>15</v>
      </c>
      <c r="F845" s="115" t="s">
        <v>14</v>
      </c>
      <c r="G845" s="116" t="s">
        <v>15</v>
      </c>
      <c r="H845" s="117" t="s">
        <v>14</v>
      </c>
      <c r="I845" s="118" t="s">
        <v>15</v>
      </c>
      <c r="J845" s="115" t="s">
        <v>14</v>
      </c>
      <c r="K845" s="116" t="s">
        <v>15</v>
      </c>
      <c r="L845" s="117" t="s">
        <v>14</v>
      </c>
      <c r="M845" s="115" t="s">
        <v>15</v>
      </c>
      <c r="N845" s="119" t="s">
        <v>14</v>
      </c>
      <c r="O845" s="120" t="s">
        <v>15</v>
      </c>
      <c r="P845" s="115" t="s">
        <v>14</v>
      </c>
      <c r="Q845" s="116" t="s">
        <v>15</v>
      </c>
      <c r="R845" s="117" t="s">
        <v>14</v>
      </c>
      <c r="S845" s="118" t="s">
        <v>15</v>
      </c>
      <c r="T845" s="115" t="s">
        <v>14</v>
      </c>
      <c r="U845" s="116" t="s">
        <v>15</v>
      </c>
      <c r="V845" s="117" t="s">
        <v>14</v>
      </c>
      <c r="W845" s="118" t="s">
        <v>15</v>
      </c>
      <c r="X845" s="115" t="s">
        <v>14</v>
      </c>
      <c r="Y845" s="116" t="s">
        <v>15</v>
      </c>
      <c r="Z845" s="28" t="s">
        <v>14</v>
      </c>
      <c r="AA845" s="121" t="s">
        <v>15</v>
      </c>
      <c r="AB845" s="162" t="s">
        <v>14</v>
      </c>
      <c r="AC845" s="163" t="s">
        <v>15</v>
      </c>
      <c r="AE845" s="301"/>
      <c r="AF845" s="115" t="s">
        <v>14</v>
      </c>
      <c r="AG845" s="116" t="s">
        <v>15</v>
      </c>
      <c r="AH845" s="117" t="s">
        <v>14</v>
      </c>
      <c r="AI845" s="118" t="s">
        <v>15</v>
      </c>
      <c r="AJ845" s="115" t="s">
        <v>14</v>
      </c>
      <c r="AK845" s="116" t="s">
        <v>15</v>
      </c>
      <c r="AL845" s="117" t="s">
        <v>14</v>
      </c>
      <c r="AM845" s="118" t="s">
        <v>15</v>
      </c>
      <c r="AN845" s="115" t="s">
        <v>14</v>
      </c>
      <c r="AO845" s="116" t="s">
        <v>15</v>
      </c>
      <c r="AP845" s="117" t="s">
        <v>14</v>
      </c>
      <c r="AQ845" s="115" t="s">
        <v>15</v>
      </c>
      <c r="AR845" s="119" t="s">
        <v>14</v>
      </c>
      <c r="AS845" s="120" t="s">
        <v>15</v>
      </c>
      <c r="AT845" s="115" t="s">
        <v>14</v>
      </c>
      <c r="AU845" s="116" t="s">
        <v>15</v>
      </c>
      <c r="AV845" s="117" t="s">
        <v>14</v>
      </c>
      <c r="AW845" s="118" t="s">
        <v>15</v>
      </c>
      <c r="AX845" s="115" t="s">
        <v>14</v>
      </c>
      <c r="AY845" s="116" t="s">
        <v>15</v>
      </c>
      <c r="AZ845" s="117" t="s">
        <v>14</v>
      </c>
      <c r="BA845" s="118" t="s">
        <v>15</v>
      </c>
      <c r="BB845" s="115" t="s">
        <v>14</v>
      </c>
      <c r="BC845" s="116" t="s">
        <v>15</v>
      </c>
      <c r="BD845" s="28" t="s">
        <v>14</v>
      </c>
      <c r="BE845" s="121" t="s">
        <v>15</v>
      </c>
      <c r="BF845" s="162" t="s">
        <v>14</v>
      </c>
      <c r="BG845" s="163" t="s">
        <v>15</v>
      </c>
      <c r="BI845" s="301"/>
      <c r="BJ845" s="115" t="s">
        <v>14</v>
      </c>
      <c r="BK845" s="116" t="s">
        <v>15</v>
      </c>
      <c r="BL845" s="117" t="s">
        <v>14</v>
      </c>
      <c r="BM845" s="118" t="s">
        <v>15</v>
      </c>
      <c r="BN845" s="115" t="s">
        <v>14</v>
      </c>
      <c r="BO845" s="116" t="s">
        <v>15</v>
      </c>
      <c r="BP845" s="117" t="s">
        <v>14</v>
      </c>
      <c r="BQ845" s="118" t="s">
        <v>15</v>
      </c>
      <c r="BR845" s="115" t="s">
        <v>14</v>
      </c>
      <c r="BS845" s="116" t="s">
        <v>15</v>
      </c>
      <c r="BT845" s="117" t="s">
        <v>14</v>
      </c>
      <c r="BU845" s="115" t="s">
        <v>15</v>
      </c>
      <c r="BV845" s="119" t="s">
        <v>14</v>
      </c>
      <c r="BW845" s="120" t="s">
        <v>15</v>
      </c>
      <c r="BX845" s="115" t="s">
        <v>14</v>
      </c>
      <c r="BY845" s="116" t="s">
        <v>15</v>
      </c>
      <c r="BZ845" s="117" t="s">
        <v>14</v>
      </c>
      <c r="CA845" s="118" t="s">
        <v>15</v>
      </c>
      <c r="CB845" s="115" t="s">
        <v>14</v>
      </c>
      <c r="CC845" s="116" t="s">
        <v>15</v>
      </c>
      <c r="CD845" s="117" t="s">
        <v>14</v>
      </c>
      <c r="CE845" s="118" t="s">
        <v>15</v>
      </c>
      <c r="CF845" s="115" t="s">
        <v>14</v>
      </c>
      <c r="CG845" s="116" t="s">
        <v>15</v>
      </c>
      <c r="CH845" s="28" t="s">
        <v>14</v>
      </c>
      <c r="CI845" s="121" t="s">
        <v>15</v>
      </c>
      <c r="CJ845" s="119" t="s">
        <v>14</v>
      </c>
      <c r="CK845" s="120" t="s">
        <v>15</v>
      </c>
    </row>
    <row r="846" spans="1:89" ht="13.5" thickTop="1" x14ac:dyDescent="0.2">
      <c r="A846" s="124" t="s">
        <v>16</v>
      </c>
      <c r="B846" s="125"/>
      <c r="C846" s="172"/>
      <c r="D846" s="126"/>
      <c r="E846" s="166"/>
      <c r="F846" s="125"/>
      <c r="G846" s="127"/>
      <c r="H846" s="126"/>
      <c r="I846" s="166"/>
      <c r="J846" s="125"/>
      <c r="K846" s="127"/>
      <c r="L846" s="126"/>
      <c r="M846" s="125"/>
      <c r="N846" s="165"/>
      <c r="O846" s="167"/>
      <c r="P846" s="125"/>
      <c r="Q846" s="127"/>
      <c r="R846" s="126"/>
      <c r="S846" s="166"/>
      <c r="T846" s="125"/>
      <c r="U846" s="127"/>
      <c r="V846" s="126"/>
      <c r="W846" s="166"/>
      <c r="X846" s="125"/>
      <c r="Y846" s="127"/>
      <c r="Z846" s="170"/>
      <c r="AA846" s="171"/>
      <c r="AB846" s="156">
        <f>B846+D846+F846+H846+J846+L846+N846+P846+R846+T846+V846+X846+Z846</f>
        <v>0</v>
      </c>
      <c r="AC846" s="157">
        <f>C846+E846+G846+I846+K846+M846+O846+Q846+S846+U846+W846+Y846+AA846</f>
        <v>0</v>
      </c>
      <c r="AE846" s="235" t="str">
        <f>$AE$9</f>
        <v>07:00 - 07:59</v>
      </c>
      <c r="AF846" s="125">
        <f>SUMIF($A$9:$A$32,$AE846,B$846:B$869)</f>
        <v>1567</v>
      </c>
      <c r="AG846" s="172">
        <f t="shared" ref="AG846:AV848" si="16342">SUMIF($A$9:$A$32,$AE846,C$846:C$869)</f>
        <v>1424</v>
      </c>
      <c r="AH846" s="126">
        <f t="shared" si="16342"/>
        <v>638</v>
      </c>
      <c r="AI846" s="166">
        <f t="shared" si="16342"/>
        <v>670</v>
      </c>
      <c r="AJ846" s="125">
        <f t="shared" si="16342"/>
        <v>2034</v>
      </c>
      <c r="AK846" s="127">
        <f t="shared" si="16342"/>
        <v>1437</v>
      </c>
      <c r="AL846" s="126">
        <f t="shared" si="16342"/>
        <v>2384</v>
      </c>
      <c r="AM846" s="166">
        <f t="shared" si="16342"/>
        <v>2231</v>
      </c>
      <c r="AN846" s="125">
        <f t="shared" si="16342"/>
        <v>171</v>
      </c>
      <c r="AO846" s="127">
        <f t="shared" si="16342"/>
        <v>480</v>
      </c>
      <c r="AP846" s="126">
        <f t="shared" si="16342"/>
        <v>967</v>
      </c>
      <c r="AQ846" s="125">
        <f t="shared" si="16342"/>
        <v>1454</v>
      </c>
      <c r="AR846" s="165">
        <f t="shared" si="16342"/>
        <v>2292</v>
      </c>
      <c r="AS846" s="167">
        <f t="shared" si="16342"/>
        <v>2490</v>
      </c>
      <c r="AT846" s="125">
        <f t="shared" si="16342"/>
        <v>1234</v>
      </c>
      <c r="AU846" s="127">
        <f t="shared" si="16342"/>
        <v>1176</v>
      </c>
      <c r="AV846" s="126">
        <f t="shared" si="16342"/>
        <v>1853</v>
      </c>
      <c r="AW846" s="166">
        <f t="shared" ref="AW846:BE848" si="16343">SUMIF($A$9:$A$32,$AE846,S$846:S$869)</f>
        <v>1563</v>
      </c>
      <c r="AX846" s="125">
        <f t="shared" si="16343"/>
        <v>322</v>
      </c>
      <c r="AY846" s="127">
        <f t="shared" si="16343"/>
        <v>684</v>
      </c>
      <c r="AZ846" s="126">
        <f t="shared" si="16343"/>
        <v>1100</v>
      </c>
      <c r="BA846" s="166">
        <f t="shared" si="16343"/>
        <v>1657</v>
      </c>
      <c r="BB846" s="125">
        <f t="shared" si="16343"/>
        <v>1168</v>
      </c>
      <c r="BC846" s="127">
        <f t="shared" si="16343"/>
        <v>919</v>
      </c>
      <c r="BD846" s="170">
        <f t="shared" si="16343"/>
        <v>2284</v>
      </c>
      <c r="BE846" s="171">
        <f t="shared" si="16343"/>
        <v>2406</v>
      </c>
      <c r="BF846" s="156">
        <f>AF846+AH846+AJ846+AL846+AN846+AP846+AR846+AT846+AV846+AX846+AZ846+BB846+BD846</f>
        <v>18014</v>
      </c>
      <c r="BG846" s="157">
        <f>AG846+AI846+AK846+AM846+AO846+AQ846+AS846+AU846+AW846+AY846+BA846+BC846+BE846</f>
        <v>18591</v>
      </c>
      <c r="BI846" s="124" t="s">
        <v>16</v>
      </c>
      <c r="BJ846" s="128">
        <f>B846/B870</f>
        <v>0</v>
      </c>
      <c r="BK846" s="129">
        <f t="shared" ref="BK846" si="16344">C846/C870</f>
        <v>0</v>
      </c>
      <c r="BL846" s="130">
        <f t="shared" ref="BL846" si="16345">D846/D870</f>
        <v>0</v>
      </c>
      <c r="BM846" s="131">
        <f t="shared" ref="BM846" si="16346">E846/E870</f>
        <v>0</v>
      </c>
      <c r="BN846" s="128">
        <f t="shared" ref="BN846" si="16347">F846/F870</f>
        <v>0</v>
      </c>
      <c r="BO846" s="129">
        <f t="shared" ref="BO846" si="16348">G846/G870</f>
        <v>0</v>
      </c>
      <c r="BP846" s="130">
        <f t="shared" ref="BP846" si="16349">H846/H870</f>
        <v>0</v>
      </c>
      <c r="BQ846" s="131">
        <f t="shared" ref="BQ846" si="16350">I846/I870</f>
        <v>0</v>
      </c>
      <c r="BR846" s="128">
        <f t="shared" ref="BR846" si="16351">J846/J870</f>
        <v>0</v>
      </c>
      <c r="BS846" s="129">
        <f t="shared" ref="BS846" si="16352">K846/K870</f>
        <v>0</v>
      </c>
      <c r="BT846" s="130">
        <f t="shared" ref="BT846" si="16353">L846/L870</f>
        <v>0</v>
      </c>
      <c r="BU846" s="128">
        <f t="shared" ref="BU846" si="16354">M846/M870</f>
        <v>0</v>
      </c>
      <c r="BV846" s="132">
        <f t="shared" ref="BV846" si="16355">N846/N870</f>
        <v>0</v>
      </c>
      <c r="BW846" s="133">
        <f t="shared" ref="BW846" si="16356">O846/O870</f>
        <v>0</v>
      </c>
      <c r="BX846" s="128">
        <f t="shared" ref="BX846" si="16357">P846/P870</f>
        <v>0</v>
      </c>
      <c r="BY846" s="129">
        <f t="shared" ref="BY846" si="16358">Q846/Q870</f>
        <v>0</v>
      </c>
      <c r="BZ846" s="130">
        <f t="shared" ref="BZ846" si="16359">R846/R870</f>
        <v>0</v>
      </c>
      <c r="CA846" s="131">
        <f t="shared" ref="CA846" si="16360">S846/S870</f>
        <v>0</v>
      </c>
      <c r="CB846" s="128">
        <f t="shared" ref="CB846" si="16361">T846/T870</f>
        <v>0</v>
      </c>
      <c r="CC846" s="129">
        <f t="shared" ref="CC846" si="16362">U846/U870</f>
        <v>0</v>
      </c>
      <c r="CD846" s="130">
        <f t="shared" ref="CD846" si="16363">V846/V870</f>
        <v>0</v>
      </c>
      <c r="CE846" s="131">
        <f t="shared" ref="CE846" si="16364">W846/W870</f>
        <v>0</v>
      </c>
      <c r="CF846" s="128">
        <f t="shared" ref="CF846" si="16365">X846/X870</f>
        <v>0</v>
      </c>
      <c r="CG846" s="129">
        <f t="shared" ref="CG846" si="16366">Y846/Y870</f>
        <v>0</v>
      </c>
      <c r="CH846" s="130">
        <f t="shared" ref="CH846" si="16367">Z846/Z870</f>
        <v>0</v>
      </c>
      <c r="CI846" s="128">
        <f t="shared" ref="CI846" si="16368">AA846/AA870</f>
        <v>0</v>
      </c>
      <c r="CJ846" s="134">
        <f t="shared" ref="CJ846" si="16369">AB846/AB870</f>
        <v>0</v>
      </c>
      <c r="CK846" s="135">
        <f t="shared" ref="CK846" si="16370">AC846/AC870</f>
        <v>0</v>
      </c>
    </row>
    <row r="847" spans="1:89" x14ac:dyDescent="0.2">
      <c r="A847" s="136" t="s">
        <v>17</v>
      </c>
      <c r="B847" s="175">
        <v>214</v>
      </c>
      <c r="C847" s="176">
        <v>0</v>
      </c>
      <c r="D847" s="177">
        <v>164</v>
      </c>
      <c r="E847" s="178">
        <v>0</v>
      </c>
      <c r="F847" s="175">
        <v>493</v>
      </c>
      <c r="G847" s="179">
        <v>3</v>
      </c>
      <c r="H847" s="177">
        <v>344</v>
      </c>
      <c r="I847" s="178">
        <v>30</v>
      </c>
      <c r="J847" s="175">
        <v>6</v>
      </c>
      <c r="K847" s="179">
        <v>20</v>
      </c>
      <c r="L847" s="177">
        <v>58</v>
      </c>
      <c r="M847" s="175">
        <v>68</v>
      </c>
      <c r="N847" s="180">
        <v>169</v>
      </c>
      <c r="O847" s="181">
        <v>101</v>
      </c>
      <c r="P847" s="175">
        <v>70</v>
      </c>
      <c r="Q847" s="179">
        <v>75</v>
      </c>
      <c r="R847" s="177">
        <v>25</v>
      </c>
      <c r="S847" s="178">
        <v>78</v>
      </c>
      <c r="T847" s="175">
        <v>2</v>
      </c>
      <c r="U847" s="179">
        <v>27</v>
      </c>
      <c r="V847" s="177">
        <v>15</v>
      </c>
      <c r="W847" s="178">
        <v>84</v>
      </c>
      <c r="X847" s="175">
        <v>3</v>
      </c>
      <c r="Y847" s="179">
        <v>0</v>
      </c>
      <c r="Z847" s="177">
        <v>0</v>
      </c>
      <c r="AA847" s="175">
        <v>0</v>
      </c>
      <c r="AB847" s="156">
        <f t="shared" ref="AB847:AB866" si="16371">B847+D847+F847+H847+J847+L847+N847+P847+R847+T847+V847+X847+Z847</f>
        <v>1563</v>
      </c>
      <c r="AC847" s="157">
        <f t="shared" ref="AC847:AC866" si="16372">C847+E847+G847+I847+K847+M847+O847+Q847+S847+U847+W847+Y847+AA847</f>
        <v>486</v>
      </c>
      <c r="AE847" s="237" t="str">
        <f>$AE$10</f>
        <v>08:00 - 08:59</v>
      </c>
      <c r="AF847" s="125">
        <f>SUMIF($A$9:$A$32,$AE847,B$846:B$869)</f>
        <v>1527</v>
      </c>
      <c r="AG847" s="176">
        <f t="shared" si="16342"/>
        <v>1356</v>
      </c>
      <c r="AH847" s="177">
        <f t="shared" si="16342"/>
        <v>594</v>
      </c>
      <c r="AI847" s="178">
        <f t="shared" si="16342"/>
        <v>512</v>
      </c>
      <c r="AJ847" s="238">
        <f t="shared" si="16342"/>
        <v>1716</v>
      </c>
      <c r="AK847" s="179">
        <f t="shared" si="16342"/>
        <v>1022</v>
      </c>
      <c r="AL847" s="177">
        <f t="shared" si="16342"/>
        <v>2377</v>
      </c>
      <c r="AM847" s="178">
        <f t="shared" si="16342"/>
        <v>2087</v>
      </c>
      <c r="AN847" s="238">
        <f t="shared" si="16342"/>
        <v>160</v>
      </c>
      <c r="AO847" s="179">
        <f t="shared" si="16342"/>
        <v>449</v>
      </c>
      <c r="AP847" s="177">
        <f t="shared" si="16342"/>
        <v>839</v>
      </c>
      <c r="AQ847" s="238">
        <f t="shared" si="16342"/>
        <v>1267</v>
      </c>
      <c r="AR847" s="180">
        <f t="shared" si="16342"/>
        <v>1894</v>
      </c>
      <c r="AS847" s="181">
        <f t="shared" si="16342"/>
        <v>2306</v>
      </c>
      <c r="AT847" s="238">
        <f t="shared" si="16342"/>
        <v>1102</v>
      </c>
      <c r="AU847" s="179">
        <f t="shared" si="16342"/>
        <v>1004</v>
      </c>
      <c r="AV847" s="177">
        <f t="shared" si="16342"/>
        <v>1661</v>
      </c>
      <c r="AW847" s="178">
        <f t="shared" si="16343"/>
        <v>1321</v>
      </c>
      <c r="AX847" s="238">
        <f t="shared" si="16343"/>
        <v>265</v>
      </c>
      <c r="AY847" s="179">
        <f t="shared" si="16343"/>
        <v>408</v>
      </c>
      <c r="AZ847" s="177">
        <f t="shared" si="16343"/>
        <v>880</v>
      </c>
      <c r="BA847" s="178">
        <f t="shared" si="16343"/>
        <v>1622</v>
      </c>
      <c r="BB847" s="238">
        <f t="shared" si="16343"/>
        <v>817</v>
      </c>
      <c r="BC847" s="179">
        <f t="shared" si="16343"/>
        <v>711</v>
      </c>
      <c r="BD847" s="177">
        <f t="shared" si="16343"/>
        <v>1919</v>
      </c>
      <c r="BE847" s="238">
        <f t="shared" si="16343"/>
        <v>2148</v>
      </c>
      <c r="BF847" s="158">
        <f>SUM(AF847,AH847,AJ847,AL847,AN847,AP847,AR847,AT847,AV847,AX847,AZ847,BB847,BD847)</f>
        <v>15751</v>
      </c>
      <c r="BG847" s="159">
        <f>SUM(AG847,AI847,AK847,AM847,AO847,AQ847,AS847,AU847,AW847,AY847,BA847,BC847,BE847)</f>
        <v>16213</v>
      </c>
      <c r="BI847" s="136" t="s">
        <v>17</v>
      </c>
      <c r="BJ847" s="128">
        <f>B847/B870</f>
        <v>8.161708619374524E-3</v>
      </c>
      <c r="BK847" s="129">
        <f t="shared" ref="BK847" si="16373">C847/C870</f>
        <v>0</v>
      </c>
      <c r="BL847" s="130">
        <f t="shared" ref="BL847" si="16374">D847/D870</f>
        <v>1.6639610389610388E-2</v>
      </c>
      <c r="BM847" s="131">
        <f t="shared" ref="BM847" si="16375">E847/E870</f>
        <v>0</v>
      </c>
      <c r="BN847" s="128">
        <f t="shared" ref="BN847" si="16376">F847/F870</f>
        <v>2.0255556925099633E-2</v>
      </c>
      <c r="BO847" s="129">
        <f t="shared" ref="BO847" si="16377">G847/G870</f>
        <v>1.0565240359218173E-4</v>
      </c>
      <c r="BP847" s="130">
        <f t="shared" ref="BP847" si="16378">H847/H870</f>
        <v>8.7849226211757503E-3</v>
      </c>
      <c r="BQ847" s="131">
        <f t="shared" ref="BQ847" si="16379">I847/I870</f>
        <v>6.8250068250068254E-4</v>
      </c>
      <c r="BR847" s="128">
        <f t="shared" ref="BR847" si="16380">J847/J870</f>
        <v>1.1734793663211421E-3</v>
      </c>
      <c r="BS847" s="129">
        <f t="shared" ref="BS847" si="16381">K847/K870</f>
        <v>4.2435815828559308E-3</v>
      </c>
      <c r="BT847" s="130">
        <f t="shared" ref="BT847" si="16382">L847/L870</f>
        <v>3.1668031668031669E-3</v>
      </c>
      <c r="BU847" s="128">
        <f t="shared" ref="BU847" si="16383">M847/M870</f>
        <v>3.9800995024875619E-3</v>
      </c>
      <c r="BV847" s="132">
        <f t="shared" ref="BV847" si="16384">N847/N870</f>
        <v>4.3460371341871107E-3</v>
      </c>
      <c r="BW847" s="133">
        <f t="shared" ref="BW847" si="16385">O847/O870</f>
        <v>2.9072277712213234E-3</v>
      </c>
      <c r="BX847" s="128">
        <f t="shared" ref="BX847" si="16386">P847/P870</f>
        <v>3.4244899955970841E-3</v>
      </c>
      <c r="BY847" s="129">
        <f t="shared" ref="BY847" si="16387">Q847/Q870</f>
        <v>4.6210720887245845E-3</v>
      </c>
      <c r="BZ847" s="130">
        <f t="shared" ref="BZ847" si="16388">R847/R870</f>
        <v>9.0813324130916491E-4</v>
      </c>
      <c r="CA847" s="131">
        <f t="shared" ref="CA847" si="16389">S847/S870</f>
        <v>3.101884991648771E-3</v>
      </c>
      <c r="CB847" s="128">
        <f t="shared" ref="CB847" si="16390">T847/T870</f>
        <v>3.677822728944465E-4</v>
      </c>
      <c r="CC847" s="129">
        <f t="shared" ref="CC847" si="16391">U847/U870</f>
        <v>5.3709966182613885E-3</v>
      </c>
      <c r="CD847" s="130">
        <f t="shared" ref="CD847" si="16392">V847/V870</f>
        <v>6.6613375965893955E-4</v>
      </c>
      <c r="CE847" s="131">
        <f t="shared" ref="CE847" si="16393">W847/W870</f>
        <v>3.4308119588302567E-3</v>
      </c>
      <c r="CF847" s="128">
        <f t="shared" ref="CF847" si="16394">X847/X870</f>
        <v>1.6569093118303324E-4</v>
      </c>
      <c r="CG847" s="129">
        <f t="shared" ref="CG847" si="16395">Y847/Y870</f>
        <v>0</v>
      </c>
      <c r="CH847" s="130">
        <f t="shared" ref="CH847" si="16396">Z847/Z870</f>
        <v>0</v>
      </c>
      <c r="CI847" s="128">
        <f t="shared" ref="CI847" si="16397">AA847/AA870</f>
        <v>0</v>
      </c>
      <c r="CJ847" s="134">
        <f t="shared" ref="CJ847" si="16398">AB847/AB870</f>
        <v>5.2860843744292852E-3</v>
      </c>
      <c r="CK847" s="135">
        <f t="shared" ref="CK847" si="16399">AC847/AC870</f>
        <v>1.6522070222198047E-3</v>
      </c>
    </row>
    <row r="848" spans="1:89" ht="13.5" thickBot="1" x14ac:dyDescent="0.25">
      <c r="A848" s="145" t="s">
        <v>18</v>
      </c>
      <c r="B848" s="182">
        <v>1047</v>
      </c>
      <c r="C848" s="183">
        <v>244</v>
      </c>
      <c r="D848" s="184">
        <v>575</v>
      </c>
      <c r="E848" s="185">
        <v>168</v>
      </c>
      <c r="F848" s="182">
        <v>2078</v>
      </c>
      <c r="G848" s="186">
        <v>452</v>
      </c>
      <c r="H848" s="184">
        <v>1744</v>
      </c>
      <c r="I848" s="185">
        <v>891</v>
      </c>
      <c r="J848" s="182">
        <v>66</v>
      </c>
      <c r="K848" s="186">
        <v>211</v>
      </c>
      <c r="L848" s="184">
        <v>597</v>
      </c>
      <c r="M848" s="182">
        <v>578</v>
      </c>
      <c r="N848" s="187">
        <v>1478</v>
      </c>
      <c r="O848" s="188">
        <v>1467</v>
      </c>
      <c r="P848" s="182">
        <v>861</v>
      </c>
      <c r="Q848" s="186">
        <v>676</v>
      </c>
      <c r="R848" s="184">
        <v>887</v>
      </c>
      <c r="S848" s="185">
        <v>970</v>
      </c>
      <c r="T848" s="182">
        <v>143</v>
      </c>
      <c r="U848" s="186">
        <v>449</v>
      </c>
      <c r="V848" s="184">
        <v>598</v>
      </c>
      <c r="W848" s="185">
        <v>929</v>
      </c>
      <c r="X848" s="182">
        <v>659</v>
      </c>
      <c r="Y848" s="186">
        <v>495</v>
      </c>
      <c r="Z848" s="184">
        <v>1462</v>
      </c>
      <c r="AA848" s="182">
        <v>1018</v>
      </c>
      <c r="AB848" s="156">
        <f t="shared" si="16371"/>
        <v>12195</v>
      </c>
      <c r="AC848" s="157">
        <f t="shared" si="16372"/>
        <v>8548</v>
      </c>
      <c r="AE848" s="235">
        <f>$AE$11</f>
        <v>0</v>
      </c>
      <c r="AF848" s="125">
        <f>SUMIF($A$9:$A$32,$AE848,B$846:B$869)</f>
        <v>0</v>
      </c>
      <c r="AG848" s="183">
        <f t="shared" si="16342"/>
        <v>0</v>
      </c>
      <c r="AH848" s="184">
        <f t="shared" si="16342"/>
        <v>0</v>
      </c>
      <c r="AI848" s="185">
        <f t="shared" si="16342"/>
        <v>0</v>
      </c>
      <c r="AJ848" s="182">
        <f t="shared" si="16342"/>
        <v>0</v>
      </c>
      <c r="AK848" s="186">
        <f t="shared" si="16342"/>
        <v>0</v>
      </c>
      <c r="AL848" s="184">
        <f t="shared" si="16342"/>
        <v>0</v>
      </c>
      <c r="AM848" s="185">
        <f t="shared" si="16342"/>
        <v>0</v>
      </c>
      <c r="AN848" s="182">
        <f t="shared" si="16342"/>
        <v>0</v>
      </c>
      <c r="AO848" s="186">
        <f t="shared" si="16342"/>
        <v>0</v>
      </c>
      <c r="AP848" s="184">
        <f t="shared" si="16342"/>
        <v>0</v>
      </c>
      <c r="AQ848" s="182">
        <f t="shared" si="16342"/>
        <v>0</v>
      </c>
      <c r="AR848" s="187">
        <f t="shared" si="16342"/>
        <v>0</v>
      </c>
      <c r="AS848" s="188">
        <f t="shared" si="16342"/>
        <v>0</v>
      </c>
      <c r="AT848" s="182">
        <f t="shared" si="16342"/>
        <v>0</v>
      </c>
      <c r="AU848" s="186">
        <f t="shared" si="16342"/>
        <v>0</v>
      </c>
      <c r="AV848" s="184">
        <f t="shared" si="16342"/>
        <v>0</v>
      </c>
      <c r="AW848" s="185">
        <f t="shared" si="16343"/>
        <v>0</v>
      </c>
      <c r="AX848" s="182">
        <f t="shared" si="16343"/>
        <v>0</v>
      </c>
      <c r="AY848" s="186">
        <f t="shared" si="16343"/>
        <v>0</v>
      </c>
      <c r="AZ848" s="184">
        <f t="shared" si="16343"/>
        <v>0</v>
      </c>
      <c r="BA848" s="185">
        <f t="shared" si="16343"/>
        <v>0</v>
      </c>
      <c r="BB848" s="182">
        <f t="shared" si="16343"/>
        <v>0</v>
      </c>
      <c r="BC848" s="186">
        <f t="shared" si="16343"/>
        <v>0</v>
      </c>
      <c r="BD848" s="184">
        <f t="shared" si="16343"/>
        <v>0</v>
      </c>
      <c r="BE848" s="182">
        <f t="shared" si="16343"/>
        <v>0</v>
      </c>
      <c r="BF848" s="158">
        <f>SUM(AF848,AH848,AJ848,AL848,AN848,AP848,AR848,AT848,AV848,AX848,AZ848,BB848,BD848)</f>
        <v>0</v>
      </c>
      <c r="BG848" s="159">
        <f>SUM(AG848,AI848,AK848,AM848,AO848,AQ848,AS848,AU848,AW848,AY848,BA848,BC848,BE848)</f>
        <v>0</v>
      </c>
      <c r="BI848" s="145" t="s">
        <v>18</v>
      </c>
      <c r="BJ848" s="128">
        <f>B848/B870</f>
        <v>3.9931350114416474E-2</v>
      </c>
      <c r="BK848" s="129">
        <f t="shared" ref="BK848" si="16400">C848/C870</f>
        <v>7.9107768123459991E-3</v>
      </c>
      <c r="BL848" s="130">
        <f t="shared" ref="BL848" si="16401">D848/D870</f>
        <v>5.83400974025974E-2</v>
      </c>
      <c r="BM848" s="131">
        <f t="shared" ref="BM848" si="16402">E848/E870</f>
        <v>1.4384793218597482E-2</v>
      </c>
      <c r="BN848" s="128">
        <f t="shared" ref="BN848" si="16403">F848/F870</f>
        <v>8.5377377870906782E-2</v>
      </c>
      <c r="BO848" s="129">
        <f t="shared" ref="BO848" si="16404">G848/G870</f>
        <v>1.591829547455538E-2</v>
      </c>
      <c r="BP848" s="130">
        <f t="shared" ref="BP848" si="16405">H848/H870</f>
        <v>4.4537514684100311E-2</v>
      </c>
      <c r="BQ848" s="131">
        <f t="shared" ref="BQ848" si="16406">I848/I870</f>
        <v>2.0270270270270271E-2</v>
      </c>
      <c r="BR848" s="128">
        <f t="shared" ref="BR848" si="16407">J848/J870</f>
        <v>1.2908273029532564E-2</v>
      </c>
      <c r="BS848" s="129">
        <f t="shared" ref="BS848" si="16408">K848/K870</f>
        <v>4.4769785699130066E-2</v>
      </c>
      <c r="BT848" s="130">
        <f t="shared" ref="BT848" si="16409">L848/L870</f>
        <v>3.2596232596232594E-2</v>
      </c>
      <c r="BU848" s="128">
        <f t="shared" ref="BU848" si="16410">M848/M870</f>
        <v>3.3830845771144279E-2</v>
      </c>
      <c r="BV848" s="132">
        <f t="shared" ref="BV848" si="16411">N848/N870</f>
        <v>3.8008537777092011E-2</v>
      </c>
      <c r="BW848" s="133">
        <f t="shared" ref="BW848" si="16412">O848/O870</f>
        <v>4.2226763766155265E-2</v>
      </c>
      <c r="BX848" s="128">
        <f t="shared" ref="BX848" si="16413">P848/P870</f>
        <v>4.2121226945844137E-2</v>
      </c>
      <c r="BY848" s="129">
        <f t="shared" ref="BY848" si="16414">Q848/Q870</f>
        <v>4.1651263093037585E-2</v>
      </c>
      <c r="BZ848" s="130">
        <f t="shared" ref="BZ848" si="16415">R848/R870</f>
        <v>3.2220567401649171E-2</v>
      </c>
      <c r="CA848" s="131">
        <f t="shared" ref="CA848" si="16416">S848/S870</f>
        <v>3.8574723614093691E-2</v>
      </c>
      <c r="CB848" s="128">
        <f t="shared" ref="CB848" si="16417">T848/T870</f>
        <v>2.6296432511952923E-2</v>
      </c>
      <c r="CC848" s="129">
        <f t="shared" ref="CC848" si="16418">U848/U870</f>
        <v>8.9317684503680134E-2</v>
      </c>
      <c r="CD848" s="130">
        <f t="shared" ref="CD848" si="16419">V848/V870</f>
        <v>2.655653255173639E-2</v>
      </c>
      <c r="CE848" s="131">
        <f t="shared" ref="CE848" si="16420">W848/W870</f>
        <v>3.7943146544682241E-2</v>
      </c>
      <c r="CF848" s="128">
        <f t="shared" ref="CF848" si="16421">X848/X870</f>
        <v>3.6396774549872973E-2</v>
      </c>
      <c r="CG848" s="129">
        <f t="shared" ref="CG848" si="16422">Y848/Y870</f>
        <v>5.6922723091076356E-2</v>
      </c>
      <c r="CH848" s="130">
        <f t="shared" ref="CH848" si="16423">Z848/Z870</f>
        <v>3.6767849508336899E-2</v>
      </c>
      <c r="CI848" s="128">
        <f t="shared" ref="CI848" si="16424">AA848/AA870</f>
        <v>2.3588840485679861E-2</v>
      </c>
      <c r="CJ848" s="134">
        <f t="shared" ref="CJ848" si="16425">AB848/AB870</f>
        <v>4.1243633362869569E-2</v>
      </c>
      <c r="CK848" s="135">
        <f t="shared" ref="CK848" si="16426">AC848/AC870</f>
        <v>2.9059805814680845E-2</v>
      </c>
    </row>
    <row r="849" spans="1:89" ht="14.25" thickTop="1" thickBot="1" x14ac:dyDescent="0.25">
      <c r="A849" s="136" t="s">
        <v>19</v>
      </c>
      <c r="B849" s="175">
        <v>1486</v>
      </c>
      <c r="C849" s="176">
        <v>1221</v>
      </c>
      <c r="D849" s="177">
        <v>739</v>
      </c>
      <c r="E849" s="178">
        <v>646</v>
      </c>
      <c r="F849" s="175">
        <v>2573</v>
      </c>
      <c r="G849" s="179">
        <v>1240</v>
      </c>
      <c r="H849" s="177">
        <v>2330</v>
      </c>
      <c r="I849" s="178">
        <v>2163</v>
      </c>
      <c r="J849" s="175">
        <v>143</v>
      </c>
      <c r="K849" s="179">
        <v>391</v>
      </c>
      <c r="L849" s="177">
        <v>985</v>
      </c>
      <c r="M849" s="175">
        <v>1163</v>
      </c>
      <c r="N849" s="180">
        <v>2405</v>
      </c>
      <c r="O849" s="181">
        <v>2455</v>
      </c>
      <c r="P849" s="175">
        <v>1277</v>
      </c>
      <c r="Q849" s="179">
        <v>1414</v>
      </c>
      <c r="R849" s="177">
        <v>1823</v>
      </c>
      <c r="S849" s="178">
        <v>1560</v>
      </c>
      <c r="T849" s="175">
        <v>343</v>
      </c>
      <c r="U849" s="179">
        <v>710</v>
      </c>
      <c r="V849" s="177">
        <v>1109</v>
      </c>
      <c r="W849" s="178">
        <v>1797</v>
      </c>
      <c r="X849" s="175">
        <v>1252</v>
      </c>
      <c r="Y849" s="179">
        <v>707</v>
      </c>
      <c r="Z849" s="177">
        <v>2199</v>
      </c>
      <c r="AA849" s="175">
        <v>1852</v>
      </c>
      <c r="AB849" s="156">
        <f t="shared" si="16371"/>
        <v>18664</v>
      </c>
      <c r="AC849" s="157">
        <f t="shared" si="16372"/>
        <v>17319</v>
      </c>
      <c r="AE849" s="229" t="s">
        <v>13</v>
      </c>
      <c r="AF849" s="20">
        <f t="shared" ref="AF849:BG849" si="16427">SUM(AF846:AF848)</f>
        <v>3094</v>
      </c>
      <c r="AG849" s="21">
        <f t="shared" si="16427"/>
        <v>2780</v>
      </c>
      <c r="AH849" s="20">
        <f t="shared" si="16427"/>
        <v>1232</v>
      </c>
      <c r="AI849" s="21">
        <f t="shared" si="16427"/>
        <v>1182</v>
      </c>
      <c r="AJ849" s="20">
        <f t="shared" si="16427"/>
        <v>3750</v>
      </c>
      <c r="AK849" s="21">
        <f t="shared" si="16427"/>
        <v>2459</v>
      </c>
      <c r="AL849" s="20">
        <f t="shared" si="16427"/>
        <v>4761</v>
      </c>
      <c r="AM849" s="21">
        <f t="shared" si="16427"/>
        <v>4318</v>
      </c>
      <c r="AN849" s="20">
        <f t="shared" si="16427"/>
        <v>331</v>
      </c>
      <c r="AO849" s="21">
        <f t="shared" si="16427"/>
        <v>929</v>
      </c>
      <c r="AP849" s="20">
        <f t="shared" si="16427"/>
        <v>1806</v>
      </c>
      <c r="AQ849" s="21">
        <f t="shared" si="16427"/>
        <v>2721</v>
      </c>
      <c r="AR849" s="20">
        <f t="shared" si="16427"/>
        <v>4186</v>
      </c>
      <c r="AS849" s="21">
        <f t="shared" si="16427"/>
        <v>4796</v>
      </c>
      <c r="AT849" s="20">
        <f t="shared" si="16427"/>
        <v>2336</v>
      </c>
      <c r="AU849" s="21">
        <f t="shared" si="16427"/>
        <v>2180</v>
      </c>
      <c r="AV849" s="20">
        <f t="shared" si="16427"/>
        <v>3514</v>
      </c>
      <c r="AW849" s="21">
        <f t="shared" si="16427"/>
        <v>2884</v>
      </c>
      <c r="AX849" s="20">
        <f t="shared" si="16427"/>
        <v>587</v>
      </c>
      <c r="AY849" s="21">
        <f t="shared" si="16427"/>
        <v>1092</v>
      </c>
      <c r="AZ849" s="20">
        <f t="shared" si="16427"/>
        <v>1980</v>
      </c>
      <c r="BA849" s="21">
        <f t="shared" si="16427"/>
        <v>3279</v>
      </c>
      <c r="BB849" s="20">
        <f t="shared" si="16427"/>
        <v>1985</v>
      </c>
      <c r="BC849" s="21">
        <f t="shared" si="16427"/>
        <v>1630</v>
      </c>
      <c r="BD849" s="20">
        <f t="shared" si="16427"/>
        <v>4203</v>
      </c>
      <c r="BE849" s="21">
        <f t="shared" si="16427"/>
        <v>4554</v>
      </c>
      <c r="BF849" s="160">
        <f t="shared" si="16427"/>
        <v>33765</v>
      </c>
      <c r="BG849" s="161">
        <f t="shared" si="16427"/>
        <v>34804</v>
      </c>
      <c r="BI849" s="136" t="s">
        <v>19</v>
      </c>
      <c r="BJ849" s="128">
        <f>B849/B870</f>
        <v>5.6674294431731505E-2</v>
      </c>
      <c r="BK849" s="129">
        <f t="shared" ref="BK849" si="16428">C849/C870</f>
        <v>3.9586305278174035E-2</v>
      </c>
      <c r="BL849" s="130">
        <f t="shared" ref="BL849" si="16429">D849/D870</f>
        <v>7.4979707792207792E-2</v>
      </c>
      <c r="BM849" s="131">
        <f t="shared" ref="BM849" si="16430">E849/E870</f>
        <v>5.5312954876273655E-2</v>
      </c>
      <c r="BN849" s="128">
        <f t="shared" ref="BN849" si="16431">F849/F870</f>
        <v>0.10571510744073298</v>
      </c>
      <c r="BO849" s="129">
        <f t="shared" ref="BO849" si="16432">G849/G870</f>
        <v>4.3669660151435113E-2</v>
      </c>
      <c r="BP849" s="130">
        <f t="shared" ref="BP849" si="16433">H849/H870</f>
        <v>5.9502528219010163E-2</v>
      </c>
      <c r="BQ849" s="131">
        <f t="shared" ref="BQ849" si="16434">I849/I870</f>
        <v>4.9208299208299208E-2</v>
      </c>
      <c r="BR849" s="128">
        <f t="shared" ref="BR849" si="16435">J849/J870</f>
        <v>2.7967924897320556E-2</v>
      </c>
      <c r="BS849" s="129">
        <f t="shared" ref="BS849" si="16436">K849/K870</f>
        <v>8.2962019944833446E-2</v>
      </c>
      <c r="BT849" s="130">
        <f t="shared" ref="BT849" si="16437">L849/L870</f>
        <v>5.3781053781053779E-2</v>
      </c>
      <c r="BU849" s="128">
        <f t="shared" ref="BU849" si="16438">M849/M870</f>
        <v>6.8071407667544631E-2</v>
      </c>
      <c r="BV849" s="132">
        <f t="shared" ref="BV849" si="16439">N849/N870</f>
        <v>6.1847451524970426E-2</v>
      </c>
      <c r="BW849" s="133">
        <f t="shared" ref="BW849" si="16440">O849/O870</f>
        <v>7.0665783944043062E-2</v>
      </c>
      <c r="BX849" s="128">
        <f t="shared" ref="BX849" si="16441">P849/P870</f>
        <v>6.2472481776821097E-2</v>
      </c>
      <c r="BY849" s="129">
        <f t="shared" ref="BY849" si="16442">Q849/Q870</f>
        <v>8.7122612446087488E-2</v>
      </c>
      <c r="BZ849" s="130">
        <f t="shared" ref="BZ849" si="16443">R849/R870</f>
        <v>6.6221075956264308E-2</v>
      </c>
      <c r="CA849" s="131">
        <f t="shared" ref="CA849" si="16444">S849/S870</f>
        <v>6.2037699832975426E-2</v>
      </c>
      <c r="CB849" s="128">
        <f t="shared" ref="CB849" si="16445">T849/T870</f>
        <v>6.3074659801397578E-2</v>
      </c>
      <c r="CC849" s="129">
        <f t="shared" ref="CC849" si="16446">U849/U870</f>
        <v>0.14123731848020687</v>
      </c>
      <c r="CD849" s="130">
        <f t="shared" ref="CD849" si="16447">V849/V870</f>
        <v>4.9249489297450925E-2</v>
      </c>
      <c r="CE849" s="131">
        <f t="shared" ref="CE849" si="16448">W849/W870</f>
        <v>7.339487011926156E-2</v>
      </c>
      <c r="CF849" s="128">
        <f t="shared" ref="CF849" si="16449">X849/X870</f>
        <v>6.9148348613719213E-2</v>
      </c>
      <c r="CG849" s="129">
        <f t="shared" ref="CG849" si="16450">Y849/Y870</f>
        <v>8.1301747930082796E-2</v>
      </c>
      <c r="CH849" s="130">
        <f t="shared" ref="CH849" si="16451">Z849/Z870</f>
        <v>5.5302668309735181E-2</v>
      </c>
      <c r="CI849" s="128">
        <f t="shared" ref="CI849" si="16452">AA849/AA870</f>
        <v>4.2914079154694598E-2</v>
      </c>
      <c r="CJ849" s="134">
        <f t="shared" ref="CJ849" si="16453">AB849/AB870</f>
        <v>6.3121867411611118E-2</v>
      </c>
      <c r="CK849" s="135">
        <f t="shared" ref="CK849" si="16454">AC849/AC870</f>
        <v>5.8877723081944028E-2</v>
      </c>
    </row>
    <row r="850" spans="1:89" ht="13.5" thickTop="1" x14ac:dyDescent="0.2">
      <c r="A850" s="145" t="s">
        <v>20</v>
      </c>
      <c r="B850" s="182">
        <v>1567</v>
      </c>
      <c r="C850" s="183">
        <v>1424</v>
      </c>
      <c r="D850" s="184">
        <v>638</v>
      </c>
      <c r="E850" s="185">
        <v>670</v>
      </c>
      <c r="F850" s="182">
        <v>2034</v>
      </c>
      <c r="G850" s="186">
        <v>1437</v>
      </c>
      <c r="H850" s="184">
        <v>2384</v>
      </c>
      <c r="I850" s="185">
        <v>2231</v>
      </c>
      <c r="J850" s="182">
        <v>171</v>
      </c>
      <c r="K850" s="186">
        <v>480</v>
      </c>
      <c r="L850" s="184">
        <v>967</v>
      </c>
      <c r="M850" s="182">
        <v>1454</v>
      </c>
      <c r="N850" s="187">
        <v>2292</v>
      </c>
      <c r="O850" s="188">
        <v>2490</v>
      </c>
      <c r="P850" s="182">
        <v>1234</v>
      </c>
      <c r="Q850" s="186">
        <v>1176</v>
      </c>
      <c r="R850" s="184">
        <v>1853</v>
      </c>
      <c r="S850" s="185">
        <v>1563</v>
      </c>
      <c r="T850" s="182">
        <v>322</v>
      </c>
      <c r="U850" s="186">
        <v>684</v>
      </c>
      <c r="V850" s="184">
        <v>1100</v>
      </c>
      <c r="W850" s="185">
        <v>1657</v>
      </c>
      <c r="X850" s="182">
        <v>1168</v>
      </c>
      <c r="Y850" s="186">
        <v>919</v>
      </c>
      <c r="Z850" s="184">
        <v>2284</v>
      </c>
      <c r="AA850" s="182">
        <v>2406</v>
      </c>
      <c r="AB850" s="156">
        <f t="shared" si="16371"/>
        <v>18014</v>
      </c>
      <c r="AC850" s="157">
        <f t="shared" si="16372"/>
        <v>18591</v>
      </c>
      <c r="BI850" s="145" t="s">
        <v>20</v>
      </c>
      <c r="BJ850" s="128">
        <f>B850/B870</f>
        <v>5.9763539282990087E-2</v>
      </c>
      <c r="BK850" s="129">
        <f t="shared" ref="BK850" si="16455">C850/C870</f>
        <v>4.6167812216314358E-2</v>
      </c>
      <c r="BL850" s="130">
        <f t="shared" ref="BL850" si="16456">D850/D870</f>
        <v>6.4732142857142863E-2</v>
      </c>
      <c r="BM850" s="131">
        <f t="shared" ref="BM850" si="16457">E850/E870</f>
        <v>5.7367925336073294E-2</v>
      </c>
      <c r="BN850" s="128">
        <f t="shared" ref="BN850" si="16458">F850/F870</f>
        <v>8.3569579686922218E-2</v>
      </c>
      <c r="BO850" s="129">
        <f t="shared" ref="BO850" si="16459">G850/G870</f>
        <v>5.0607501320655043E-2</v>
      </c>
      <c r="BP850" s="130">
        <f t="shared" ref="BP850" si="16460">H850/H870</f>
        <v>6.0881556770008685E-2</v>
      </c>
      <c r="BQ850" s="131">
        <f t="shared" ref="BQ850" si="16461">I850/I870</f>
        <v>5.0755300755300756E-2</v>
      </c>
      <c r="BR850" s="128">
        <f t="shared" ref="BR850" si="16462">J850/J870</f>
        <v>3.3444161940152553E-2</v>
      </c>
      <c r="BS850" s="129">
        <f t="shared" ref="BS850" si="16463">K850/K870</f>
        <v>0.10184595798854233</v>
      </c>
      <c r="BT850" s="130">
        <f t="shared" ref="BT850" si="16464">L850/L870</f>
        <v>5.2798252798252801E-2</v>
      </c>
      <c r="BU850" s="128">
        <f t="shared" ref="BU850" si="16465">M850/M870</f>
        <v>8.5103892303189932E-2</v>
      </c>
      <c r="BV850" s="132">
        <f t="shared" ref="BV850" si="16466">N850/N870</f>
        <v>5.8941521370158928E-2</v>
      </c>
      <c r="BW850" s="133">
        <f t="shared" ref="BW850" si="16467">O850/O870</f>
        <v>7.1673239112288081E-2</v>
      </c>
      <c r="BX850" s="128">
        <f t="shared" ref="BX850" si="16468">P850/P870</f>
        <v>6.0368866493811457E-2</v>
      </c>
      <c r="BY850" s="129">
        <f t="shared" ref="BY850" si="16469">Q850/Q870</f>
        <v>7.2458410351201485E-2</v>
      </c>
      <c r="BZ850" s="130">
        <f t="shared" ref="BZ850" si="16470">R850/R870</f>
        <v>6.7310835845835304E-2</v>
      </c>
      <c r="CA850" s="131">
        <f t="shared" ref="CA850" si="16471">S850/S870</f>
        <v>6.2157003101884989E-2</v>
      </c>
      <c r="CB850" s="128">
        <f t="shared" ref="CB850" si="16472">T850/T870</f>
        <v>5.9212945936005887E-2</v>
      </c>
      <c r="CC850" s="129">
        <f t="shared" ref="CC850" si="16473">U850/U870</f>
        <v>0.13606524766262185</v>
      </c>
      <c r="CD850" s="130">
        <f t="shared" ref="CD850" si="16474">V850/V870</f>
        <v>4.8849809041655562E-2</v>
      </c>
      <c r="CE850" s="131">
        <f t="shared" ref="CE850" si="16475">W850/W870</f>
        <v>6.7676850187877793E-2</v>
      </c>
      <c r="CF850" s="128">
        <f t="shared" ref="CF850" si="16476">X850/X870</f>
        <v>6.4509002540594274E-2</v>
      </c>
      <c r="CG850" s="129">
        <f t="shared" ref="CG850" si="16477">Y850/Y870</f>
        <v>0.10568077276908924</v>
      </c>
      <c r="CH850" s="130">
        <f t="shared" ref="CH850" si="16478">Z850/Z870</f>
        <v>5.7440333978824538E-2</v>
      </c>
      <c r="CI850" s="128">
        <f t="shared" ref="CI850" si="16479">AA850/AA870</f>
        <v>5.5751228102697191E-2</v>
      </c>
      <c r="CJ850" s="134">
        <f t="shared" ref="CJ850" si="16480">AB850/AB870</f>
        <v>6.0923559770293761E-2</v>
      </c>
      <c r="CK850" s="135">
        <f t="shared" ref="CK850" si="16481">AC850/AC870</f>
        <v>6.3202018004297103E-2</v>
      </c>
    </row>
    <row r="851" spans="1:89" ht="13.5" thickBot="1" x14ac:dyDescent="0.25">
      <c r="A851" s="136" t="s">
        <v>21</v>
      </c>
      <c r="B851" s="175">
        <v>1527</v>
      </c>
      <c r="C851" s="176">
        <v>1356</v>
      </c>
      <c r="D851" s="177">
        <v>594</v>
      </c>
      <c r="E851" s="178">
        <v>512</v>
      </c>
      <c r="F851" s="175">
        <v>1716</v>
      </c>
      <c r="G851" s="179">
        <v>1022</v>
      </c>
      <c r="H851" s="177">
        <v>2377</v>
      </c>
      <c r="I851" s="178">
        <v>2087</v>
      </c>
      <c r="J851" s="175">
        <v>160</v>
      </c>
      <c r="K851" s="179">
        <v>449</v>
      </c>
      <c r="L851" s="177">
        <v>839</v>
      </c>
      <c r="M851" s="175">
        <v>1267</v>
      </c>
      <c r="N851" s="180">
        <v>1894</v>
      </c>
      <c r="O851" s="181">
        <v>2306</v>
      </c>
      <c r="P851" s="175">
        <v>1102</v>
      </c>
      <c r="Q851" s="179">
        <v>1004</v>
      </c>
      <c r="R851" s="177">
        <v>1661</v>
      </c>
      <c r="S851" s="178">
        <v>1321</v>
      </c>
      <c r="T851" s="175">
        <v>265</v>
      </c>
      <c r="U851" s="179">
        <v>408</v>
      </c>
      <c r="V851" s="177">
        <v>880</v>
      </c>
      <c r="W851" s="178">
        <v>1622</v>
      </c>
      <c r="X851" s="175">
        <v>817</v>
      </c>
      <c r="Y851" s="179">
        <v>711</v>
      </c>
      <c r="Z851" s="177">
        <v>1919</v>
      </c>
      <c r="AA851" s="175">
        <v>2148</v>
      </c>
      <c r="AB851" s="156">
        <f t="shared" si="16371"/>
        <v>15751</v>
      </c>
      <c r="AC851" s="157">
        <f t="shared" si="16372"/>
        <v>16213</v>
      </c>
      <c r="AE851" s="232" t="s">
        <v>85</v>
      </c>
      <c r="BI851" s="136" t="s">
        <v>21</v>
      </c>
      <c r="BJ851" s="128">
        <f>B851/B870</f>
        <v>5.8237986270022885E-2</v>
      </c>
      <c r="BK851" s="129">
        <f t="shared" ref="BK851" si="16482">C851/C870</f>
        <v>4.396316949811957E-2</v>
      </c>
      <c r="BL851" s="130">
        <f t="shared" ref="BL851" si="16483">D851/D870</f>
        <v>6.0267857142857144E-2</v>
      </c>
      <c r="BM851" s="131">
        <f t="shared" ref="BM851" si="16484">E851/E870</f>
        <v>4.3839369809058996E-2</v>
      </c>
      <c r="BN851" s="128">
        <f t="shared" ref="BN851" si="16485">F851/F870</f>
        <v>7.0504129175397515E-2</v>
      </c>
      <c r="BO851" s="129">
        <f t="shared" ref="BO851" si="16486">G851/G870</f>
        <v>3.5992252157069908E-2</v>
      </c>
      <c r="BP851" s="130">
        <f t="shared" ref="BP851" si="16487">H851/H870</f>
        <v>6.070279380969406E-2</v>
      </c>
      <c r="BQ851" s="131">
        <f t="shared" ref="BQ851" si="16488">I851/I870</f>
        <v>4.747929747929748E-2</v>
      </c>
      <c r="BR851" s="128">
        <f t="shared" ref="BR851" si="16489">J851/J870</f>
        <v>3.1292783101897127E-2</v>
      </c>
      <c r="BS851" s="129">
        <f t="shared" ref="BS851" si="16490">K851/K870</f>
        <v>9.5268406535115632E-2</v>
      </c>
      <c r="BT851" s="130">
        <f t="shared" ref="BT851" si="16491">L851/L870</f>
        <v>4.5809445809445806E-2</v>
      </c>
      <c r="BU851" s="128">
        <f t="shared" ref="BU851" si="16492">M851/M870</f>
        <v>7.4158618671349139E-2</v>
      </c>
      <c r="BV851" s="132">
        <f t="shared" ref="BV851" si="16493">N851/N870</f>
        <v>4.8706475338167979E-2</v>
      </c>
      <c r="BW851" s="133">
        <f t="shared" ref="BW851" si="16494">O851/O870</f>
        <v>6.6376903370657145E-2</v>
      </c>
      <c r="BX851" s="128">
        <f t="shared" ref="BX851" si="16495">P851/P870</f>
        <v>5.3911256787828384E-2</v>
      </c>
      <c r="BY851" s="129">
        <f t="shared" ref="BY851" si="16496">Q851/Q870</f>
        <v>6.1860751694393097E-2</v>
      </c>
      <c r="BZ851" s="130">
        <f t="shared" ref="BZ851" si="16497">R851/R870</f>
        <v>6.0336372552580918E-2</v>
      </c>
      <c r="CA851" s="131">
        <f t="shared" ref="CA851" si="16498">S851/S870</f>
        <v>5.2533206076513163E-2</v>
      </c>
      <c r="CB851" s="128">
        <f t="shared" ref="CB851" si="16499">T851/T870</f>
        <v>4.873115115851416E-2</v>
      </c>
      <c r="CC851" s="129">
        <f t="shared" ref="CC851" si="16500">U851/U870</f>
        <v>8.1161726675949869E-2</v>
      </c>
      <c r="CD851" s="130">
        <f t="shared" ref="CD851" si="16501">V851/V870</f>
        <v>3.9079847233324451E-2</v>
      </c>
      <c r="CE851" s="131">
        <f t="shared" ref="CE851" si="16502">W851/W870</f>
        <v>6.6247345205031852E-2</v>
      </c>
      <c r="CF851" s="128">
        <f t="shared" ref="CF851" si="16503">X851/X870</f>
        <v>4.512316359217939E-2</v>
      </c>
      <c r="CG851" s="129">
        <f t="shared" ref="CG851" si="16504">Y851/Y870</f>
        <v>8.1761729530818769E-2</v>
      </c>
      <c r="CH851" s="130">
        <f t="shared" ref="CH851" si="16505">Z851/Z870</f>
        <v>4.8260946105676134E-2</v>
      </c>
      <c r="CI851" s="128">
        <f t="shared" ref="CI851" si="16506">AA851/AA870</f>
        <v>4.9772916859764572E-2</v>
      </c>
      <c r="CJ851" s="134">
        <f t="shared" ref="CJ851" si="16507">AB851/AB870</f>
        <v>5.3270067166753469E-2</v>
      </c>
      <c r="CK851" s="135">
        <f t="shared" ref="CK851" si="16508">AC851/AC870</f>
        <v>5.5117762245369739E-2</v>
      </c>
    </row>
    <row r="852" spans="1:89" ht="14.25" thickTop="1" thickBot="1" x14ac:dyDescent="0.25">
      <c r="A852" s="145" t="s">
        <v>22</v>
      </c>
      <c r="B852" s="182">
        <v>1609</v>
      </c>
      <c r="C852" s="183">
        <v>1278</v>
      </c>
      <c r="D852" s="184">
        <v>541</v>
      </c>
      <c r="E852" s="185">
        <v>496</v>
      </c>
      <c r="F852" s="182">
        <v>1621</v>
      </c>
      <c r="G852" s="186">
        <v>656</v>
      </c>
      <c r="H852" s="184">
        <v>2381</v>
      </c>
      <c r="I852" s="185">
        <v>1817</v>
      </c>
      <c r="J852" s="182">
        <v>172</v>
      </c>
      <c r="K852" s="186">
        <v>491</v>
      </c>
      <c r="L852" s="184">
        <v>540</v>
      </c>
      <c r="M852" s="182">
        <v>1457</v>
      </c>
      <c r="N852" s="187">
        <v>1516</v>
      </c>
      <c r="O852" s="188">
        <v>2443</v>
      </c>
      <c r="P852" s="182">
        <v>1017</v>
      </c>
      <c r="Q852" s="186">
        <v>694</v>
      </c>
      <c r="R852" s="184">
        <v>1566</v>
      </c>
      <c r="S852" s="185">
        <v>1152</v>
      </c>
      <c r="T852" s="182">
        <v>210</v>
      </c>
      <c r="U852" s="186">
        <v>265</v>
      </c>
      <c r="V852" s="184">
        <v>767</v>
      </c>
      <c r="W852" s="185">
        <v>1844</v>
      </c>
      <c r="X852" s="182">
        <v>901</v>
      </c>
      <c r="Y852" s="186">
        <v>424</v>
      </c>
      <c r="Z852" s="184">
        <v>2306</v>
      </c>
      <c r="AA852" s="182">
        <v>2207</v>
      </c>
      <c r="AB852" s="156">
        <f t="shared" si="16371"/>
        <v>15147</v>
      </c>
      <c r="AC852" s="157">
        <f t="shared" si="16372"/>
        <v>15224</v>
      </c>
      <c r="AE852" s="300" t="s">
        <v>0</v>
      </c>
      <c r="AF852" s="302" t="s">
        <v>1</v>
      </c>
      <c r="AG852" s="303"/>
      <c r="AH852" s="302" t="s">
        <v>2</v>
      </c>
      <c r="AI852" s="303"/>
      <c r="AJ852" s="302" t="s">
        <v>3</v>
      </c>
      <c r="AK852" s="303"/>
      <c r="AL852" s="302" t="s">
        <v>4</v>
      </c>
      <c r="AM852" s="303"/>
      <c r="AN852" s="302" t="s">
        <v>5</v>
      </c>
      <c r="AO852" s="303"/>
      <c r="AP852" s="302" t="s">
        <v>6</v>
      </c>
      <c r="AQ852" s="303"/>
      <c r="AR852" s="302" t="s">
        <v>7</v>
      </c>
      <c r="AS852" s="303"/>
      <c r="AT852" s="302" t="s">
        <v>8</v>
      </c>
      <c r="AU852" s="303"/>
      <c r="AV852" s="302" t="s">
        <v>9</v>
      </c>
      <c r="AW852" s="303"/>
      <c r="AX852" s="302" t="s">
        <v>10</v>
      </c>
      <c r="AY852" s="303"/>
      <c r="AZ852" s="302" t="s">
        <v>11</v>
      </c>
      <c r="BA852" s="303"/>
      <c r="BB852" s="302" t="s">
        <v>12</v>
      </c>
      <c r="BC852" s="303"/>
      <c r="BD852" s="305" t="s">
        <v>40</v>
      </c>
      <c r="BE852" s="306"/>
      <c r="BF852" s="307" t="s">
        <v>41</v>
      </c>
      <c r="BG852" s="308"/>
      <c r="BI852" s="145" t="s">
        <v>22</v>
      </c>
      <c r="BJ852" s="128">
        <f>B852/B870</f>
        <v>6.1365369946605644E-2</v>
      </c>
      <c r="BK852" s="129">
        <f t="shared" ref="BK852" si="16509">C852/C870</f>
        <v>4.1434314615484372E-2</v>
      </c>
      <c r="BL852" s="130">
        <f t="shared" ref="BL852" si="16510">D852/D870</f>
        <v>5.489042207792208E-2</v>
      </c>
      <c r="BM852" s="131">
        <f t="shared" ref="BM852" si="16511">E852/E870</f>
        <v>4.2469389502525899E-2</v>
      </c>
      <c r="BN852" s="128">
        <f t="shared" ref="BN852" si="16512">F852/F870</f>
        <v>6.660092855088541E-2</v>
      </c>
      <c r="BO852" s="129">
        <f t="shared" ref="BO852" si="16513">G852/G870</f>
        <v>2.3102658918823737E-2</v>
      </c>
      <c r="BP852" s="130">
        <f t="shared" ref="BP852" si="16514">H852/H870</f>
        <v>6.0804944072730988E-2</v>
      </c>
      <c r="BQ852" s="131">
        <f t="shared" ref="BQ852" si="16515">I852/I870</f>
        <v>4.1336791336791336E-2</v>
      </c>
      <c r="BR852" s="128">
        <f t="shared" ref="BR852" si="16516">J852/J870</f>
        <v>3.3639741834539411E-2</v>
      </c>
      <c r="BS852" s="129">
        <f t="shared" ref="BS852" si="16517">K852/K870</f>
        <v>0.10417992785911309</v>
      </c>
      <c r="BT852" s="130">
        <f t="shared" ref="BT852" si="16518">L852/L870</f>
        <v>2.9484029484029485E-2</v>
      </c>
      <c r="BU852" s="128">
        <f t="shared" ref="BU852" si="16519">M852/M870</f>
        <v>8.5279484928299676E-2</v>
      </c>
      <c r="BV852" s="132">
        <f t="shared" ref="BV852" si="16520">N852/N870</f>
        <v>3.8985753227382604E-2</v>
      </c>
      <c r="BW852" s="133">
        <f t="shared" ref="BW852" si="16521">O852/O870</f>
        <v>7.032037074350192E-2</v>
      </c>
      <c r="BX852" s="128">
        <f t="shared" ref="BX852" si="16522">P852/P870</f>
        <v>4.9752947507460496E-2</v>
      </c>
      <c r="BY852" s="129">
        <f t="shared" ref="BY852" si="16523">Q852/Q870</f>
        <v>4.2760320394331482E-2</v>
      </c>
      <c r="BZ852" s="130">
        <f t="shared" ref="BZ852" si="16524">R852/R870</f>
        <v>5.6885466235606086E-2</v>
      </c>
      <c r="CA852" s="131">
        <f t="shared" ref="CA852" si="16525">S852/S870</f>
        <v>4.5812455261274157E-2</v>
      </c>
      <c r="CB852" s="128">
        <f t="shared" ref="CB852" si="16526">T852/T870</f>
        <v>3.8617138653916881E-2</v>
      </c>
      <c r="CC852" s="129">
        <f t="shared" ref="CC852" si="16527">U852/U870</f>
        <v>5.2715337179232144E-2</v>
      </c>
      <c r="CD852" s="130">
        <f t="shared" ref="CD852" si="16528">V852/V870</f>
        <v>3.4061639577227104E-2</v>
      </c>
      <c r="CE852" s="131">
        <f t="shared" ref="CE852" si="16529">W852/W870</f>
        <v>7.5314491096226108E-2</v>
      </c>
      <c r="CF852" s="128">
        <f t="shared" ref="CF852" si="16530">X852/X870</f>
        <v>4.9762509665304322E-2</v>
      </c>
      <c r="CG852" s="129">
        <f t="shared" ref="CG852" si="16531">Y852/Y870</f>
        <v>4.875804967801288E-2</v>
      </c>
      <c r="CH852" s="130">
        <f t="shared" ref="CH852" si="16532">Z852/Z870</f>
        <v>5.7993612152000606E-2</v>
      </c>
      <c r="CI852" s="128">
        <f t="shared" ref="CI852" si="16533">AA852/AA870</f>
        <v>5.1140050050977846E-2</v>
      </c>
      <c r="CJ852" s="134">
        <f t="shared" ref="CJ852" si="16534">AB852/AB870</f>
        <v>5.1227332066206263E-2</v>
      </c>
      <c r="CK852" s="135">
        <f t="shared" ref="CK852" si="16535">AC852/AC870</f>
        <v>5.1755554951181705E-2</v>
      </c>
    </row>
    <row r="853" spans="1:89" ht="15" thickTop="1" thickBot="1" x14ac:dyDescent="0.3">
      <c r="A853" s="136" t="s">
        <v>23</v>
      </c>
      <c r="B853" s="175">
        <v>1363</v>
      </c>
      <c r="C853" s="176">
        <v>1501</v>
      </c>
      <c r="D853" s="177">
        <v>526</v>
      </c>
      <c r="E853" s="178">
        <v>485</v>
      </c>
      <c r="F853" s="175">
        <v>1486</v>
      </c>
      <c r="G853" s="179">
        <v>870</v>
      </c>
      <c r="H853" s="177">
        <v>2084</v>
      </c>
      <c r="I853" s="178">
        <v>1849</v>
      </c>
      <c r="J853" s="175">
        <v>183</v>
      </c>
      <c r="K853" s="179">
        <v>378</v>
      </c>
      <c r="L853" s="177">
        <v>521</v>
      </c>
      <c r="M853" s="175">
        <v>1290</v>
      </c>
      <c r="N853" s="180">
        <v>1550</v>
      </c>
      <c r="O853" s="181">
        <v>1829</v>
      </c>
      <c r="P853" s="175">
        <v>1103</v>
      </c>
      <c r="Q853" s="179">
        <v>575</v>
      </c>
      <c r="R853" s="177">
        <v>1495</v>
      </c>
      <c r="S853" s="178">
        <v>933</v>
      </c>
      <c r="T853" s="175">
        <v>229</v>
      </c>
      <c r="U853" s="179">
        <v>208</v>
      </c>
      <c r="V853" s="177">
        <v>764</v>
      </c>
      <c r="W853" s="178">
        <v>1591</v>
      </c>
      <c r="X853" s="175">
        <v>841</v>
      </c>
      <c r="Y853" s="179">
        <v>414</v>
      </c>
      <c r="Z853" s="177">
        <v>2120</v>
      </c>
      <c r="AA853" s="175">
        <v>1751</v>
      </c>
      <c r="AB853" s="156">
        <f t="shared" si="16371"/>
        <v>14265</v>
      </c>
      <c r="AC853" s="157">
        <f t="shared" si="16372"/>
        <v>13674</v>
      </c>
      <c r="AE853" s="301"/>
      <c r="AF853" s="115" t="s">
        <v>14</v>
      </c>
      <c r="AG853" s="116" t="s">
        <v>15</v>
      </c>
      <c r="AH853" s="117" t="s">
        <v>14</v>
      </c>
      <c r="AI853" s="118" t="s">
        <v>15</v>
      </c>
      <c r="AJ853" s="115" t="s">
        <v>14</v>
      </c>
      <c r="AK853" s="116" t="s">
        <v>15</v>
      </c>
      <c r="AL853" s="117" t="s">
        <v>14</v>
      </c>
      <c r="AM853" s="118" t="s">
        <v>15</v>
      </c>
      <c r="AN853" s="115" t="s">
        <v>14</v>
      </c>
      <c r="AO853" s="116" t="s">
        <v>15</v>
      </c>
      <c r="AP853" s="117" t="s">
        <v>14</v>
      </c>
      <c r="AQ853" s="115" t="s">
        <v>15</v>
      </c>
      <c r="AR853" s="119" t="s">
        <v>14</v>
      </c>
      <c r="AS853" s="120" t="s">
        <v>15</v>
      </c>
      <c r="AT853" s="115" t="s">
        <v>14</v>
      </c>
      <c r="AU853" s="116" t="s">
        <v>15</v>
      </c>
      <c r="AV853" s="117" t="s">
        <v>14</v>
      </c>
      <c r="AW853" s="118" t="s">
        <v>15</v>
      </c>
      <c r="AX853" s="115" t="s">
        <v>14</v>
      </c>
      <c r="AY853" s="116" t="s">
        <v>15</v>
      </c>
      <c r="AZ853" s="117" t="s">
        <v>14</v>
      </c>
      <c r="BA853" s="118" t="s">
        <v>15</v>
      </c>
      <c r="BB853" s="115" t="s">
        <v>14</v>
      </c>
      <c r="BC853" s="116" t="s">
        <v>15</v>
      </c>
      <c r="BD853" s="28" t="s">
        <v>14</v>
      </c>
      <c r="BE853" s="121" t="s">
        <v>15</v>
      </c>
      <c r="BF853" s="162" t="s">
        <v>14</v>
      </c>
      <c r="BG853" s="163" t="s">
        <v>15</v>
      </c>
      <c r="BI853" s="136" t="s">
        <v>23</v>
      </c>
      <c r="BJ853" s="128">
        <f>B853/B870</f>
        <v>5.1983218916857359E-2</v>
      </c>
      <c r="BK853" s="129">
        <f t="shared" ref="BK853" si="16536">C853/C870</f>
        <v>4.8664245882505515E-2</v>
      </c>
      <c r="BL853" s="130">
        <f t="shared" ref="BL853" si="16537">D853/D870</f>
        <v>5.3368506493506496E-2</v>
      </c>
      <c r="BM853" s="131">
        <f t="shared" ref="BM853" si="16538">E853/E870</f>
        <v>4.1527528041784396E-2</v>
      </c>
      <c r="BN853" s="128">
        <f t="shared" ref="BN853" si="16539">F853/F870</f>
        <v>6.1054275031841902E-2</v>
      </c>
      <c r="BO853" s="129">
        <f t="shared" ref="BO853" si="16540">G853/G870</f>
        <v>3.0639197041732701E-2</v>
      </c>
      <c r="BP853" s="130">
        <f t="shared" ref="BP853" si="16541">H853/H870</f>
        <v>5.3220287042239134E-2</v>
      </c>
      <c r="BQ853" s="131">
        <f t="shared" ref="BQ853" si="16542">I853/I870</f>
        <v>4.2064792064792064E-2</v>
      </c>
      <c r="BR853" s="128">
        <f t="shared" ref="BR853" si="16543">J853/J870</f>
        <v>3.5791120672794836E-2</v>
      </c>
      <c r="BS853" s="129">
        <f t="shared" ref="BS853" si="16544">K853/K870</f>
        <v>8.0203691915977079E-2</v>
      </c>
      <c r="BT853" s="130">
        <f t="shared" ref="BT853" si="16545">L853/L870</f>
        <v>2.8446628446628448E-2</v>
      </c>
      <c r="BU853" s="128">
        <f t="shared" ref="BU853" si="16546">M853/M870</f>
        <v>7.5504828797190518E-2</v>
      </c>
      <c r="BV853" s="132">
        <f t="shared" ref="BV853" si="16547">N853/N870</f>
        <v>3.9860103893432086E-2</v>
      </c>
      <c r="BW853" s="133">
        <f t="shared" ref="BW853" si="16548">O853/O870</f>
        <v>5.2646728649146539E-2</v>
      </c>
      <c r="BX853" s="128">
        <f t="shared" ref="BX853" si="16549">P853/P870</f>
        <v>5.3960178073479768E-2</v>
      </c>
      <c r="BY853" s="129">
        <f t="shared" ref="BY853" si="16550">Q853/Q870</f>
        <v>3.542821934688848E-2</v>
      </c>
      <c r="BZ853" s="130">
        <f t="shared" ref="BZ853" si="16551">R853/R870</f>
        <v>5.4306367830288062E-2</v>
      </c>
      <c r="CA853" s="131">
        <f t="shared" ref="CA853" si="16552">S853/S870</f>
        <v>3.7103316630875689E-2</v>
      </c>
      <c r="CB853" s="128">
        <f t="shared" ref="CB853" si="16553">T853/T870</f>
        <v>4.2111070246414126E-2</v>
      </c>
      <c r="CC853" s="129">
        <f t="shared" ref="CC853" si="16554">U853/U870</f>
        <v>4.1376566540680323E-2</v>
      </c>
      <c r="CD853" s="130">
        <f t="shared" ref="CD853" si="16555">V853/V870</f>
        <v>3.3928412825295316E-2</v>
      </c>
      <c r="CE853" s="131">
        <f t="shared" ref="CE853" si="16556">W853/W870</f>
        <v>6.4981212220225459E-2</v>
      </c>
      <c r="CF853" s="128">
        <f t="shared" ref="CF853" si="16557">X853/X870</f>
        <v>4.6448691041643654E-2</v>
      </c>
      <c r="CG853" s="129">
        <f t="shared" ref="CG853" si="16558">Y853/Y870</f>
        <v>4.7608095676172954E-2</v>
      </c>
      <c r="CH853" s="130">
        <f t="shared" ref="CH853" si="16559">Z853/Z870</f>
        <v>5.3315896687875661E-2</v>
      </c>
      <c r="CI853" s="128">
        <f t="shared" ref="CI853" si="16560">AA853/AA870</f>
        <v>4.0573732505329502E-2</v>
      </c>
      <c r="CJ853" s="134">
        <f t="shared" ref="CJ853" si="16561">AB853/AB870</f>
        <v>4.8244397697526399E-2</v>
      </c>
      <c r="CK853" s="135">
        <f t="shared" ref="CK853" si="16562">AC853/AC870</f>
        <v>4.6486170415295493E-2</v>
      </c>
    </row>
    <row r="854" spans="1:89" ht="13.5" thickTop="1" x14ac:dyDescent="0.2">
      <c r="A854" s="145" t="s">
        <v>24</v>
      </c>
      <c r="B854" s="189">
        <v>1500</v>
      </c>
      <c r="C854" s="183">
        <v>2018</v>
      </c>
      <c r="D854" s="184">
        <v>560</v>
      </c>
      <c r="E854" s="185">
        <v>604</v>
      </c>
      <c r="F854" s="182">
        <v>1526</v>
      </c>
      <c r="G854" s="186">
        <v>966</v>
      </c>
      <c r="H854" s="184">
        <v>2457</v>
      </c>
      <c r="I854" s="185">
        <v>2153</v>
      </c>
      <c r="J854" s="182">
        <v>234</v>
      </c>
      <c r="K854" s="186">
        <v>315</v>
      </c>
      <c r="L854" s="184">
        <v>536</v>
      </c>
      <c r="M854" s="182">
        <v>1247</v>
      </c>
      <c r="N854" s="187">
        <v>1758</v>
      </c>
      <c r="O854" s="190">
        <v>1969</v>
      </c>
      <c r="P854" s="182">
        <v>1062</v>
      </c>
      <c r="Q854" s="186">
        <v>625</v>
      </c>
      <c r="R854" s="184">
        <v>1722</v>
      </c>
      <c r="S854" s="185">
        <v>1086</v>
      </c>
      <c r="T854" s="182">
        <v>200</v>
      </c>
      <c r="U854" s="186">
        <v>183</v>
      </c>
      <c r="V854" s="184">
        <v>829</v>
      </c>
      <c r="W854" s="191">
        <v>1728</v>
      </c>
      <c r="X854" s="182">
        <v>920</v>
      </c>
      <c r="Y854" s="186">
        <v>337</v>
      </c>
      <c r="Z854" s="184">
        <v>2188</v>
      </c>
      <c r="AA854" s="182">
        <v>2426</v>
      </c>
      <c r="AB854" s="156">
        <f t="shared" si="16371"/>
        <v>15492</v>
      </c>
      <c r="AC854" s="157">
        <f t="shared" si="16372"/>
        <v>15657</v>
      </c>
      <c r="AE854" s="235" t="str">
        <f>$AE$17</f>
        <v>17:00 - 17:59</v>
      </c>
      <c r="AF854" s="125">
        <f t="shared" ref="AF854:AU856" si="16563">SUMIF($A$9:$A$32,$AE854,B$846:B$869)</f>
        <v>1780</v>
      </c>
      <c r="AG854" s="172">
        <f t="shared" si="16563"/>
        <v>2622</v>
      </c>
      <c r="AH854" s="126">
        <f t="shared" si="16563"/>
        <v>697</v>
      </c>
      <c r="AI854" s="166">
        <f t="shared" si="16563"/>
        <v>928</v>
      </c>
      <c r="AJ854" s="125">
        <f t="shared" si="16563"/>
        <v>1250</v>
      </c>
      <c r="AK854" s="127">
        <f t="shared" si="16563"/>
        <v>3205</v>
      </c>
      <c r="AL854" s="126">
        <f t="shared" si="16563"/>
        <v>2885</v>
      </c>
      <c r="AM854" s="166">
        <f t="shared" si="16563"/>
        <v>4044</v>
      </c>
      <c r="AN854" s="125">
        <f t="shared" si="16563"/>
        <v>659</v>
      </c>
      <c r="AO854" s="127">
        <f t="shared" si="16563"/>
        <v>208</v>
      </c>
      <c r="AP854" s="126">
        <f t="shared" si="16563"/>
        <v>1757</v>
      </c>
      <c r="AQ854" s="125">
        <f t="shared" si="16563"/>
        <v>855</v>
      </c>
      <c r="AR854" s="165">
        <f t="shared" si="16563"/>
        <v>3563</v>
      </c>
      <c r="AS854" s="167">
        <f t="shared" si="16563"/>
        <v>2336</v>
      </c>
      <c r="AT854" s="125">
        <f t="shared" si="16563"/>
        <v>1948</v>
      </c>
      <c r="AU854" s="127">
        <f t="shared" si="16563"/>
        <v>1173</v>
      </c>
      <c r="AV854" s="126">
        <f t="shared" ref="AP854:BE856" si="16564">SUMIF($A$9:$A$32,$AE854,R$846:R$869)</f>
        <v>2077</v>
      </c>
      <c r="AW854" s="166">
        <f t="shared" si="16564"/>
        <v>2312</v>
      </c>
      <c r="AX854" s="125">
        <f t="shared" si="16564"/>
        <v>646</v>
      </c>
      <c r="AY854" s="127">
        <f t="shared" si="16564"/>
        <v>206</v>
      </c>
      <c r="AZ854" s="126">
        <f t="shared" si="16564"/>
        <v>2147</v>
      </c>
      <c r="BA854" s="166">
        <f t="shared" si="16564"/>
        <v>1473</v>
      </c>
      <c r="BB854" s="125">
        <f t="shared" si="16564"/>
        <v>1973</v>
      </c>
      <c r="BC854" s="127">
        <f t="shared" si="16564"/>
        <v>624</v>
      </c>
      <c r="BD854" s="170">
        <f t="shared" si="16564"/>
        <v>3379</v>
      </c>
      <c r="BE854" s="171">
        <f t="shared" si="16564"/>
        <v>3844</v>
      </c>
      <c r="BF854" s="156">
        <f>AF854+AH854+AJ854+AL854+AN854+AP854+AR854+AT854+AV854+AX854+AZ854+BB854+BD854</f>
        <v>24761</v>
      </c>
      <c r="BG854" s="157">
        <f>AG854+AI854+AK854+AM854+AO854+AQ854+AS854+AU854+AW854+AY854+BA854+BC854+BE854</f>
        <v>23830</v>
      </c>
      <c r="BI854" s="145" t="s">
        <v>24</v>
      </c>
      <c r="BJ854" s="128">
        <f>B854/B870</f>
        <v>5.7208237986270026E-2</v>
      </c>
      <c r="BK854" s="129">
        <f t="shared" ref="BK854" si="16565">C854/C870</f>
        <v>6.5426014784074699E-2</v>
      </c>
      <c r="BL854" s="130">
        <f t="shared" ref="BL854" si="16566">D854/D870</f>
        <v>5.6818181818181816E-2</v>
      </c>
      <c r="BM854" s="131">
        <f t="shared" ref="BM854" si="16567">E854/E870</f>
        <v>5.1716756571624285E-2</v>
      </c>
      <c r="BN854" s="128">
        <f t="shared" ref="BN854" si="16568">F854/F870</f>
        <v>6.2697727926373306E-2</v>
      </c>
      <c r="BO854" s="129">
        <f t="shared" ref="BO854" si="16569">G854/G870</f>
        <v>3.4020073956682516E-2</v>
      </c>
      <c r="BP854" s="130">
        <f t="shared" ref="BP854" si="16570">H854/H870</f>
        <v>6.2745799070432609E-2</v>
      </c>
      <c r="BQ854" s="131">
        <f t="shared" ref="BQ854" si="16571">I854/I870</f>
        <v>4.8980798980798983E-2</v>
      </c>
      <c r="BR854" s="128">
        <f t="shared" ref="BR854" si="16572">J854/J870</f>
        <v>4.5765695286524542E-2</v>
      </c>
      <c r="BS854" s="129">
        <f t="shared" ref="BS854" si="16573">K854/K870</f>
        <v>6.6836409929980897E-2</v>
      </c>
      <c r="BT854" s="130">
        <f t="shared" ref="BT854" si="16574">L854/L870</f>
        <v>2.9265629265629266E-2</v>
      </c>
      <c r="BU854" s="128">
        <f t="shared" ref="BU854" si="16575">M854/M870</f>
        <v>7.2988001170617503E-2</v>
      </c>
      <c r="BV854" s="132">
        <f t="shared" ref="BV854" si="16576">N854/N870</f>
        <v>4.5209072673970063E-2</v>
      </c>
      <c r="BW854" s="133">
        <f t="shared" ref="BW854" si="16577">O854/O870</f>
        <v>5.6676549322126596E-2</v>
      </c>
      <c r="BX854" s="128">
        <f t="shared" ref="BX854" si="16578">P854/P870</f>
        <v>5.1954405361772905E-2</v>
      </c>
      <c r="BY854" s="129">
        <f t="shared" ref="BY854" si="16579">Q854/Q870</f>
        <v>3.8508934072704865E-2</v>
      </c>
      <c r="BZ854" s="130">
        <f t="shared" ref="BZ854" si="16580">R854/R870</f>
        <v>6.2552217661375281E-2</v>
      </c>
      <c r="CA854" s="131">
        <f t="shared" ref="CA854" si="16581">S854/S870</f>
        <v>4.3187783345263658E-2</v>
      </c>
      <c r="CB854" s="128">
        <f t="shared" ref="CB854" si="16582">T854/T870</f>
        <v>3.6778227289444645E-2</v>
      </c>
      <c r="CC854" s="129">
        <f t="shared" ref="CC854" si="16583">U854/U870</f>
        <v>3.6403421523771635E-2</v>
      </c>
      <c r="CD854" s="130">
        <f t="shared" ref="CD854" si="16584">V854/V870</f>
        <v>3.6814992450484058E-2</v>
      </c>
      <c r="CE854" s="131">
        <f t="shared" ref="CE854" si="16585">W854/W870</f>
        <v>7.0576703153079567E-2</v>
      </c>
      <c r="CF854" s="128">
        <f t="shared" ref="CF854" si="16586">X854/X870</f>
        <v>5.0811885562796866E-2</v>
      </c>
      <c r="CG854" s="129">
        <f t="shared" ref="CG854" si="16587">Y854/Y870</f>
        <v>3.8753449862005518E-2</v>
      </c>
      <c r="CH854" s="130">
        <f t="shared" ref="CH854" si="16588">Z854/Z870</f>
        <v>5.5026029223147144E-2</v>
      </c>
      <c r="CI854" s="128">
        <f t="shared" ref="CI854" si="16589">AA854/AA870</f>
        <v>5.6214663082769491E-2</v>
      </c>
      <c r="CJ854" s="134">
        <f t="shared" ref="CJ854" si="16590">AB854/AB870</f>
        <v>5.2394126121982403E-2</v>
      </c>
      <c r="CK854" s="135">
        <f t="shared" ref="CK854" si="16591">AC854/AC870</f>
        <v>5.3227583018303465E-2</v>
      </c>
    </row>
    <row r="855" spans="1:89" x14ac:dyDescent="0.2">
      <c r="A855" s="136" t="s">
        <v>25</v>
      </c>
      <c r="B855" s="192">
        <v>1719</v>
      </c>
      <c r="C855" s="176">
        <v>2000</v>
      </c>
      <c r="D855" s="177">
        <v>600</v>
      </c>
      <c r="E855" s="178">
        <v>631</v>
      </c>
      <c r="F855" s="175">
        <v>1438</v>
      </c>
      <c r="G855" s="179">
        <v>1164</v>
      </c>
      <c r="H855" s="177">
        <v>2514</v>
      </c>
      <c r="I855" s="178">
        <v>2309</v>
      </c>
      <c r="J855" s="175">
        <v>274</v>
      </c>
      <c r="K855" s="176">
        <v>223</v>
      </c>
      <c r="L855" s="177">
        <v>715</v>
      </c>
      <c r="M855" s="175">
        <v>1341</v>
      </c>
      <c r="N855" s="180">
        <v>1989</v>
      </c>
      <c r="O855" s="193">
        <v>2022</v>
      </c>
      <c r="P855" s="175">
        <v>1341</v>
      </c>
      <c r="Q855" s="176">
        <v>683</v>
      </c>
      <c r="R855" s="177">
        <v>1672</v>
      </c>
      <c r="S855" s="178">
        <v>1163</v>
      </c>
      <c r="T855" s="184">
        <v>270</v>
      </c>
      <c r="U855" s="175">
        <v>244</v>
      </c>
      <c r="V855" s="177">
        <v>987</v>
      </c>
      <c r="W855" s="194">
        <v>1692</v>
      </c>
      <c r="X855" s="175">
        <v>1057</v>
      </c>
      <c r="Y855" s="179">
        <v>394</v>
      </c>
      <c r="Z855" s="177">
        <v>2302</v>
      </c>
      <c r="AA855" s="175">
        <v>2632</v>
      </c>
      <c r="AB855" s="156">
        <f t="shared" si="16371"/>
        <v>16878</v>
      </c>
      <c r="AC855" s="157">
        <f t="shared" si="16372"/>
        <v>16498</v>
      </c>
      <c r="AE855" s="237" t="str">
        <f>$AE$18</f>
        <v>18:00 - 18:59</v>
      </c>
      <c r="AF855" s="125">
        <f t="shared" si="16563"/>
        <v>1911</v>
      </c>
      <c r="AG855" s="176">
        <f t="shared" si="16563"/>
        <v>2774</v>
      </c>
      <c r="AH855" s="177">
        <f t="shared" si="16563"/>
        <v>562</v>
      </c>
      <c r="AI855" s="178">
        <f t="shared" si="16563"/>
        <v>1088</v>
      </c>
      <c r="AJ855" s="238">
        <f t="shared" si="16563"/>
        <v>1148</v>
      </c>
      <c r="AK855" s="179">
        <f t="shared" si="16563"/>
        <v>3307</v>
      </c>
      <c r="AL855" s="177">
        <f t="shared" si="16563"/>
        <v>2502</v>
      </c>
      <c r="AM855" s="178">
        <f t="shared" si="16563"/>
        <v>3996</v>
      </c>
      <c r="AN855" s="238">
        <f t="shared" si="16563"/>
        <v>559</v>
      </c>
      <c r="AO855" s="179">
        <f t="shared" si="16563"/>
        <v>230</v>
      </c>
      <c r="AP855" s="177">
        <f t="shared" si="16564"/>
        <v>1577</v>
      </c>
      <c r="AQ855" s="238">
        <f t="shared" si="16564"/>
        <v>812</v>
      </c>
      <c r="AR855" s="180">
        <f t="shared" si="16564"/>
        <v>3232</v>
      </c>
      <c r="AS855" s="181">
        <f t="shared" si="16564"/>
        <v>2299</v>
      </c>
      <c r="AT855" s="238">
        <f t="shared" si="16564"/>
        <v>1257</v>
      </c>
      <c r="AU855" s="179">
        <f t="shared" si="16564"/>
        <v>1371</v>
      </c>
      <c r="AV855" s="177">
        <f t="shared" si="16564"/>
        <v>1882</v>
      </c>
      <c r="AW855" s="178">
        <f t="shared" si="16564"/>
        <v>2199</v>
      </c>
      <c r="AX855" s="238">
        <f t="shared" si="16564"/>
        <v>424</v>
      </c>
      <c r="AY855" s="179">
        <f t="shared" si="16564"/>
        <v>267</v>
      </c>
      <c r="AZ855" s="177">
        <f t="shared" si="16564"/>
        <v>2024</v>
      </c>
      <c r="BA855" s="178">
        <f t="shared" si="16564"/>
        <v>1578</v>
      </c>
      <c r="BB855" s="238">
        <f t="shared" si="16564"/>
        <v>1550</v>
      </c>
      <c r="BC855" s="179">
        <f t="shared" si="16564"/>
        <v>624</v>
      </c>
      <c r="BD855" s="177">
        <f t="shared" si="16564"/>
        <v>3202</v>
      </c>
      <c r="BE855" s="238">
        <f t="shared" si="16564"/>
        <v>3785</v>
      </c>
      <c r="BF855" s="158">
        <f>SUM(AF855,AH855,AJ855,AL855,AN855,AP855,AR855,AT855,AV855,AX855,AZ855,BB855,BD855)</f>
        <v>21830</v>
      </c>
      <c r="BG855" s="159">
        <f>SUM(AG855,AI855,AK855,AM855,AO855,AQ855,AS855,AU855,AW855,AY855,BA855,BC855,BE855)</f>
        <v>24330</v>
      </c>
      <c r="BI855" s="136" t="s">
        <v>25</v>
      </c>
      <c r="BJ855" s="128">
        <f>B855/B870</f>
        <v>6.5560640732265446E-2</v>
      </c>
      <c r="BK855" s="129">
        <f t="shared" ref="BK855" si="16592">C855/C870</f>
        <v>6.4842432888081961E-2</v>
      </c>
      <c r="BL855" s="130">
        <f t="shared" ref="BL855" si="16593">D855/D870</f>
        <v>6.0876623376623376E-2</v>
      </c>
      <c r="BM855" s="131">
        <f t="shared" ref="BM855" si="16594">E855/E870</f>
        <v>5.4028598338898878E-2</v>
      </c>
      <c r="BN855" s="128">
        <f t="shared" ref="BN855" si="16595">F855/F870</f>
        <v>5.9082131558404208E-2</v>
      </c>
      <c r="BO855" s="129">
        <f t="shared" ref="BO855" si="16596">G855/G870</f>
        <v>4.099313259376651E-2</v>
      </c>
      <c r="BP855" s="130">
        <f t="shared" ref="BP855" si="16597">H855/H870</f>
        <v>6.4201440318708822E-2</v>
      </c>
      <c r="BQ855" s="131">
        <f t="shared" ref="BQ855" si="16598">I855/I870</f>
        <v>5.2529802529802529E-2</v>
      </c>
      <c r="BR855" s="128">
        <f t="shared" ref="BR855" si="16599">J855/J870</f>
        <v>5.3588891061998829E-2</v>
      </c>
      <c r="BS855" s="129">
        <f t="shared" ref="BS855" si="16600">K855/K870</f>
        <v>4.7315934648843622E-2</v>
      </c>
      <c r="BT855" s="130">
        <f t="shared" ref="BT855" si="16601">L855/L870</f>
        <v>3.903903903903904E-2</v>
      </c>
      <c r="BU855" s="128">
        <f t="shared" ref="BU855" si="16602">M855/M870</f>
        <v>7.8489903424056193E-2</v>
      </c>
      <c r="BV855" s="132">
        <f t="shared" ref="BV855" si="16603">N855/N870</f>
        <v>5.1149513963894458E-2</v>
      </c>
      <c r="BW855" s="133">
        <f t="shared" ref="BW855" si="16604">O855/O870</f>
        <v>5.8202124291183328E-2</v>
      </c>
      <c r="BX855" s="128">
        <f t="shared" ref="BX855" si="16605">P855/P870</f>
        <v>6.560344405850986E-2</v>
      </c>
      <c r="BY855" s="129">
        <f t="shared" ref="BY855" si="16606">Q855/Q870</f>
        <v>4.2082563154651878E-2</v>
      </c>
      <c r="BZ855" s="130">
        <f t="shared" ref="BZ855" si="16607">R855/R870</f>
        <v>6.073595117875695E-2</v>
      </c>
      <c r="CA855" s="131">
        <f t="shared" ref="CA855" si="16608">S855/S870</f>
        <v>4.6249900580609245E-2</v>
      </c>
      <c r="CB855" s="128">
        <f t="shared" ref="CB855" si="16609">T855/T870</f>
        <v>4.9650606840750275E-2</v>
      </c>
      <c r="CC855" s="129">
        <f t="shared" ref="CC855" si="16610">U855/U870</f>
        <v>4.8537895365028845E-2</v>
      </c>
      <c r="CD855" s="130">
        <f t="shared" ref="CD855" si="16611">V855/V870</f>
        <v>4.3831601385558222E-2</v>
      </c>
      <c r="CE855" s="131">
        <f t="shared" ref="CE855" si="16612">W855/W870</f>
        <v>6.9106355170723735E-2</v>
      </c>
      <c r="CF855" s="128">
        <f t="shared" ref="CF855" si="16613">X855/X870</f>
        <v>5.8378438086822047E-2</v>
      </c>
      <c r="CG855" s="129">
        <f t="shared" ref="CG855" si="16614">Y855/Y870</f>
        <v>4.5308187672493103E-2</v>
      </c>
      <c r="CH855" s="130">
        <f t="shared" ref="CH855" si="16615">Z855/Z870</f>
        <v>5.7893016120514049E-2</v>
      </c>
      <c r="CI855" s="128">
        <f t="shared" ref="CI855" si="16616">AA855/AA870</f>
        <v>6.0988043377514137E-2</v>
      </c>
      <c r="CJ855" s="134">
        <f t="shared" ref="CJ855" si="16617">AB855/AB870</f>
        <v>5.7081594415622189E-2</v>
      </c>
      <c r="CK855" s="135">
        <f t="shared" ref="CK855" si="16618">AC855/AC870</f>
        <v>5.6086649079387527E-2</v>
      </c>
    </row>
    <row r="856" spans="1:89" ht="13.5" thickBot="1" x14ac:dyDescent="0.25">
      <c r="A856" s="145" t="s">
        <v>26</v>
      </c>
      <c r="B856" s="189">
        <v>1521</v>
      </c>
      <c r="C856" s="183">
        <v>1892</v>
      </c>
      <c r="D856" s="184">
        <v>521</v>
      </c>
      <c r="E856" s="185">
        <v>582</v>
      </c>
      <c r="F856" s="182">
        <v>1176</v>
      </c>
      <c r="G856" s="186">
        <v>1032</v>
      </c>
      <c r="H856" s="184">
        <v>2354</v>
      </c>
      <c r="I856" s="185">
        <v>2224</v>
      </c>
      <c r="J856" s="182">
        <v>239</v>
      </c>
      <c r="K856" s="183">
        <v>225</v>
      </c>
      <c r="L856" s="184">
        <v>781</v>
      </c>
      <c r="M856" s="182">
        <v>1090</v>
      </c>
      <c r="N856" s="187">
        <v>1866</v>
      </c>
      <c r="O856" s="190">
        <v>1773</v>
      </c>
      <c r="P856" s="182">
        <v>1017</v>
      </c>
      <c r="Q856" s="183">
        <v>690</v>
      </c>
      <c r="R856" s="184">
        <v>1678</v>
      </c>
      <c r="S856" s="185">
        <v>1082</v>
      </c>
      <c r="T856" s="182">
        <v>212</v>
      </c>
      <c r="U856" s="186">
        <v>272</v>
      </c>
      <c r="V856" s="184">
        <v>1016</v>
      </c>
      <c r="W856" s="191">
        <v>1398</v>
      </c>
      <c r="X856" s="182">
        <v>943</v>
      </c>
      <c r="Y856" s="186">
        <v>450</v>
      </c>
      <c r="Z856" s="184">
        <v>2324</v>
      </c>
      <c r="AA856" s="182">
        <v>2917</v>
      </c>
      <c r="AB856" s="156">
        <f t="shared" si="16371"/>
        <v>15648</v>
      </c>
      <c r="AC856" s="157">
        <f t="shared" si="16372"/>
        <v>15627</v>
      </c>
      <c r="AE856" s="235">
        <f>$AE$19</f>
        <v>0</v>
      </c>
      <c r="AF856" s="125">
        <f t="shared" si="16563"/>
        <v>0</v>
      </c>
      <c r="AG856" s="183">
        <f t="shared" si="16563"/>
        <v>0</v>
      </c>
      <c r="AH856" s="184">
        <f t="shared" si="16563"/>
        <v>0</v>
      </c>
      <c r="AI856" s="185">
        <f t="shared" si="16563"/>
        <v>0</v>
      </c>
      <c r="AJ856" s="182">
        <f t="shared" si="16563"/>
        <v>0</v>
      </c>
      <c r="AK856" s="186">
        <f t="shared" si="16563"/>
        <v>0</v>
      </c>
      <c r="AL856" s="184">
        <f t="shared" si="16563"/>
        <v>0</v>
      </c>
      <c r="AM856" s="185">
        <f t="shared" si="16563"/>
        <v>0</v>
      </c>
      <c r="AN856" s="182">
        <f t="shared" si="16563"/>
        <v>0</v>
      </c>
      <c r="AO856" s="186">
        <f t="shared" si="16563"/>
        <v>0</v>
      </c>
      <c r="AP856" s="184">
        <f t="shared" si="16564"/>
        <v>0</v>
      </c>
      <c r="AQ856" s="182">
        <f t="shared" si="16564"/>
        <v>0</v>
      </c>
      <c r="AR856" s="187">
        <f t="shared" si="16564"/>
        <v>0</v>
      </c>
      <c r="AS856" s="188">
        <f t="shared" si="16564"/>
        <v>0</v>
      </c>
      <c r="AT856" s="182">
        <f t="shared" si="16564"/>
        <v>0</v>
      </c>
      <c r="AU856" s="186">
        <f t="shared" si="16564"/>
        <v>0</v>
      </c>
      <c r="AV856" s="184">
        <f t="shared" si="16564"/>
        <v>0</v>
      </c>
      <c r="AW856" s="185">
        <f t="shared" si="16564"/>
        <v>0</v>
      </c>
      <c r="AX856" s="182">
        <f t="shared" si="16564"/>
        <v>0</v>
      </c>
      <c r="AY856" s="186">
        <f t="shared" si="16564"/>
        <v>0</v>
      </c>
      <c r="AZ856" s="184">
        <f t="shared" si="16564"/>
        <v>0</v>
      </c>
      <c r="BA856" s="185">
        <f t="shared" si="16564"/>
        <v>0</v>
      </c>
      <c r="BB856" s="182">
        <f t="shared" si="16564"/>
        <v>0</v>
      </c>
      <c r="BC856" s="186">
        <f t="shared" si="16564"/>
        <v>0</v>
      </c>
      <c r="BD856" s="184">
        <f t="shared" si="16564"/>
        <v>0</v>
      </c>
      <c r="BE856" s="182">
        <f t="shared" si="16564"/>
        <v>0</v>
      </c>
      <c r="BF856" s="158">
        <f>SUM(AF856,AH856,AJ856,AL856,AN856,AP856,AR856,AT856,AV856,AX856,AZ856,BB856,BD856)</f>
        <v>0</v>
      </c>
      <c r="BG856" s="159">
        <f>SUM(AG856,AI856,AK856,AM856,AO856,AQ856,AS856,AU856,AW856,AY856,BA856,BC856,BE856)</f>
        <v>0</v>
      </c>
      <c r="BI856" s="145" t="s">
        <v>26</v>
      </c>
      <c r="BJ856" s="128">
        <f>B856/B870</f>
        <v>5.8009153318077801E-2</v>
      </c>
      <c r="BK856" s="129">
        <f t="shared" ref="BK856" si="16619">C856/C870</f>
        <v>6.1340941512125532E-2</v>
      </c>
      <c r="BL856" s="130">
        <f t="shared" ref="BL856" si="16620">D856/D870</f>
        <v>5.2861201298701296E-2</v>
      </c>
      <c r="BM856" s="131">
        <f t="shared" ref="BM856" si="16621">E856/E870</f>
        <v>4.983303365014128E-2</v>
      </c>
      <c r="BN856" s="128">
        <f t="shared" ref="BN856" si="16622">F856/F870</f>
        <v>4.8317515099223468E-2</v>
      </c>
      <c r="BO856" s="129">
        <f t="shared" ref="BO856" si="16623">G856/G870</f>
        <v>3.6344426835710514E-2</v>
      </c>
      <c r="BP856" s="130">
        <f t="shared" ref="BP856" si="16624">H856/H870</f>
        <v>6.011542979723173E-2</v>
      </c>
      <c r="BQ856" s="131">
        <f t="shared" ref="BQ856" si="16625">I856/I870</f>
        <v>5.0596050596050594E-2</v>
      </c>
      <c r="BR856" s="128">
        <f t="shared" ref="BR856" si="16626">J856/J870</f>
        <v>4.674359475845883E-2</v>
      </c>
      <c r="BS856" s="129">
        <f t="shared" ref="BS856" si="16627">K856/K870</f>
        <v>4.7740292807129214E-2</v>
      </c>
      <c r="BT856" s="130">
        <f t="shared" ref="BT856" si="16628">L856/L870</f>
        <v>4.2642642642642642E-2</v>
      </c>
      <c r="BU856" s="128">
        <f t="shared" ref="BU856" si="16629">M856/M870</f>
        <v>6.3798653789874163E-2</v>
      </c>
      <c r="BV856" s="132">
        <f t="shared" ref="BV856" si="16630">N856/N870</f>
        <v>4.7986421848480169E-2</v>
      </c>
      <c r="BW856" s="133">
        <f t="shared" ref="BW856" si="16631">O856/O870</f>
        <v>5.1034800379954517E-2</v>
      </c>
      <c r="BX856" s="128">
        <f t="shared" ref="BX856" si="16632">P856/P870</f>
        <v>4.9752947507460496E-2</v>
      </c>
      <c r="BY856" s="129">
        <f t="shared" ref="BY856" si="16633">Q856/Q870</f>
        <v>4.2513863216266171E-2</v>
      </c>
      <c r="BZ856" s="130">
        <f t="shared" ref="BZ856" si="16634">R856/R870</f>
        <v>6.0953903156671145E-2</v>
      </c>
      <c r="CA856" s="131">
        <f t="shared" ref="CA856" si="16635">S856/S870</f>
        <v>4.3028712320050906E-2</v>
      </c>
      <c r="CB856" s="128">
        <f t="shared" ref="CB856" si="16636">T856/T870</f>
        <v>3.8984920926811328E-2</v>
      </c>
      <c r="CC856" s="129">
        <f t="shared" ref="CC856" si="16637">U856/U870</f>
        <v>5.4107817783966582E-2</v>
      </c>
      <c r="CD856" s="130">
        <f t="shared" ref="CD856" si="16638">V856/V870</f>
        <v>4.5119459987565502E-2</v>
      </c>
      <c r="CE856" s="131">
        <f t="shared" ref="CE856" si="16639">W856/W870</f>
        <v>5.7098513314817842E-2</v>
      </c>
      <c r="CF856" s="128">
        <f t="shared" ref="CF856" si="16640">X856/X870</f>
        <v>5.2082182701866785E-2</v>
      </c>
      <c r="CG856" s="129">
        <f t="shared" ref="CG856" si="16641">Y856/Y870</f>
        <v>5.1747930082796691E-2</v>
      </c>
      <c r="CH856" s="130">
        <f t="shared" ref="CH856" si="16642">Z856/Z870</f>
        <v>5.8446294293690117E-2</v>
      </c>
      <c r="CI856" s="128">
        <f t="shared" ref="CI856" si="16643">AA856/AA870</f>
        <v>6.759199184354435E-2</v>
      </c>
      <c r="CJ856" s="134">
        <f t="shared" ref="CJ856" si="16644">AB856/AB870</f>
        <v>5.2921719955898568E-2</v>
      </c>
      <c r="CK856" s="135">
        <f t="shared" ref="CK856" si="16645">AC856/AC870</f>
        <v>5.3125594930512117E-2</v>
      </c>
    </row>
    <row r="857" spans="1:89" ht="14.25" thickTop="1" thickBot="1" x14ac:dyDescent="0.25">
      <c r="A857" s="136" t="s">
        <v>27</v>
      </c>
      <c r="B857" s="192">
        <v>1621</v>
      </c>
      <c r="C857" s="176">
        <v>1933</v>
      </c>
      <c r="D857" s="177">
        <v>496</v>
      </c>
      <c r="E857" s="178">
        <v>609</v>
      </c>
      <c r="F857" s="175">
        <v>1221</v>
      </c>
      <c r="G857" s="179">
        <v>1279</v>
      </c>
      <c r="H857" s="177">
        <v>2412</v>
      </c>
      <c r="I857" s="178">
        <v>2610</v>
      </c>
      <c r="J857" s="175">
        <v>267</v>
      </c>
      <c r="K857" s="176">
        <v>190</v>
      </c>
      <c r="L857" s="177">
        <v>934</v>
      </c>
      <c r="M857" s="175">
        <v>947</v>
      </c>
      <c r="N857" s="180">
        <v>1975</v>
      </c>
      <c r="O857" s="193">
        <v>1742</v>
      </c>
      <c r="P857" s="175">
        <v>1267</v>
      </c>
      <c r="Q857" s="176">
        <v>732</v>
      </c>
      <c r="R857" s="177">
        <v>1627</v>
      </c>
      <c r="S857" s="178">
        <v>1224</v>
      </c>
      <c r="T857" s="175">
        <v>291</v>
      </c>
      <c r="U857" s="179">
        <v>150</v>
      </c>
      <c r="V857" s="177">
        <v>1214</v>
      </c>
      <c r="W857" s="194">
        <v>1332</v>
      </c>
      <c r="X857" s="175">
        <v>888</v>
      </c>
      <c r="Y857" s="179">
        <v>376</v>
      </c>
      <c r="Z857" s="177">
        <v>2504</v>
      </c>
      <c r="AA857" s="175">
        <v>2799</v>
      </c>
      <c r="AB857" s="156">
        <f t="shared" si="16371"/>
        <v>16717</v>
      </c>
      <c r="AC857" s="157">
        <f t="shared" si="16372"/>
        <v>15923</v>
      </c>
      <c r="AE857" s="229" t="s">
        <v>13</v>
      </c>
      <c r="AF857" s="20">
        <f t="shared" ref="AF857:BG857" si="16646">SUM(AF854:AF856)</f>
        <v>3691</v>
      </c>
      <c r="AG857" s="21">
        <f t="shared" si="16646"/>
        <v>5396</v>
      </c>
      <c r="AH857" s="20">
        <f t="shared" si="16646"/>
        <v>1259</v>
      </c>
      <c r="AI857" s="21">
        <f t="shared" si="16646"/>
        <v>2016</v>
      </c>
      <c r="AJ857" s="20">
        <f t="shared" si="16646"/>
        <v>2398</v>
      </c>
      <c r="AK857" s="21">
        <f t="shared" si="16646"/>
        <v>6512</v>
      </c>
      <c r="AL857" s="20">
        <f t="shared" si="16646"/>
        <v>5387</v>
      </c>
      <c r="AM857" s="21">
        <f t="shared" si="16646"/>
        <v>8040</v>
      </c>
      <c r="AN857" s="20">
        <f t="shared" si="16646"/>
        <v>1218</v>
      </c>
      <c r="AO857" s="21">
        <f t="shared" si="16646"/>
        <v>438</v>
      </c>
      <c r="AP857" s="20">
        <f t="shared" si="16646"/>
        <v>3334</v>
      </c>
      <c r="AQ857" s="21">
        <f t="shared" si="16646"/>
        <v>1667</v>
      </c>
      <c r="AR857" s="20">
        <f t="shared" si="16646"/>
        <v>6795</v>
      </c>
      <c r="AS857" s="21">
        <f t="shared" si="16646"/>
        <v>4635</v>
      </c>
      <c r="AT857" s="20">
        <f t="shared" si="16646"/>
        <v>3205</v>
      </c>
      <c r="AU857" s="21">
        <f t="shared" si="16646"/>
        <v>2544</v>
      </c>
      <c r="AV857" s="20">
        <f t="shared" si="16646"/>
        <v>3959</v>
      </c>
      <c r="AW857" s="21">
        <f t="shared" si="16646"/>
        <v>4511</v>
      </c>
      <c r="AX857" s="20">
        <f t="shared" si="16646"/>
        <v>1070</v>
      </c>
      <c r="AY857" s="21">
        <f t="shared" si="16646"/>
        <v>473</v>
      </c>
      <c r="AZ857" s="20">
        <f t="shared" si="16646"/>
        <v>4171</v>
      </c>
      <c r="BA857" s="21">
        <f t="shared" si="16646"/>
        <v>3051</v>
      </c>
      <c r="BB857" s="20">
        <f t="shared" si="16646"/>
        <v>3523</v>
      </c>
      <c r="BC857" s="21">
        <f t="shared" si="16646"/>
        <v>1248</v>
      </c>
      <c r="BD857" s="20">
        <f t="shared" si="16646"/>
        <v>6581</v>
      </c>
      <c r="BE857" s="21">
        <f t="shared" si="16646"/>
        <v>7629</v>
      </c>
      <c r="BF857" s="160">
        <f t="shared" si="16646"/>
        <v>46591</v>
      </c>
      <c r="BG857" s="161">
        <f t="shared" si="16646"/>
        <v>48160</v>
      </c>
      <c r="BI857" s="136" t="s">
        <v>27</v>
      </c>
      <c r="BJ857" s="128">
        <f>B857/B870</f>
        <v>6.1823035850495804E-2</v>
      </c>
      <c r="BK857" s="129">
        <f t="shared" ref="BK857" si="16647">C857/C870</f>
        <v>6.267021138633122E-2</v>
      </c>
      <c r="BL857" s="130">
        <f t="shared" ref="BL857" si="16648">D857/D870</f>
        <v>5.0324675324675328E-2</v>
      </c>
      <c r="BM857" s="131">
        <f t="shared" ref="BM857" si="16649">E857/E870</f>
        <v>5.2144875417415873E-2</v>
      </c>
      <c r="BN857" s="128">
        <f t="shared" ref="BN857" si="16650">F857/F870</f>
        <v>5.0166399605571302E-2</v>
      </c>
      <c r="BO857" s="129">
        <f t="shared" ref="BO857" si="16651">G857/G870</f>
        <v>4.5043141398133472E-2</v>
      </c>
      <c r="BP857" s="130">
        <f t="shared" ref="BP857" si="16652">H857/H870</f>
        <v>6.1596608611267173E-2</v>
      </c>
      <c r="BQ857" s="131">
        <f t="shared" ref="BQ857" si="16653">I857/I870</f>
        <v>5.9377559377559376E-2</v>
      </c>
      <c r="BR857" s="128">
        <f t="shared" ref="BR857" si="16654">J857/J870</f>
        <v>5.2219831801290827E-2</v>
      </c>
      <c r="BS857" s="129">
        <f t="shared" ref="BS857" si="16655">K857/K870</f>
        <v>4.0314025037131336E-2</v>
      </c>
      <c r="BT857" s="130">
        <f t="shared" ref="BT857" si="16656">L857/L870</f>
        <v>5.0996450996450997E-2</v>
      </c>
      <c r="BU857" s="128">
        <f t="shared" ref="BU857" si="16657">M857/M870</f>
        <v>5.5428738659642963E-2</v>
      </c>
      <c r="BV857" s="132">
        <f t="shared" ref="BV857" si="16658">N857/N870</f>
        <v>5.0789487219050557E-2</v>
      </c>
      <c r="BW857" s="133">
        <f t="shared" ref="BW857" si="16659">O857/O870</f>
        <v>5.0142482945223221E-2</v>
      </c>
      <c r="BX857" s="128">
        <f t="shared" ref="BX857" si="16660">P857/P870</f>
        <v>6.1983268920307227E-2</v>
      </c>
      <c r="BY857" s="129">
        <f t="shared" ref="BY857" si="16661">Q857/Q870</f>
        <v>4.510166358595194E-2</v>
      </c>
      <c r="BZ857" s="130">
        <f t="shared" ref="BZ857" si="16662">R857/R870</f>
        <v>5.9101311344400449E-2</v>
      </c>
      <c r="CA857" s="131">
        <f t="shared" ref="CA857" si="16663">S857/S870</f>
        <v>4.8675733715103794E-2</v>
      </c>
      <c r="CB857" s="128">
        <f t="shared" ref="CB857" si="16664">T857/T870</f>
        <v>5.3512320706141966E-2</v>
      </c>
      <c r="CC857" s="129">
        <f t="shared" ref="CC857" si="16665">U857/U870</f>
        <v>2.9838870101452159E-2</v>
      </c>
      <c r="CD857" s="130">
        <f t="shared" ref="CD857" si="16666">V857/V870</f>
        <v>5.3912425615063507E-2</v>
      </c>
      <c r="CE857" s="131">
        <f t="shared" ref="CE857" si="16667">W857/W870</f>
        <v>5.4402875347165494E-2</v>
      </c>
      <c r="CF857" s="128">
        <f t="shared" ref="CF857" si="16668">X857/X870</f>
        <v>4.9044515630177844E-2</v>
      </c>
      <c r="CG857" s="129">
        <f t="shared" ref="CG857" si="16669">Y857/Y870</f>
        <v>4.3238270469181231E-2</v>
      </c>
      <c r="CH857" s="130">
        <f t="shared" ref="CH857" si="16670">Z857/Z870</f>
        <v>6.2973115710585212E-2</v>
      </c>
      <c r="CI857" s="128">
        <f t="shared" ref="CI857" si="16671">AA857/AA870</f>
        <v>6.4857725461117802E-2</v>
      </c>
      <c r="CJ857" s="134">
        <f t="shared" ref="CJ857" si="16672">AB857/AB870</f>
        <v>5.6537090522926658E-2</v>
      </c>
      <c r="CK857" s="135">
        <f t="shared" ref="CK857" si="16673">AC857/AC870</f>
        <v>5.4131877396720061E-2</v>
      </c>
    </row>
    <row r="858" spans="1:89" ht="13.5" thickTop="1" x14ac:dyDescent="0.2">
      <c r="A858" s="145" t="s">
        <v>28</v>
      </c>
      <c r="B858" s="189">
        <v>1531</v>
      </c>
      <c r="C858" s="183">
        <v>2336</v>
      </c>
      <c r="D858" s="184">
        <v>686</v>
      </c>
      <c r="E858" s="185">
        <v>733</v>
      </c>
      <c r="F858" s="182">
        <v>1108</v>
      </c>
      <c r="G858" s="186">
        <v>1777</v>
      </c>
      <c r="H858" s="184">
        <v>2469</v>
      </c>
      <c r="I858" s="185">
        <v>2668</v>
      </c>
      <c r="J858" s="182">
        <v>304</v>
      </c>
      <c r="K858" s="183">
        <v>226</v>
      </c>
      <c r="L858" s="184">
        <v>1370</v>
      </c>
      <c r="M858" s="182">
        <v>853</v>
      </c>
      <c r="N858" s="187">
        <v>2618</v>
      </c>
      <c r="O858" s="190">
        <v>1839</v>
      </c>
      <c r="P858" s="182">
        <v>1411</v>
      </c>
      <c r="Q858" s="183">
        <v>823</v>
      </c>
      <c r="R858" s="184">
        <v>1657</v>
      </c>
      <c r="S858" s="185">
        <v>1489</v>
      </c>
      <c r="T858" s="182">
        <v>347</v>
      </c>
      <c r="U858" s="186">
        <v>136</v>
      </c>
      <c r="V858" s="184">
        <v>1558</v>
      </c>
      <c r="W858" s="191">
        <v>1418</v>
      </c>
      <c r="X858" s="182">
        <v>1190</v>
      </c>
      <c r="Y858" s="186">
        <v>407</v>
      </c>
      <c r="Z858" s="184">
        <v>2452</v>
      </c>
      <c r="AA858" s="182">
        <v>2864</v>
      </c>
      <c r="AB858" s="156">
        <f t="shared" si="16371"/>
        <v>18701</v>
      </c>
      <c r="AC858" s="157">
        <f t="shared" si="16372"/>
        <v>17569</v>
      </c>
      <c r="BI858" s="145" t="s">
        <v>28</v>
      </c>
      <c r="BJ858" s="128">
        <f>B858/B870</f>
        <v>5.83905415713196E-2</v>
      </c>
      <c r="BK858" s="129">
        <f t="shared" ref="BK858" si="16674">C858/C870</f>
        <v>7.5735961613279737E-2</v>
      </c>
      <c r="BL858" s="130">
        <f t="shared" ref="BL858" si="16675">D858/D870</f>
        <v>6.9602272727272721E-2</v>
      </c>
      <c r="BM858" s="131">
        <f t="shared" ref="BM858" si="16676">E858/E870</f>
        <v>6.2762222793047356E-2</v>
      </c>
      <c r="BN858" s="128">
        <f t="shared" ref="BN858" si="16677">F858/F870</f>
        <v>4.5523645178520068E-2</v>
      </c>
      <c r="BO858" s="129">
        <f t="shared" ref="BO858" si="16678">G858/G870</f>
        <v>6.2581440394435639E-2</v>
      </c>
      <c r="BP858" s="130">
        <f t="shared" ref="BP858" si="16679">H858/H870</f>
        <v>6.3052249859543386E-2</v>
      </c>
      <c r="BQ858" s="131">
        <f t="shared" ref="BQ858" si="16680">I858/I870</f>
        <v>6.0697060697060698E-2</v>
      </c>
      <c r="BR858" s="128">
        <f t="shared" ref="BR858" si="16681">J858/J870</f>
        <v>5.9456287893604534E-2</v>
      </c>
      <c r="BS858" s="129">
        <f t="shared" ref="BS858" si="16682">K858/K870</f>
        <v>4.7952471886272011E-2</v>
      </c>
      <c r="BT858" s="130">
        <f t="shared" ref="BT858" si="16683">L858/L870</f>
        <v>7.4802074802074806E-2</v>
      </c>
      <c r="BU858" s="128">
        <f t="shared" ref="BU858" si="16684">M858/M870</f>
        <v>4.9926836406204274E-2</v>
      </c>
      <c r="BV858" s="132">
        <f t="shared" ref="BV858" si="16685">N858/N870</f>
        <v>6.7325001285809802E-2</v>
      </c>
      <c r="BW858" s="133">
        <f t="shared" ref="BW858" si="16686">O858/O870</f>
        <v>5.2934572982930833E-2</v>
      </c>
      <c r="BX858" s="128">
        <f t="shared" ref="BX858" si="16687">P858/P870</f>
        <v>6.902793405410694E-2</v>
      </c>
      <c r="BY858" s="129">
        <f t="shared" ref="BY858" si="16688">Q858/Q870</f>
        <v>5.0708564386937771E-2</v>
      </c>
      <c r="BZ858" s="130">
        <f t="shared" ref="BZ858" si="16689">R858/R870</f>
        <v>6.0191071233971445E-2</v>
      </c>
      <c r="CA858" s="131">
        <f t="shared" ref="CA858" si="16690">S858/S870</f>
        <v>5.9214189135448979E-2</v>
      </c>
      <c r="CB858" s="128">
        <f t="shared" ref="CB858" si="16691">T858/T870</f>
        <v>6.3810224347186459E-2</v>
      </c>
      <c r="CC858" s="129">
        <f t="shared" ref="CC858" si="16692">U858/U870</f>
        <v>2.7053908891983291E-2</v>
      </c>
      <c r="CD858" s="130">
        <f t="shared" ref="CD858" si="16693">V858/V870</f>
        <v>6.9189093169908511E-2</v>
      </c>
      <c r="CE858" s="131">
        <f t="shared" ref="CE858" si="16694">W858/W870</f>
        <v>5.7915373305015519E-2</v>
      </c>
      <c r="CF858" s="128">
        <f t="shared" ref="CF858" si="16695">X858/X870</f>
        <v>6.5724069369269861E-2</v>
      </c>
      <c r="CG858" s="129">
        <f t="shared" ref="CG858" si="16696">Y858/Y870</f>
        <v>4.6803127874885005E-2</v>
      </c>
      <c r="CH858" s="130">
        <f t="shared" ref="CH858" si="16697">Z858/Z870</f>
        <v>6.1665367301259967E-2</v>
      </c>
      <c r="CI858" s="128">
        <f t="shared" ref="CI858" si="16698">AA858/AA870</f>
        <v>6.6363889146352772E-2</v>
      </c>
      <c r="CJ858" s="134">
        <f t="shared" ref="CJ858" si="16699">AB858/AB870</f>
        <v>6.3247001846578416E-2</v>
      </c>
      <c r="CK858" s="135">
        <f t="shared" ref="CK858" si="16700">AC858/AC870</f>
        <v>5.9727623813538577E-2</v>
      </c>
    </row>
    <row r="859" spans="1:89" x14ac:dyDescent="0.2">
      <c r="A859" s="136" t="s">
        <v>29</v>
      </c>
      <c r="B859" s="192">
        <v>1871</v>
      </c>
      <c r="C859" s="176">
        <v>2361</v>
      </c>
      <c r="D859" s="177">
        <v>902</v>
      </c>
      <c r="E859" s="178">
        <v>871</v>
      </c>
      <c r="F859" s="175">
        <v>1321</v>
      </c>
      <c r="G859" s="179">
        <v>2923</v>
      </c>
      <c r="H859" s="177">
        <v>2719</v>
      </c>
      <c r="I859" s="178">
        <v>3784</v>
      </c>
      <c r="J859" s="175">
        <v>595</v>
      </c>
      <c r="K859" s="176">
        <v>244</v>
      </c>
      <c r="L859" s="177">
        <v>1790</v>
      </c>
      <c r="M859" s="175">
        <v>965</v>
      </c>
      <c r="N859" s="180">
        <v>3549</v>
      </c>
      <c r="O859" s="193">
        <v>2410</v>
      </c>
      <c r="P859" s="175">
        <v>2169</v>
      </c>
      <c r="Q859" s="176">
        <v>1082</v>
      </c>
      <c r="R859" s="177">
        <v>2250</v>
      </c>
      <c r="S859" s="178">
        <v>2138</v>
      </c>
      <c r="T859" s="175">
        <v>830</v>
      </c>
      <c r="U859" s="179">
        <v>180</v>
      </c>
      <c r="V859" s="177">
        <v>2322</v>
      </c>
      <c r="W859" s="194">
        <v>1479</v>
      </c>
      <c r="X859" s="175">
        <v>1768</v>
      </c>
      <c r="Y859" s="179">
        <v>567</v>
      </c>
      <c r="Z859" s="177">
        <v>2972</v>
      </c>
      <c r="AA859" s="175">
        <v>3655</v>
      </c>
      <c r="AB859" s="156">
        <f t="shared" si="16371"/>
        <v>25058</v>
      </c>
      <c r="AC859" s="157">
        <f t="shared" si="16372"/>
        <v>22659</v>
      </c>
      <c r="BI859" s="136" t="s">
        <v>29</v>
      </c>
      <c r="BJ859" s="128">
        <f>B859/B870</f>
        <v>7.1357742181540812E-2</v>
      </c>
      <c r="BK859" s="129">
        <f t="shared" ref="BK859" si="16701">C859/C870</f>
        <v>7.6546492024380755E-2</v>
      </c>
      <c r="BL859" s="130">
        <f t="shared" ref="BL859" si="16702">D859/D870</f>
        <v>9.1517857142857137E-2</v>
      </c>
      <c r="BM859" s="131">
        <f t="shared" ref="BM859" si="16703">E859/E870</f>
        <v>7.4578302936895283E-2</v>
      </c>
      <c r="BN859" s="128">
        <f t="shared" ref="BN859" si="16704">F859/F870</f>
        <v>5.4275031841899829E-2</v>
      </c>
      <c r="BO859" s="129">
        <f t="shared" ref="BO859" si="16705">G859/G870</f>
        <v>0.10294065856664905</v>
      </c>
      <c r="BP859" s="130">
        <f t="shared" ref="BP859" si="16706">H859/H870</f>
        <v>6.9436641299351343E-2</v>
      </c>
      <c r="BQ859" s="131">
        <f t="shared" ref="BQ859" si="16707">I859/I870</f>
        <v>8.6086086086086089E-2</v>
      </c>
      <c r="BR859" s="128">
        <f t="shared" ref="BR859" si="16708">J859/J870</f>
        <v>0.11637003716017993</v>
      </c>
      <c r="BS859" s="129">
        <f t="shared" ref="BS859" si="16709">K859/K870</f>
        <v>5.1771695310842351E-2</v>
      </c>
      <c r="BT859" s="130">
        <f t="shared" ref="BT859" si="16710">L859/L870</f>
        <v>9.7734097734097733E-2</v>
      </c>
      <c r="BU859" s="128">
        <f t="shared" ref="BU859" si="16711">M859/M870</f>
        <v>5.6482294410301434E-2</v>
      </c>
      <c r="BV859" s="132">
        <f t="shared" ref="BV859" si="16712">N859/N870</f>
        <v>9.1266779817929328E-2</v>
      </c>
      <c r="BW859" s="133">
        <f t="shared" ref="BW859" si="16713">O859/O870</f>
        <v>6.9370484442013755E-2</v>
      </c>
      <c r="BX859" s="128">
        <f t="shared" ref="BX859" si="16714">P859/P870</f>
        <v>0.10611026857785823</v>
      </c>
      <c r="BY859" s="129">
        <f t="shared" ref="BY859" si="16715">Q859/Q870</f>
        <v>6.6666666666666666E-2</v>
      </c>
      <c r="BZ859" s="130">
        <f t="shared" ref="BZ859" si="16716">R859/R870</f>
        <v>8.1731991717824845E-2</v>
      </c>
      <c r="CA859" s="131">
        <f t="shared" ref="CA859" si="16717">S859/S870</f>
        <v>8.5023462976218878E-2</v>
      </c>
      <c r="CB859" s="128">
        <f t="shared" ref="CB859" si="16718">T859/T870</f>
        <v>0.1526296432511953</v>
      </c>
      <c r="CC859" s="129">
        <f t="shared" ref="CC859" si="16719">U859/U870</f>
        <v>3.5806644121742587E-2</v>
      </c>
      <c r="CD859" s="130">
        <f t="shared" ref="CD859" si="16720">V859/V870</f>
        <v>0.10311750599520383</v>
      </c>
      <c r="CE859" s="131">
        <f t="shared" ref="CE859" si="16721">W859/W870</f>
        <v>6.0406796275118448E-2</v>
      </c>
      <c r="CF859" s="128">
        <f t="shared" ref="CF859" si="16722">X859/X870</f>
        <v>9.7647188777200924E-2</v>
      </c>
      <c r="CG859" s="129">
        <f t="shared" ref="CG859" si="16723">Y859/Y870</f>
        <v>6.5202391904323823E-2</v>
      </c>
      <c r="CH859" s="130">
        <f t="shared" ref="CH859" si="16724">Z859/Z870</f>
        <v>7.4742851394512491E-2</v>
      </c>
      <c r="CI859" s="128">
        <f t="shared" ref="CI859" si="16725">AA859/AA870</f>
        <v>8.4692742608212065E-2</v>
      </c>
      <c r="CJ859" s="134">
        <f t="shared" ref="CJ859" si="16726">AB859/AB870</f>
        <v>8.4746450578662216E-2</v>
      </c>
      <c r="CK859" s="135">
        <f t="shared" ref="CK859" si="16727">AC859/AC870</f>
        <v>7.7031602708803618E-2</v>
      </c>
    </row>
    <row r="860" spans="1:89" x14ac:dyDescent="0.2">
      <c r="A860" s="145" t="s">
        <v>30</v>
      </c>
      <c r="B860" s="189">
        <v>1780</v>
      </c>
      <c r="C860" s="183">
        <v>2622</v>
      </c>
      <c r="D860" s="184">
        <v>697</v>
      </c>
      <c r="E860" s="185">
        <v>928</v>
      </c>
      <c r="F860" s="182">
        <v>1250</v>
      </c>
      <c r="G860" s="186">
        <v>3205</v>
      </c>
      <c r="H860" s="184">
        <v>2885</v>
      </c>
      <c r="I860" s="185">
        <v>4044</v>
      </c>
      <c r="J860" s="182">
        <v>659</v>
      </c>
      <c r="K860" s="183">
        <v>208</v>
      </c>
      <c r="L860" s="184">
        <v>1757</v>
      </c>
      <c r="M860" s="182">
        <v>855</v>
      </c>
      <c r="N860" s="187">
        <v>3563</v>
      </c>
      <c r="O860" s="190">
        <v>2336</v>
      </c>
      <c r="P860" s="182">
        <v>1948</v>
      </c>
      <c r="Q860" s="183">
        <v>1173</v>
      </c>
      <c r="R860" s="184">
        <v>2077</v>
      </c>
      <c r="S860" s="185">
        <v>2312</v>
      </c>
      <c r="T860" s="182">
        <v>646</v>
      </c>
      <c r="U860" s="186">
        <v>206</v>
      </c>
      <c r="V860" s="184">
        <v>2147</v>
      </c>
      <c r="W860" s="191">
        <v>1473</v>
      </c>
      <c r="X860" s="182">
        <v>1973</v>
      </c>
      <c r="Y860" s="186">
        <v>624</v>
      </c>
      <c r="Z860" s="184">
        <v>3379</v>
      </c>
      <c r="AA860" s="182">
        <v>3844</v>
      </c>
      <c r="AB860" s="156">
        <f t="shared" si="16371"/>
        <v>24761</v>
      </c>
      <c r="AC860" s="157">
        <f t="shared" si="16372"/>
        <v>23830</v>
      </c>
      <c r="BI860" s="145" t="s">
        <v>30</v>
      </c>
      <c r="BJ860" s="128">
        <f>B860/B870</f>
        <v>6.7887109077040431E-2</v>
      </c>
      <c r="BK860" s="129">
        <f t="shared" ref="BK860" si="16728">C860/C870</f>
        <v>8.5008429516275449E-2</v>
      </c>
      <c r="BL860" s="130">
        <f t="shared" ref="BL860" si="16729">D860/D870</f>
        <v>7.0718344155844159E-2</v>
      </c>
      <c r="BM860" s="131">
        <f t="shared" ref="BM860" si="16730">E860/E870</f>
        <v>7.9458857778919423E-2</v>
      </c>
      <c r="BN860" s="128">
        <f t="shared" ref="BN860" si="16731">F860/F870</f>
        <v>5.1357902954106575E-2</v>
      </c>
      <c r="BO860" s="129">
        <f t="shared" ref="BO860" si="16732">G860/G870</f>
        <v>0.11287198450431414</v>
      </c>
      <c r="BP860" s="130">
        <f t="shared" ref="BP860" si="16733">H860/H870</f>
        <v>7.3675877215383836E-2</v>
      </c>
      <c r="BQ860" s="131">
        <f t="shared" ref="BQ860" si="16734">I860/I870</f>
        <v>9.2001092001092008E-2</v>
      </c>
      <c r="BR860" s="128">
        <f t="shared" ref="BR860" si="16735">J860/J870</f>
        <v>0.12888715040093879</v>
      </c>
      <c r="BS860" s="129">
        <f t="shared" ref="BS860" si="16736">K860/K870</f>
        <v>4.4133248461701677E-2</v>
      </c>
      <c r="BT860" s="130">
        <f t="shared" ref="BT860" si="16737">L860/L870</f>
        <v>9.5932295932295936E-2</v>
      </c>
      <c r="BU860" s="128">
        <f t="shared" ref="BU860" si="16738">M860/M870</f>
        <v>5.0043898156277439E-2</v>
      </c>
      <c r="BV860" s="132">
        <f t="shared" ref="BV860" si="16739">N860/N870</f>
        <v>9.1626806562773236E-2</v>
      </c>
      <c r="BW860" s="133">
        <f t="shared" ref="BW860" si="16740">O860/O870</f>
        <v>6.7240436372010021E-2</v>
      </c>
      <c r="BX860" s="128">
        <f t="shared" ref="BX860" si="16741">P860/P870</f>
        <v>9.5298664448901713E-2</v>
      </c>
      <c r="BY860" s="129">
        <f t="shared" ref="BY860" si="16742">Q860/Q870</f>
        <v>7.2273567467652497E-2</v>
      </c>
      <c r="BZ860" s="130">
        <f t="shared" ref="BZ860" si="16743">R860/R870</f>
        <v>7.5447709687965422E-2</v>
      </c>
      <c r="CA860" s="131">
        <f t="shared" ref="CA860" si="16744">S860/S870</f>
        <v>9.1943052572973832E-2</v>
      </c>
      <c r="CB860" s="128">
        <f t="shared" ref="CB860" si="16745">T860/T870</f>
        <v>0.11879367414490621</v>
      </c>
      <c r="CC860" s="129">
        <f t="shared" ref="CC860" si="16746">U860/U870</f>
        <v>4.0978714939327629E-2</v>
      </c>
      <c r="CD860" s="130">
        <f t="shared" ref="CD860" si="16747">V860/V870</f>
        <v>9.5345945465849541E-2</v>
      </c>
      <c r="CE860" s="131">
        <f t="shared" ref="CE860" si="16748">W860/W870</f>
        <v>6.0161738278059138E-2</v>
      </c>
      <c r="CF860" s="128">
        <f t="shared" ref="CF860" si="16749">X860/X870</f>
        <v>0.10896940240804154</v>
      </c>
      <c r="CG860" s="129">
        <f t="shared" ref="CG860" si="16750">Y860/Y870</f>
        <v>7.1757129714811407E-2</v>
      </c>
      <c r="CH860" s="130">
        <f t="shared" ref="CH860" si="16751">Z860/Z870</f>
        <v>8.4978497598269753E-2</v>
      </c>
      <c r="CI860" s="128">
        <f t="shared" ref="CI860" si="16752">AA860/AA870</f>
        <v>8.9072203169895267E-2</v>
      </c>
      <c r="CJ860" s="134">
        <f t="shared" ref="CJ860" si="16753">AB860/AB870</f>
        <v>8.3741993087167968E-2</v>
      </c>
      <c r="CK860" s="135">
        <f t="shared" ref="CK860" si="16754">AC860/AC870</f>
        <v>8.1012537735592485E-2</v>
      </c>
    </row>
    <row r="861" spans="1:89" x14ac:dyDescent="0.2">
      <c r="A861" s="136" t="s">
        <v>31</v>
      </c>
      <c r="B861" s="192">
        <v>1911</v>
      </c>
      <c r="C861" s="176">
        <v>2774</v>
      </c>
      <c r="D861" s="177">
        <v>562</v>
      </c>
      <c r="E861" s="178">
        <v>1088</v>
      </c>
      <c r="F861" s="175">
        <v>1148</v>
      </c>
      <c r="G861" s="179">
        <v>3307</v>
      </c>
      <c r="H861" s="177">
        <v>2502</v>
      </c>
      <c r="I861" s="178">
        <v>3996</v>
      </c>
      <c r="J861" s="175">
        <v>559</v>
      </c>
      <c r="K861" s="176">
        <v>230</v>
      </c>
      <c r="L861" s="177">
        <v>1577</v>
      </c>
      <c r="M861" s="175">
        <v>812</v>
      </c>
      <c r="N861" s="180">
        <v>3232</v>
      </c>
      <c r="O861" s="193">
        <v>2299</v>
      </c>
      <c r="P861" s="175">
        <v>1257</v>
      </c>
      <c r="Q861" s="176">
        <v>1371</v>
      </c>
      <c r="R861" s="177">
        <v>1882</v>
      </c>
      <c r="S861" s="178">
        <v>2199</v>
      </c>
      <c r="T861" s="175">
        <v>424</v>
      </c>
      <c r="U861" s="179">
        <v>267</v>
      </c>
      <c r="V861" s="177">
        <v>2024</v>
      </c>
      <c r="W861" s="194">
        <v>1578</v>
      </c>
      <c r="X861" s="175">
        <v>1550</v>
      </c>
      <c r="Y861" s="179">
        <v>624</v>
      </c>
      <c r="Z861" s="177">
        <v>3202</v>
      </c>
      <c r="AA861" s="175">
        <v>3785</v>
      </c>
      <c r="AB861" s="156">
        <f t="shared" si="16371"/>
        <v>21830</v>
      </c>
      <c r="AC861" s="157">
        <f t="shared" si="16372"/>
        <v>24330</v>
      </c>
      <c r="BI861" s="136" t="s">
        <v>31</v>
      </c>
      <c r="BJ861" s="128">
        <f>B861/B870</f>
        <v>7.2883295194508008E-2</v>
      </c>
      <c r="BK861" s="129">
        <f t="shared" ref="BK861" si="16755">C861/C870</f>
        <v>8.9936454415769682E-2</v>
      </c>
      <c r="BL861" s="130">
        <f t="shared" ref="BL861" si="16756">D861/D870</f>
        <v>5.7021103896103896E-2</v>
      </c>
      <c r="BM861" s="131">
        <f t="shared" ref="BM861" si="16757">E861/E870</f>
        <v>9.3158660844250368E-2</v>
      </c>
      <c r="BN861" s="128">
        <f t="shared" ref="BN861" si="16758">F861/F870</f>
        <v>4.7167098073051479E-2</v>
      </c>
      <c r="BO861" s="129">
        <f t="shared" ref="BO861" si="16759">G861/G870</f>
        <v>0.11646416622644831</v>
      </c>
      <c r="BP861" s="130">
        <f t="shared" ref="BP861" si="16760">H861/H870</f>
        <v>6.3894989529598045E-2</v>
      </c>
      <c r="BQ861" s="131">
        <f t="shared" ref="BQ861" si="16761">I861/I870</f>
        <v>9.0909090909090912E-2</v>
      </c>
      <c r="BR861" s="128">
        <f t="shared" ref="BR861" si="16762">J861/J870</f>
        <v>0.10932916096225308</v>
      </c>
      <c r="BS861" s="129">
        <f t="shared" ref="BS861" si="16763">K861/K870</f>
        <v>4.8801188202843203E-2</v>
      </c>
      <c r="BT861" s="130">
        <f t="shared" ref="BT861" si="16764">L861/L870</f>
        <v>8.610428610428611E-2</v>
      </c>
      <c r="BU861" s="128">
        <f t="shared" ref="BU861" si="16765">M861/M870</f>
        <v>4.7527070529704417E-2</v>
      </c>
      <c r="BV861" s="132">
        <f t="shared" ref="BV861" si="16766">N861/N870</f>
        <v>8.3114745666820963E-2</v>
      </c>
      <c r="BW861" s="133">
        <f t="shared" ref="BW861" si="16767">O861/O870</f>
        <v>6.6175412337008147E-2</v>
      </c>
      <c r="BX861" s="128">
        <f t="shared" ref="BX861" si="16768">P861/P870</f>
        <v>6.1494056063793358E-2</v>
      </c>
      <c r="BY861" s="129">
        <f t="shared" ref="BY861" si="16769">Q861/Q870</f>
        <v>8.4473197781885404E-2</v>
      </c>
      <c r="BZ861" s="130">
        <f t="shared" ref="BZ861" si="16770">R861/R870</f>
        <v>6.8364270405753935E-2</v>
      </c>
      <c r="CA861" s="131">
        <f t="shared" ref="CA861" si="16771">S861/S870</f>
        <v>8.7449296110713434E-2</v>
      </c>
      <c r="CB861" s="128">
        <f t="shared" ref="CB861" si="16772">T861/T870</f>
        <v>7.7969841853622657E-2</v>
      </c>
      <c r="CC861" s="129">
        <f t="shared" ref="CC861" si="16773">U861/U870</f>
        <v>5.3113188780584838E-2</v>
      </c>
      <c r="CD861" s="130">
        <f t="shared" ref="CD861" si="16774">V861/V870</f>
        <v>8.9883648636646232E-2</v>
      </c>
      <c r="CE861" s="131">
        <f t="shared" ref="CE861" si="16775">W861/W870</f>
        <v>6.4450253226596962E-2</v>
      </c>
      <c r="CF861" s="128">
        <f t="shared" ref="CF861" si="16776">X861/X870</f>
        <v>8.560698111123384E-2</v>
      </c>
      <c r="CG861" s="129">
        <f t="shared" ref="CG861" si="16777">Y861/Y870</f>
        <v>7.1757129714811407E-2</v>
      </c>
      <c r="CH861" s="130">
        <f t="shared" ref="CH861" si="16778">Z861/Z870</f>
        <v>8.0527123204989559E-2</v>
      </c>
      <c r="CI861" s="128">
        <f t="shared" ref="CI861" si="16779">AA861/AA870</f>
        <v>8.7705069978681993E-2</v>
      </c>
      <c r="CJ861" s="134">
        <f t="shared" ref="CJ861" si="16780">AB861/AB870</f>
        <v>7.3829316630704606E-2</v>
      </c>
      <c r="CK861" s="135">
        <f t="shared" ref="CK861" si="16781">AC861/AC870</f>
        <v>8.2712339198781584E-2</v>
      </c>
    </row>
    <row r="862" spans="1:89" x14ac:dyDescent="0.2">
      <c r="A862" s="145" t="s">
        <v>32</v>
      </c>
      <c r="B862" s="189">
        <v>1814</v>
      </c>
      <c r="C862" s="183">
        <v>2413</v>
      </c>
      <c r="D862" s="184">
        <v>461</v>
      </c>
      <c r="E862" s="185">
        <v>914</v>
      </c>
      <c r="F862" s="182">
        <v>973</v>
      </c>
      <c r="G862" s="186">
        <v>2704</v>
      </c>
      <c r="H862" s="184">
        <v>2201</v>
      </c>
      <c r="I862" s="185">
        <v>3480</v>
      </c>
      <c r="J862" s="182">
        <v>429</v>
      </c>
      <c r="K862" s="183">
        <v>145</v>
      </c>
      <c r="L862" s="184">
        <v>1590</v>
      </c>
      <c r="M862" s="182">
        <v>661</v>
      </c>
      <c r="N862" s="187">
        <v>2467</v>
      </c>
      <c r="O862" s="190">
        <v>1974</v>
      </c>
      <c r="P862" s="182">
        <v>990</v>
      </c>
      <c r="Q862" s="183">
        <v>1205</v>
      </c>
      <c r="R862" s="184">
        <v>1441</v>
      </c>
      <c r="S862" s="185">
        <v>1800</v>
      </c>
      <c r="T862" s="182">
        <v>292</v>
      </c>
      <c r="U862" s="186">
        <v>187</v>
      </c>
      <c r="V862" s="184">
        <v>1753</v>
      </c>
      <c r="W862" s="191">
        <v>1164</v>
      </c>
      <c r="X862" s="182">
        <v>1079</v>
      </c>
      <c r="Y862" s="186">
        <v>503</v>
      </c>
      <c r="Z862" s="184">
        <v>2713</v>
      </c>
      <c r="AA862" s="182">
        <v>2885</v>
      </c>
      <c r="AB862" s="156">
        <f t="shared" si="16371"/>
        <v>18203</v>
      </c>
      <c r="AC862" s="157">
        <f t="shared" si="16372"/>
        <v>20035</v>
      </c>
      <c r="BI862" s="145" t="s">
        <v>32</v>
      </c>
      <c r="BJ862" s="128">
        <f>B862/B870</f>
        <v>6.918382913806255E-2</v>
      </c>
      <c r="BK862" s="129">
        <f t="shared" ref="BK862" si="16782">C862/C870</f>
        <v>7.8232395279470887E-2</v>
      </c>
      <c r="BL862" s="130">
        <f t="shared" ref="BL862" si="16783">D862/D870</f>
        <v>4.677353896103896E-2</v>
      </c>
      <c r="BM862" s="131">
        <f t="shared" ref="BM862" si="16784">E862/E870</f>
        <v>7.8260125010702966E-2</v>
      </c>
      <c r="BN862" s="128">
        <f t="shared" ref="BN862" si="16785">F862/F870</f>
        <v>3.997699165947656E-2</v>
      </c>
      <c r="BO862" s="129">
        <f t="shared" ref="BO862" si="16786">G862/G870</f>
        <v>9.5228033104419796E-2</v>
      </c>
      <c r="BP862" s="130">
        <f t="shared" ref="BP862" si="16787">H862/H870</f>
        <v>5.6208182236069257E-2</v>
      </c>
      <c r="BQ862" s="131">
        <f t="shared" ref="BQ862" si="16788">I862/I870</f>
        <v>7.9170079170079163E-2</v>
      </c>
      <c r="BR862" s="128">
        <f t="shared" ref="BR862" si="16789">J862/J870</f>
        <v>8.3903774691961669E-2</v>
      </c>
      <c r="BS862" s="129">
        <f t="shared" ref="BS862" si="16790">K862/K870</f>
        <v>3.0765966475705495E-2</v>
      </c>
      <c r="BT862" s="130">
        <f t="shared" ref="BT862" si="16791">L862/L870</f>
        <v>8.681408681408681E-2</v>
      </c>
      <c r="BU862" s="128">
        <f t="shared" ref="BU862" si="16792">M862/M870</f>
        <v>3.8688908399180565E-2</v>
      </c>
      <c r="BV862" s="132">
        <f t="shared" ref="BV862" si="16793">N862/N870</f>
        <v>6.3441855680707704E-2</v>
      </c>
      <c r="BW862" s="133">
        <f t="shared" ref="BW862" si="16794">O862/O870</f>
        <v>5.682047148901874E-2</v>
      </c>
      <c r="BX862" s="128">
        <f t="shared" ref="BX862" si="16795">P862/P870</f>
        <v>4.8432072794873049E-2</v>
      </c>
      <c r="BY862" s="129">
        <f t="shared" ref="BY862" si="16796">Q862/Q870</f>
        <v>7.4245224892174985E-2</v>
      </c>
      <c r="BZ862" s="130">
        <f t="shared" ref="BZ862" si="16797">R862/R870</f>
        <v>5.2344800029060265E-2</v>
      </c>
      <c r="CA862" s="131">
        <f t="shared" ref="CA862" si="16798">S862/S870</f>
        <v>7.158196134574088E-2</v>
      </c>
      <c r="CB862" s="128">
        <f t="shared" ref="CB862" si="16799">T862/T870</f>
        <v>5.3696211842589187E-2</v>
      </c>
      <c r="CC862" s="129">
        <f t="shared" ref="CC862" si="16800">U862/U870</f>
        <v>3.7199124726477024E-2</v>
      </c>
      <c r="CD862" s="130">
        <f t="shared" ref="CD862" si="16801">V862/V870</f>
        <v>7.7848832045474728E-2</v>
      </c>
      <c r="CE862" s="131">
        <f t="shared" ref="CE862" si="16802">W862/W870</f>
        <v>4.754125142950498E-2</v>
      </c>
      <c r="CF862" s="128">
        <f t="shared" ref="CF862" si="16803">X862/X870</f>
        <v>5.9593504915497628E-2</v>
      </c>
      <c r="CG862" s="129">
        <f t="shared" ref="CG862" si="16804">Y862/Y870</f>
        <v>5.7842686292548295E-2</v>
      </c>
      <c r="CH862" s="130">
        <f t="shared" ref="CH862" si="16805">Z862/Z870</f>
        <v>6.8229258355757869E-2</v>
      </c>
      <c r="CI862" s="128">
        <f t="shared" ref="CI862" si="16806">AA862/AA870</f>
        <v>6.6850495875428684E-2</v>
      </c>
      <c r="CJ862" s="134">
        <f t="shared" ref="CJ862" si="16807">AB862/AB870</f>
        <v>6.1562759992153736E-2</v>
      </c>
      <c r="CK862" s="135">
        <f t="shared" ref="CK862" si="16808">AC862/AC870</f>
        <v>6.8111044629987211E-2</v>
      </c>
    </row>
    <row r="863" spans="1:89" x14ac:dyDescent="0.2">
      <c r="A863" s="136" t="s">
        <v>33</v>
      </c>
      <c r="B863" s="192">
        <v>1454</v>
      </c>
      <c r="C863" s="176">
        <v>1615</v>
      </c>
      <c r="D863" s="177">
        <v>379</v>
      </c>
      <c r="E863" s="178">
        <v>658</v>
      </c>
      <c r="F863" s="175">
        <v>807</v>
      </c>
      <c r="G863" s="179">
        <v>1824</v>
      </c>
      <c r="H863" s="177">
        <v>1800</v>
      </c>
      <c r="I863" s="178">
        <v>2563</v>
      </c>
      <c r="J863" s="175">
        <v>293</v>
      </c>
      <c r="K863" s="176">
        <v>124</v>
      </c>
      <c r="L863" s="177">
        <v>1181</v>
      </c>
      <c r="M863" s="175">
        <v>507</v>
      </c>
      <c r="N863" s="180">
        <v>2009</v>
      </c>
      <c r="O863" s="193">
        <v>1692</v>
      </c>
      <c r="P863" s="175">
        <v>678</v>
      </c>
      <c r="Q863" s="176">
        <v>1006</v>
      </c>
      <c r="R863" s="177">
        <v>1132</v>
      </c>
      <c r="S863" s="178">
        <v>1553</v>
      </c>
      <c r="T863" s="175">
        <v>237</v>
      </c>
      <c r="U863" s="179">
        <v>247</v>
      </c>
      <c r="V863" s="177">
        <v>1519</v>
      </c>
      <c r="W863" s="194">
        <v>915</v>
      </c>
      <c r="X863" s="175">
        <v>669</v>
      </c>
      <c r="Y863" s="179">
        <v>395</v>
      </c>
      <c r="Z863" s="177">
        <v>1917</v>
      </c>
      <c r="AA863" s="175">
        <v>2019</v>
      </c>
      <c r="AB863" s="156">
        <f t="shared" si="16371"/>
        <v>14075</v>
      </c>
      <c r="AC863" s="157">
        <f t="shared" si="16372"/>
        <v>15118</v>
      </c>
      <c r="BI863" s="136" t="s">
        <v>33</v>
      </c>
      <c r="BJ863" s="128">
        <f>B863/B870</f>
        <v>5.545385202135774E-2</v>
      </c>
      <c r="BK863" s="129">
        <f t="shared" ref="BK863" si="16809">C863/C870</f>
        <v>5.2360264557126182E-2</v>
      </c>
      <c r="BL863" s="130">
        <f t="shared" ref="BL863" si="16810">D863/D870</f>
        <v>3.8453733766233768E-2</v>
      </c>
      <c r="BM863" s="131">
        <f t="shared" ref="BM863" si="16811">E863/E870</f>
        <v>5.6340440106173471E-2</v>
      </c>
      <c r="BN863" s="128">
        <f t="shared" ref="BN863" si="16812">F863/F870</f>
        <v>3.3156662147171209E-2</v>
      </c>
      <c r="BO863" s="129">
        <f t="shared" ref="BO863" si="16813">G863/G870</f>
        <v>6.423666138404649E-2</v>
      </c>
      <c r="BP863" s="130">
        <f t="shared" ref="BP863" si="16814">H863/H870</f>
        <v>4.5967618366617294E-2</v>
      </c>
      <c r="BQ863" s="131">
        <f t="shared" ref="BQ863" si="16815">I863/I870</f>
        <v>5.8308308308308306E-2</v>
      </c>
      <c r="BR863" s="128">
        <f t="shared" ref="BR863" si="16816">J863/J870</f>
        <v>5.7304909055349108E-2</v>
      </c>
      <c r="BS863" s="129">
        <f t="shared" ref="BS863" si="16817">K863/K870</f>
        <v>2.6310205813706768E-2</v>
      </c>
      <c r="BT863" s="130">
        <f t="shared" ref="BT863" si="16818">L863/L870</f>
        <v>6.4482664482664487E-2</v>
      </c>
      <c r="BU863" s="128">
        <f t="shared" ref="BU863" si="16819">M863/M870</f>
        <v>2.9675153643546972E-2</v>
      </c>
      <c r="BV863" s="132">
        <f t="shared" ref="BV863" si="16820">N863/N870</f>
        <v>5.1663837885100039E-2</v>
      </c>
      <c r="BW863" s="133">
        <f t="shared" ref="BW863" si="16821">O863/O870</f>
        <v>4.8703261276301778E-2</v>
      </c>
      <c r="BX863" s="128">
        <f t="shared" ref="BX863" si="16822">P863/P870</f>
        <v>3.3168631671640331E-2</v>
      </c>
      <c r="BY863" s="129">
        <f t="shared" ref="BY863" si="16823">Q863/Q870</f>
        <v>6.1983980283425756E-2</v>
      </c>
      <c r="BZ863" s="130">
        <f t="shared" ref="BZ863" si="16824">R863/R870</f>
        <v>4.1120273166478989E-2</v>
      </c>
      <c r="CA863" s="131">
        <f t="shared" ref="CA863" si="16825">S863/S870</f>
        <v>6.1759325538853098E-2</v>
      </c>
      <c r="CB863" s="128">
        <f t="shared" ref="CB863" si="16826">T863/T870</f>
        <v>4.3582199337991907E-2</v>
      </c>
      <c r="CC863" s="129">
        <f t="shared" ref="CC863" si="16827">U863/U870</f>
        <v>4.9134672767057887E-2</v>
      </c>
      <c r="CD863" s="130">
        <f t="shared" ref="CD863" si="16828">V863/V870</f>
        <v>6.7457145394795276E-2</v>
      </c>
      <c r="CE863" s="131">
        <f t="shared" ref="CE863" si="16829">W863/W870</f>
        <v>3.7371344551543867E-2</v>
      </c>
      <c r="CF863" s="128">
        <f t="shared" ref="CF863" si="16830">X863/X870</f>
        <v>3.6949077653816415E-2</v>
      </c>
      <c r="CG863" s="129">
        <f t="shared" ref="CG863" si="16831">Y863/Y870</f>
        <v>4.5423183072677092E-2</v>
      </c>
      <c r="CH863" s="130">
        <f t="shared" ref="CH863" si="16832">Z863/Z870</f>
        <v>4.8210648089932855E-2</v>
      </c>
      <c r="CI863" s="128">
        <f t="shared" ref="CI863" si="16833">AA863/AA870</f>
        <v>4.678376123829827E-2</v>
      </c>
      <c r="CJ863" s="134">
        <f t="shared" ref="CJ863" si="16834">AB863/AB870</f>
        <v>4.7601815463910555E-2</v>
      </c>
      <c r="CK863" s="135">
        <f t="shared" ref="CK863" si="16835">AC863/AC870</f>
        <v>5.1395197040985614E-2</v>
      </c>
    </row>
    <row r="864" spans="1:89" x14ac:dyDescent="0.2">
      <c r="A864" s="145" t="s">
        <v>34</v>
      </c>
      <c r="B864" s="189">
        <v>685</v>
      </c>
      <c r="C864" s="183">
        <v>1159</v>
      </c>
      <c r="D864" s="184">
        <v>203</v>
      </c>
      <c r="E864" s="185">
        <v>655</v>
      </c>
      <c r="F864" s="182">
        <v>349</v>
      </c>
      <c r="G864" s="186">
        <v>1568</v>
      </c>
      <c r="H864" s="184">
        <v>1025</v>
      </c>
      <c r="I864" s="185">
        <v>2071</v>
      </c>
      <c r="J864" s="182">
        <v>288</v>
      </c>
      <c r="K864" s="183">
        <v>110</v>
      </c>
      <c r="L864" s="184">
        <v>900</v>
      </c>
      <c r="M864" s="182">
        <v>364</v>
      </c>
      <c r="N864" s="187">
        <v>2014</v>
      </c>
      <c r="O864" s="190">
        <v>1235</v>
      </c>
      <c r="P864" s="182">
        <v>510</v>
      </c>
      <c r="Q864" s="183">
        <v>941</v>
      </c>
      <c r="R864" s="184">
        <v>835</v>
      </c>
      <c r="S864" s="185">
        <v>1342</v>
      </c>
      <c r="T864" s="182">
        <v>136</v>
      </c>
      <c r="U864" s="186">
        <v>190</v>
      </c>
      <c r="V864" s="184">
        <v>1442</v>
      </c>
      <c r="W864" s="191">
        <v>734</v>
      </c>
      <c r="X864" s="182">
        <v>358</v>
      </c>
      <c r="Y864" s="186">
        <v>346</v>
      </c>
      <c r="Z864" s="184">
        <v>1448</v>
      </c>
      <c r="AA864" s="182">
        <v>1823</v>
      </c>
      <c r="AB864" s="156">
        <f t="shared" si="16371"/>
        <v>10193</v>
      </c>
      <c r="AC864" s="157">
        <f t="shared" si="16372"/>
        <v>12538</v>
      </c>
      <c r="BI864" s="145" t="s">
        <v>34</v>
      </c>
      <c r="BJ864" s="128">
        <f>B864/B870</f>
        <v>2.612509534706331E-2</v>
      </c>
      <c r="BK864" s="129">
        <f t="shared" ref="BK864" si="16836">C864/C870</f>
        <v>3.7576189858643499E-2</v>
      </c>
      <c r="BL864" s="130">
        <f t="shared" ref="BL864" si="16837">D864/D870</f>
        <v>2.0596590909090908E-2</v>
      </c>
      <c r="BM864" s="131">
        <f t="shared" ref="BM864" si="16838">E864/E870</f>
        <v>5.6083568798698517E-2</v>
      </c>
      <c r="BN864" s="128">
        <f t="shared" ref="BN864" si="16839">F864/F870</f>
        <v>1.4339126504786557E-2</v>
      </c>
      <c r="BO864" s="129">
        <f t="shared" ref="BO864" si="16840">G864/G870</f>
        <v>5.5220989610846982E-2</v>
      </c>
      <c r="BP864" s="130">
        <f t="shared" ref="BP864" si="16841">H864/H870</f>
        <v>2.6176004903212625E-2</v>
      </c>
      <c r="BQ864" s="131">
        <f t="shared" ref="BQ864" si="16842">I864/I870</f>
        <v>4.7115297115297113E-2</v>
      </c>
      <c r="BR864" s="128">
        <f t="shared" ref="BR864" si="16843">J864/J870</f>
        <v>5.6327009583414828E-2</v>
      </c>
      <c r="BS864" s="129">
        <f t="shared" ref="BS864" si="16844">K864/K870</f>
        <v>2.3339698705707616E-2</v>
      </c>
      <c r="BT864" s="130">
        <f t="shared" ref="BT864" si="16845">L864/L870</f>
        <v>4.9140049140049137E-2</v>
      </c>
      <c r="BU864" s="128">
        <f t="shared" ref="BU864" si="16846">M864/M870</f>
        <v>2.1305238513315772E-2</v>
      </c>
      <c r="BV864" s="132">
        <f t="shared" ref="BV864" si="16847">N864/N870</f>
        <v>5.1792418865401431E-2</v>
      </c>
      <c r="BW864" s="133">
        <f t="shared" ref="BW864" si="16848">O864/O870</f>
        <v>3.5548775222359746E-2</v>
      </c>
      <c r="BX864" s="128">
        <f t="shared" ref="BX864" si="16849">P864/P870</f>
        <v>2.4949855682207329E-2</v>
      </c>
      <c r="BY864" s="129">
        <f t="shared" ref="BY864" si="16850">Q864/Q870</f>
        <v>5.797905113986445E-2</v>
      </c>
      <c r="BZ864" s="130">
        <f t="shared" ref="BZ864" si="16851">R864/R870</f>
        <v>3.0331650259726107E-2</v>
      </c>
      <c r="CA864" s="131">
        <f t="shared" ref="CA864" si="16852">S864/S870</f>
        <v>5.3368328958880142E-2</v>
      </c>
      <c r="CB864" s="128">
        <f t="shared" ref="CB864" si="16853">T864/T870</f>
        <v>2.5009194556822361E-2</v>
      </c>
      <c r="CC864" s="129">
        <f t="shared" ref="CC864" si="16854">U864/U870</f>
        <v>3.7795902128506066E-2</v>
      </c>
      <c r="CD864" s="130">
        <f t="shared" ref="CD864" si="16855">V864/V870</f>
        <v>6.403765876187939E-2</v>
      </c>
      <c r="CE864" s="131">
        <f t="shared" ref="CE864" si="16856">W864/W870</f>
        <v>2.9978761640254859E-2</v>
      </c>
      <c r="CF864" s="128">
        <f t="shared" ref="CF864" si="16857">X864/X870</f>
        <v>1.9772451121175302E-2</v>
      </c>
      <c r="CG864" s="129">
        <f t="shared" ref="CG864" si="16858">Y864/Y870</f>
        <v>3.9788408463661454E-2</v>
      </c>
      <c r="CH864" s="130">
        <f t="shared" ref="CH864" si="16859">Z864/Z870</f>
        <v>3.6415763398133946E-2</v>
      </c>
      <c r="CI864" s="128">
        <f t="shared" ref="CI864" si="16860">AA864/AA870</f>
        <v>4.2242098433589767E-2</v>
      </c>
      <c r="CJ864" s="134">
        <f t="shared" ref="CJ864" si="16861">AB864/AB870</f>
        <v>3.4472845827612099E-2</v>
      </c>
      <c r="CK864" s="135">
        <f t="shared" ref="CK864" si="16862">AC864/AC870</f>
        <v>4.2624221490929856E-2</v>
      </c>
    </row>
    <row r="865" spans="1:89" x14ac:dyDescent="0.2">
      <c r="A865" s="136" t="s">
        <v>35</v>
      </c>
      <c r="B865" s="192">
        <v>0</v>
      </c>
      <c r="C865" s="176">
        <v>697</v>
      </c>
      <c r="D865" s="177">
        <v>12</v>
      </c>
      <c r="E865" s="178">
        <v>429</v>
      </c>
      <c r="F865" s="175">
        <v>21</v>
      </c>
      <c r="G865" s="179">
        <v>966</v>
      </c>
      <c r="H865" s="177">
        <v>176</v>
      </c>
      <c r="I865" s="178">
        <v>986</v>
      </c>
      <c r="J865" s="175">
        <v>71</v>
      </c>
      <c r="K865" s="176">
        <v>53</v>
      </c>
      <c r="L865" s="177">
        <v>677</v>
      </c>
      <c r="M865" s="175">
        <v>166</v>
      </c>
      <c r="N865" s="180">
        <v>542</v>
      </c>
      <c r="O865" s="193">
        <v>359</v>
      </c>
      <c r="P865" s="175">
        <v>127</v>
      </c>
      <c r="Q865" s="176">
        <v>245</v>
      </c>
      <c r="R865" s="177">
        <v>246</v>
      </c>
      <c r="S865" s="178">
        <v>181</v>
      </c>
      <c r="T865" s="175">
        <v>39</v>
      </c>
      <c r="U865" s="179">
        <v>14</v>
      </c>
      <c r="V865" s="177">
        <v>474</v>
      </c>
      <c r="W865" s="194">
        <v>49</v>
      </c>
      <c r="X865" s="175">
        <v>70</v>
      </c>
      <c r="Y865" s="179">
        <v>3</v>
      </c>
      <c r="Z865" s="177">
        <v>72</v>
      </c>
      <c r="AA865" s="175">
        <v>125</v>
      </c>
      <c r="AB865" s="156">
        <f t="shared" si="16371"/>
        <v>2527</v>
      </c>
      <c r="AC865" s="157">
        <f t="shared" si="16372"/>
        <v>4273</v>
      </c>
      <c r="BI865" s="136" t="s">
        <v>35</v>
      </c>
      <c r="BJ865" s="128">
        <f>B865/B870</f>
        <v>0</v>
      </c>
      <c r="BK865" s="129">
        <f t="shared" ref="BK865" si="16863">C865/C870</f>
        <v>2.2597587861496564E-2</v>
      </c>
      <c r="BL865" s="130">
        <f t="shared" ref="BL865" si="16864">D865/D870</f>
        <v>1.2175324675324675E-3</v>
      </c>
      <c r="BM865" s="131">
        <f t="shared" ref="BM865" si="16865">E865/E870</f>
        <v>3.673259696891857E-2</v>
      </c>
      <c r="BN865" s="128">
        <f t="shared" ref="BN865" si="16866">F865/F870</f>
        <v>8.6281276962899055E-4</v>
      </c>
      <c r="BO865" s="129">
        <f t="shared" ref="BO865" si="16867">G865/G870</f>
        <v>3.4020073956682516E-2</v>
      </c>
      <c r="BP865" s="130">
        <f t="shared" ref="BP865" si="16868">H865/H870</f>
        <v>4.4946115736248021E-3</v>
      </c>
      <c r="BQ865" s="131">
        <f t="shared" ref="BQ865" si="16869">I865/I870</f>
        <v>2.2431522431522431E-2</v>
      </c>
      <c r="BR865" s="128">
        <f t="shared" ref="BR865" si="16870">J865/J870</f>
        <v>1.3886172501466849E-2</v>
      </c>
      <c r="BS865" s="129">
        <f t="shared" ref="BS865" si="16871">K865/K870</f>
        <v>1.1245491194568216E-2</v>
      </c>
      <c r="BT865" s="130">
        <f t="shared" ref="BT865" si="16872">L865/L870</f>
        <v>3.6964236964236966E-2</v>
      </c>
      <c r="BU865" s="128">
        <f t="shared" ref="BU865" si="16873">M865/M870</f>
        <v>9.7161252560725789E-3</v>
      </c>
      <c r="BV865" s="132">
        <f t="shared" ref="BV865" si="16874">N865/N870</f>
        <v>1.393817826467109E-2</v>
      </c>
      <c r="BW865" s="133">
        <f t="shared" ref="BW865" si="16875">O865/O870</f>
        <v>1.0333611582855992E-2</v>
      </c>
      <c r="BX865" s="128">
        <f t="shared" ref="BX865" si="16876">P865/P870</f>
        <v>6.2130032777261389E-3</v>
      </c>
      <c r="BY865" s="129">
        <f t="shared" ref="BY865" si="16877">Q865/Q870</f>
        <v>1.5095502156500308E-2</v>
      </c>
      <c r="BZ865" s="130">
        <f t="shared" ref="BZ865" si="16878">R865/R870</f>
        <v>8.936031094482183E-3</v>
      </c>
      <c r="CA865" s="131">
        <f t="shared" ref="CA865" si="16879">S865/S870</f>
        <v>7.1979638908772764E-3</v>
      </c>
      <c r="CB865" s="128">
        <f t="shared" ref="CB865" si="16880">T865/T870</f>
        <v>7.1717543214417064E-3</v>
      </c>
      <c r="CC865" s="129">
        <f t="shared" ref="CC865" si="16881">U865/U870</f>
        <v>2.7849612094688683E-3</v>
      </c>
      <c r="CD865" s="130">
        <f t="shared" ref="CD865" si="16882">V865/V870</f>
        <v>2.104982680522249E-2</v>
      </c>
      <c r="CE865" s="131">
        <f t="shared" ref="CE865" si="16883">W865/W870</f>
        <v>2.0013069759843164E-3</v>
      </c>
      <c r="CF865" s="128">
        <f t="shared" ref="CF865" si="16884">X865/X870</f>
        <v>3.866121727604109E-3</v>
      </c>
      <c r="CG865" s="129">
        <f t="shared" ref="CG865" si="16885">Y865/Y870</f>
        <v>3.4498620055197794E-4</v>
      </c>
      <c r="CH865" s="130">
        <f t="shared" ref="CH865" si="16886">Z865/Z870</f>
        <v>1.8107285667580415E-3</v>
      </c>
      <c r="CI865" s="128">
        <f t="shared" ref="CI865" si="16887">AA865/AA870</f>
        <v>2.8964686254518493E-3</v>
      </c>
      <c r="CJ865" s="134">
        <f t="shared" ref="CJ865" si="16888">AB865/AB870</f>
        <v>8.5463437070907259E-3</v>
      </c>
      <c r="CK865" s="135">
        <f t="shared" ref="CK865" si="16889">AC865/AC870</f>
        <v>1.4526503304414044E-2</v>
      </c>
    </row>
    <row r="866" spans="1:89" x14ac:dyDescent="0.2">
      <c r="A866" s="145" t="s">
        <v>36</v>
      </c>
      <c r="B866" s="189">
        <v>0</v>
      </c>
      <c r="C866" s="183">
        <v>0</v>
      </c>
      <c r="D866" s="184">
        <v>0</v>
      </c>
      <c r="E866" s="185">
        <v>0</v>
      </c>
      <c r="F866" s="182">
        <v>0</v>
      </c>
      <c r="G866" s="186">
        <v>0</v>
      </c>
      <c r="H866" s="184">
        <v>0</v>
      </c>
      <c r="I866" s="185">
        <v>0</v>
      </c>
      <c r="J866" s="182">
        <v>0</v>
      </c>
      <c r="K866" s="186">
        <v>0</v>
      </c>
      <c r="L866" s="184">
        <v>0</v>
      </c>
      <c r="M866" s="182">
        <v>0</v>
      </c>
      <c r="N866" s="187">
        <v>0</v>
      </c>
      <c r="O866" s="190">
        <v>0</v>
      </c>
      <c r="P866" s="182">
        <v>0</v>
      </c>
      <c r="Q866" s="186">
        <v>40</v>
      </c>
      <c r="R866" s="184">
        <v>0</v>
      </c>
      <c r="S866" s="185">
        <v>0</v>
      </c>
      <c r="T866" s="182">
        <v>0</v>
      </c>
      <c r="U866" s="186">
        <v>0</v>
      </c>
      <c r="V866" s="184">
        <v>0</v>
      </c>
      <c r="W866" s="185">
        <v>0</v>
      </c>
      <c r="X866" s="182">
        <v>0</v>
      </c>
      <c r="Y866" s="186">
        <v>0</v>
      </c>
      <c r="Z866" s="184">
        <v>0</v>
      </c>
      <c r="AA866" s="182">
        <v>0</v>
      </c>
      <c r="AB866" s="156">
        <f t="shared" si="16371"/>
        <v>0</v>
      </c>
      <c r="AC866" s="157">
        <f t="shared" si="16372"/>
        <v>40</v>
      </c>
      <c r="BI866" s="145" t="s">
        <v>36</v>
      </c>
      <c r="BJ866" s="128">
        <f>B866/B870</f>
        <v>0</v>
      </c>
      <c r="BK866" s="129">
        <f t="shared" ref="BK866" si="16890">C866/C870</f>
        <v>0</v>
      </c>
      <c r="BL866" s="130">
        <f t="shared" ref="BL866" si="16891">D866/D870</f>
        <v>0</v>
      </c>
      <c r="BM866" s="131">
        <f t="shared" ref="BM866" si="16892">E866/E870</f>
        <v>0</v>
      </c>
      <c r="BN866" s="128">
        <f t="shared" ref="BN866" si="16893">F866/F870</f>
        <v>0</v>
      </c>
      <c r="BO866" s="129">
        <f t="shared" ref="BO866" si="16894">G866/G870</f>
        <v>0</v>
      </c>
      <c r="BP866" s="130">
        <f t="shared" ref="BP866" si="16895">H866/H870</f>
        <v>0</v>
      </c>
      <c r="BQ866" s="131">
        <f t="shared" ref="BQ866" si="16896">I866/I870</f>
        <v>0</v>
      </c>
      <c r="BR866" s="128">
        <f t="shared" ref="BR866" si="16897">J866/J870</f>
        <v>0</v>
      </c>
      <c r="BS866" s="129">
        <f t="shared" ref="BS866" si="16898">K866/K870</f>
        <v>0</v>
      </c>
      <c r="BT866" s="130">
        <f t="shared" ref="BT866" si="16899">L866/L870</f>
        <v>0</v>
      </c>
      <c r="BU866" s="128">
        <f t="shared" ref="BU866" si="16900">M866/M870</f>
        <v>0</v>
      </c>
      <c r="BV866" s="132">
        <f t="shared" ref="BV866" si="16901">N866/N870</f>
        <v>0</v>
      </c>
      <c r="BW866" s="133">
        <f t="shared" ref="BW866" si="16902">O866/O870</f>
        <v>0</v>
      </c>
      <c r="BX866" s="128">
        <f t="shared" ref="BX866" si="16903">P866/P870</f>
        <v>0</v>
      </c>
      <c r="BY866" s="129">
        <f t="shared" ref="BY866" si="16904">Q866/Q870</f>
        <v>2.4645717806531116E-3</v>
      </c>
      <c r="BZ866" s="130">
        <f t="shared" ref="BZ866" si="16905">R866/R870</f>
        <v>0</v>
      </c>
      <c r="CA866" s="131">
        <f t="shared" ref="CA866" si="16906">S866/S870</f>
        <v>0</v>
      </c>
      <c r="CB866" s="128">
        <f t="shared" ref="CB866" si="16907">T866/T870</f>
        <v>0</v>
      </c>
      <c r="CC866" s="129">
        <f t="shared" ref="CC866" si="16908">U866/U870</f>
        <v>0</v>
      </c>
      <c r="CD866" s="130">
        <f t="shared" ref="CD866" si="16909">V866/V870</f>
        <v>0</v>
      </c>
      <c r="CE866" s="131">
        <f t="shared" ref="CE866" si="16910">W866/W870</f>
        <v>0</v>
      </c>
      <c r="CF866" s="128">
        <f t="shared" ref="CF866" si="16911">X866/X870</f>
        <v>0</v>
      </c>
      <c r="CG866" s="129">
        <f t="shared" ref="CG866" si="16912">Y866/Y870</f>
        <v>0</v>
      </c>
      <c r="CH866" s="130">
        <f t="shared" ref="CH866" si="16913">Z866/Z870</f>
        <v>0</v>
      </c>
      <c r="CI866" s="128">
        <f t="shared" ref="CI866" si="16914">AA866/AA870</f>
        <v>0</v>
      </c>
      <c r="CJ866" s="134">
        <f t="shared" ref="CJ866" si="16915">AB866/AB870</f>
        <v>0</v>
      </c>
      <c r="CK866" s="135">
        <f t="shared" ref="CK866" si="16916">AC866/AC870</f>
        <v>1.3598411705512795E-4</v>
      </c>
    </row>
    <row r="867" spans="1:89" x14ac:dyDescent="0.2">
      <c r="A867" s="136" t="s">
        <v>37</v>
      </c>
      <c r="B867" s="58">
        <v>0</v>
      </c>
      <c r="C867" s="59">
        <v>0</v>
      </c>
      <c r="D867" s="138">
        <v>0</v>
      </c>
      <c r="E867" s="139">
        <v>0</v>
      </c>
      <c r="F867" s="137">
        <v>0</v>
      </c>
      <c r="G867" s="140">
        <v>0</v>
      </c>
      <c r="H867" s="138">
        <v>0</v>
      </c>
      <c r="I867" s="139">
        <v>0</v>
      </c>
      <c r="J867" s="137">
        <v>0</v>
      </c>
      <c r="K867" s="140">
        <v>0</v>
      </c>
      <c r="L867" s="138"/>
      <c r="M867" s="137">
        <v>0</v>
      </c>
      <c r="N867" s="141">
        <v>0</v>
      </c>
      <c r="O867" s="142">
        <v>0</v>
      </c>
      <c r="P867" s="137">
        <v>0</v>
      </c>
      <c r="Q867" s="140">
        <v>0</v>
      </c>
      <c r="R867" s="138"/>
      <c r="S867" s="139">
        <v>0</v>
      </c>
      <c r="T867" s="137">
        <v>0</v>
      </c>
      <c r="U867" s="140">
        <v>0</v>
      </c>
      <c r="V867" s="138">
        <v>0</v>
      </c>
      <c r="W867" s="139">
        <v>0</v>
      </c>
      <c r="X867" s="137">
        <v>0</v>
      </c>
      <c r="Y867" s="140">
        <v>0</v>
      </c>
      <c r="Z867" s="143">
        <v>0</v>
      </c>
      <c r="AA867" s="144">
        <v>0</v>
      </c>
      <c r="AB867" s="158">
        <f t="shared" ref="AB867:AB868" si="16917">SUM(B867,D867,F867,H867,J867,L867,N867,P867,R867,T867,V867,X867,Z867)</f>
        <v>0</v>
      </c>
      <c r="AC867" s="159">
        <f t="shared" ref="AC867:AC868" si="16918">SUM(C867,E867,G867,I867,K867,M867,O867,Q867,S867,U867,W867,Y867,AA867)</f>
        <v>0</v>
      </c>
      <c r="BI867" s="136" t="s">
        <v>37</v>
      </c>
      <c r="BJ867" s="128">
        <f>B867/B870</f>
        <v>0</v>
      </c>
      <c r="BK867" s="129">
        <f t="shared" ref="BK867" si="16919">C867/C870</f>
        <v>0</v>
      </c>
      <c r="BL867" s="130">
        <f t="shared" ref="BL867" si="16920">D867/D870</f>
        <v>0</v>
      </c>
      <c r="BM867" s="131">
        <f t="shared" ref="BM867" si="16921">E867/E870</f>
        <v>0</v>
      </c>
      <c r="BN867" s="128">
        <f t="shared" ref="BN867" si="16922">F867/F870</f>
        <v>0</v>
      </c>
      <c r="BO867" s="129">
        <f t="shared" ref="BO867" si="16923">G867/G870</f>
        <v>0</v>
      </c>
      <c r="BP867" s="130">
        <f t="shared" ref="BP867" si="16924">H867/H870</f>
        <v>0</v>
      </c>
      <c r="BQ867" s="131">
        <f t="shared" ref="BQ867" si="16925">I867/I870</f>
        <v>0</v>
      </c>
      <c r="BR867" s="128">
        <f t="shared" ref="BR867" si="16926">J867/J870</f>
        <v>0</v>
      </c>
      <c r="BS867" s="129">
        <f t="shared" ref="BS867" si="16927">K867/K870</f>
        <v>0</v>
      </c>
      <c r="BT867" s="130">
        <f t="shared" ref="BT867" si="16928">L867/L870</f>
        <v>0</v>
      </c>
      <c r="BU867" s="128">
        <f t="shared" ref="BU867" si="16929">M867/M870</f>
        <v>0</v>
      </c>
      <c r="BV867" s="132">
        <f t="shared" ref="BV867" si="16930">N867/N870</f>
        <v>0</v>
      </c>
      <c r="BW867" s="133">
        <f t="shared" ref="BW867" si="16931">O867/O870</f>
        <v>0</v>
      </c>
      <c r="BX867" s="128">
        <f t="shared" ref="BX867" si="16932">P867/P870</f>
        <v>0</v>
      </c>
      <c r="BY867" s="129">
        <f t="shared" ref="BY867" si="16933">Q867/Q870</f>
        <v>0</v>
      </c>
      <c r="BZ867" s="130">
        <f t="shared" ref="BZ867" si="16934">R867/R870</f>
        <v>0</v>
      </c>
      <c r="CA867" s="131">
        <f t="shared" ref="CA867" si="16935">S867/S870</f>
        <v>0</v>
      </c>
      <c r="CB867" s="128">
        <f t="shared" ref="CB867" si="16936">T867/T870</f>
        <v>0</v>
      </c>
      <c r="CC867" s="129">
        <f t="shared" ref="CC867" si="16937">U867/U870</f>
        <v>0</v>
      </c>
      <c r="CD867" s="130">
        <f t="shared" ref="CD867" si="16938">V867/V870</f>
        <v>0</v>
      </c>
      <c r="CE867" s="131">
        <f t="shared" ref="CE867" si="16939">W867/W870</f>
        <v>0</v>
      </c>
      <c r="CF867" s="128">
        <f t="shared" ref="CF867" si="16940">X867/X870</f>
        <v>0</v>
      </c>
      <c r="CG867" s="129">
        <f t="shared" ref="CG867" si="16941">Y867/Y870</f>
        <v>0</v>
      </c>
      <c r="CH867" s="130">
        <f t="shared" ref="CH867" si="16942">Z867/Z870</f>
        <v>0</v>
      </c>
      <c r="CI867" s="128">
        <f t="shared" ref="CI867" si="16943">AA867/AA870</f>
        <v>0</v>
      </c>
      <c r="CJ867" s="134">
        <f t="shared" ref="CJ867" si="16944">AB867/AB870</f>
        <v>0</v>
      </c>
      <c r="CK867" s="135">
        <f t="shared" ref="CK867" si="16945">AC867/AC870</f>
        <v>0</v>
      </c>
    </row>
    <row r="868" spans="1:89" x14ac:dyDescent="0.2">
      <c r="A868" s="145" t="s">
        <v>38</v>
      </c>
      <c r="B868" s="56"/>
      <c r="C868" s="57"/>
      <c r="D868" s="151"/>
      <c r="E868" s="148"/>
      <c r="F868" s="149"/>
      <c r="G868" s="150"/>
      <c r="H868" s="151"/>
      <c r="I868" s="148"/>
      <c r="J868" s="149"/>
      <c r="K868" s="150"/>
      <c r="L868" s="151"/>
      <c r="M868" s="149"/>
      <c r="N868" s="153"/>
      <c r="O868" s="152"/>
      <c r="P868" s="149"/>
      <c r="Q868" s="150"/>
      <c r="R868" s="151"/>
      <c r="S868" s="148"/>
      <c r="T868" s="149"/>
      <c r="U868" s="150"/>
      <c r="V868" s="151"/>
      <c r="W868" s="148"/>
      <c r="X868" s="149"/>
      <c r="Y868" s="150"/>
      <c r="Z868" s="147"/>
      <c r="AA868" s="146"/>
      <c r="AB868" s="158">
        <f t="shared" si="16917"/>
        <v>0</v>
      </c>
      <c r="AC868" s="159">
        <f t="shared" si="16918"/>
        <v>0</v>
      </c>
      <c r="BI868" s="145" t="s">
        <v>38</v>
      </c>
      <c r="BJ868" s="128">
        <f>B868/B870</f>
        <v>0</v>
      </c>
      <c r="BK868" s="129">
        <f t="shared" ref="BK868" si="16946">C868/C870</f>
        <v>0</v>
      </c>
      <c r="BL868" s="130">
        <f t="shared" ref="BL868" si="16947">D868/D870</f>
        <v>0</v>
      </c>
      <c r="BM868" s="131">
        <f t="shared" ref="BM868" si="16948">E868/E870</f>
        <v>0</v>
      </c>
      <c r="BN868" s="128">
        <f t="shared" ref="BN868" si="16949">F868/F870</f>
        <v>0</v>
      </c>
      <c r="BO868" s="129">
        <f t="shared" ref="BO868" si="16950">G868/G870</f>
        <v>0</v>
      </c>
      <c r="BP868" s="130">
        <f t="shared" ref="BP868" si="16951">H868/H870</f>
        <v>0</v>
      </c>
      <c r="BQ868" s="131">
        <f t="shared" ref="BQ868" si="16952">I868/I870</f>
        <v>0</v>
      </c>
      <c r="BR868" s="128">
        <f t="shared" ref="BR868" si="16953">J868/J870</f>
        <v>0</v>
      </c>
      <c r="BS868" s="129">
        <f t="shared" ref="BS868" si="16954">K868/K870</f>
        <v>0</v>
      </c>
      <c r="BT868" s="130">
        <f t="shared" ref="BT868" si="16955">L868/L870</f>
        <v>0</v>
      </c>
      <c r="BU868" s="128">
        <f t="shared" ref="BU868" si="16956">M868/M870</f>
        <v>0</v>
      </c>
      <c r="BV868" s="132">
        <f t="shared" ref="BV868" si="16957">N868/N870</f>
        <v>0</v>
      </c>
      <c r="BW868" s="133">
        <f t="shared" ref="BW868" si="16958">O868/O870</f>
        <v>0</v>
      </c>
      <c r="BX868" s="128">
        <f t="shared" ref="BX868" si="16959">P868/P870</f>
        <v>0</v>
      </c>
      <c r="BY868" s="129">
        <f t="shared" ref="BY868" si="16960">Q868/Q870</f>
        <v>0</v>
      </c>
      <c r="BZ868" s="130">
        <f t="shared" ref="BZ868" si="16961">R868/R870</f>
        <v>0</v>
      </c>
      <c r="CA868" s="131">
        <f t="shared" ref="CA868" si="16962">S868/S870</f>
        <v>0</v>
      </c>
      <c r="CB868" s="128">
        <f t="shared" ref="CB868" si="16963">T868/T870</f>
        <v>0</v>
      </c>
      <c r="CC868" s="129">
        <f t="shared" ref="CC868" si="16964">U868/U870</f>
        <v>0</v>
      </c>
      <c r="CD868" s="130">
        <f t="shared" ref="CD868" si="16965">V868/V870</f>
        <v>0</v>
      </c>
      <c r="CE868" s="131">
        <f t="shared" ref="CE868" si="16966">W868/W870</f>
        <v>0</v>
      </c>
      <c r="CF868" s="128">
        <f t="shared" ref="CF868" si="16967">X868/X870</f>
        <v>0</v>
      </c>
      <c r="CG868" s="129">
        <f t="shared" ref="CG868" si="16968">Y868/Y870</f>
        <v>0</v>
      </c>
      <c r="CH868" s="130">
        <f t="shared" ref="CH868" si="16969">Z868/Z870</f>
        <v>0</v>
      </c>
      <c r="CI868" s="128">
        <f t="shared" ref="CI868" si="16970">AA868/AA870</f>
        <v>0</v>
      </c>
      <c r="CJ868" s="134">
        <f t="shared" ref="CJ868" si="16971">AB868/AB870</f>
        <v>0</v>
      </c>
      <c r="CK868" s="135">
        <f t="shared" ref="CK868" si="16972">AC868/AC870</f>
        <v>0</v>
      </c>
    </row>
    <row r="869" spans="1:89" ht="13.5" thickBot="1" x14ac:dyDescent="0.25">
      <c r="A869" s="136" t="s">
        <v>39</v>
      </c>
      <c r="B869" s="58"/>
      <c r="C869" s="59"/>
      <c r="D869" s="138"/>
      <c r="E869" s="139"/>
      <c r="F869" s="137"/>
      <c r="G869" s="140"/>
      <c r="H869" s="138"/>
      <c r="I869" s="139"/>
      <c r="J869" s="137"/>
      <c r="K869" s="140"/>
      <c r="L869" s="138"/>
      <c r="M869" s="137"/>
      <c r="N869" s="141"/>
      <c r="O869" s="142"/>
      <c r="P869" s="137"/>
      <c r="Q869" s="140"/>
      <c r="R869" s="138"/>
      <c r="S869" s="139"/>
      <c r="T869" s="137"/>
      <c r="U869" s="140"/>
      <c r="V869" s="138"/>
      <c r="W869" s="139"/>
      <c r="X869" s="137"/>
      <c r="Y869" s="140"/>
      <c r="Z869" s="143"/>
      <c r="AA869" s="144"/>
      <c r="AB869" s="158">
        <f t="shared" ref="AB869" si="16973">SUM(B869,D869,F869,H869,J869,L869,N869,P869,R869,T869,V869,X869,Z869)</f>
        <v>0</v>
      </c>
      <c r="AC869" s="159">
        <f t="shared" ref="AC869" si="16974">SUM(C869,E869,G869,I869,K869,M869,O869,Q869,S869,U869,W869,Y869,AA869)</f>
        <v>0</v>
      </c>
      <c r="BI869" s="136" t="s">
        <v>39</v>
      </c>
      <c r="BJ869" s="128">
        <f>B869/B870</f>
        <v>0</v>
      </c>
      <c r="BK869" s="129">
        <f t="shared" ref="BK869" si="16975">C869/C870</f>
        <v>0</v>
      </c>
      <c r="BL869" s="130">
        <f t="shared" ref="BL869" si="16976">D869/D870</f>
        <v>0</v>
      </c>
      <c r="BM869" s="131">
        <f t="shared" ref="BM869" si="16977">E869/E870</f>
        <v>0</v>
      </c>
      <c r="BN869" s="128">
        <f t="shared" ref="BN869" si="16978">F869/F870</f>
        <v>0</v>
      </c>
      <c r="BO869" s="129">
        <f t="shared" ref="BO869" si="16979">G869/G870</f>
        <v>0</v>
      </c>
      <c r="BP869" s="130">
        <f t="shared" ref="BP869" si="16980">H869/H870</f>
        <v>0</v>
      </c>
      <c r="BQ869" s="131">
        <f t="shared" ref="BQ869" si="16981">I869/I870</f>
        <v>0</v>
      </c>
      <c r="BR869" s="128">
        <f t="shared" ref="BR869" si="16982">J869/J870</f>
        <v>0</v>
      </c>
      <c r="BS869" s="129">
        <f t="shared" ref="BS869" si="16983">K869/K870</f>
        <v>0</v>
      </c>
      <c r="BT869" s="130">
        <f t="shared" ref="BT869" si="16984">L869/L870</f>
        <v>0</v>
      </c>
      <c r="BU869" s="128">
        <f t="shared" ref="BU869" si="16985">M869/M870</f>
        <v>0</v>
      </c>
      <c r="BV869" s="132">
        <f t="shared" ref="BV869" si="16986">N869/N870</f>
        <v>0</v>
      </c>
      <c r="BW869" s="133">
        <f t="shared" ref="BW869" si="16987">O869/O870</f>
        <v>0</v>
      </c>
      <c r="BX869" s="128">
        <f t="shared" ref="BX869" si="16988">P869/P870</f>
        <v>0</v>
      </c>
      <c r="BY869" s="129">
        <f t="shared" ref="BY869" si="16989">Q869/Q870</f>
        <v>0</v>
      </c>
      <c r="BZ869" s="130">
        <f t="shared" ref="BZ869" si="16990">R869/R870</f>
        <v>0</v>
      </c>
      <c r="CA869" s="131">
        <f t="shared" ref="CA869" si="16991">S869/S870</f>
        <v>0</v>
      </c>
      <c r="CB869" s="128">
        <f t="shared" ref="CB869" si="16992">T869/T870</f>
        <v>0</v>
      </c>
      <c r="CC869" s="129">
        <f t="shared" ref="CC869" si="16993">U869/U870</f>
        <v>0</v>
      </c>
      <c r="CD869" s="130">
        <f t="shared" ref="CD869" si="16994">V869/V870</f>
        <v>0</v>
      </c>
      <c r="CE869" s="131">
        <f t="shared" ref="CE869" si="16995">W869/W870</f>
        <v>0</v>
      </c>
      <c r="CF869" s="128">
        <f t="shared" ref="CF869" si="16996">X869/X870</f>
        <v>0</v>
      </c>
      <c r="CG869" s="129">
        <f t="shared" ref="CG869" si="16997">Y869/Y870</f>
        <v>0</v>
      </c>
      <c r="CH869" s="130">
        <f t="shared" ref="CH869" si="16998">Z869/Z870</f>
        <v>0</v>
      </c>
      <c r="CI869" s="128">
        <f t="shared" ref="CI869" si="16999">AA869/AA870</f>
        <v>0</v>
      </c>
      <c r="CJ869" s="134">
        <f t="shared" ref="CJ869" si="17000">AB869/AB870</f>
        <v>0</v>
      </c>
      <c r="CK869" s="135">
        <f t="shared" ref="CK869" si="17001">AC869/AC870</f>
        <v>0</v>
      </c>
    </row>
    <row r="870" spans="1:89" ht="14.25" thickTop="1" thickBot="1" x14ac:dyDescent="0.25">
      <c r="A870" s="229" t="s">
        <v>13</v>
      </c>
      <c r="B870" s="20">
        <f t="shared" ref="B870:AA870" si="17002">SUM(B847:B869)</f>
        <v>26220</v>
      </c>
      <c r="C870" s="21">
        <f t="shared" si="17002"/>
        <v>30844</v>
      </c>
      <c r="D870" s="20">
        <f t="shared" si="17002"/>
        <v>9856</v>
      </c>
      <c r="E870" s="21">
        <f t="shared" si="17002"/>
        <v>11679</v>
      </c>
      <c r="F870" s="20">
        <f t="shared" si="17002"/>
        <v>24339</v>
      </c>
      <c r="G870" s="21">
        <f t="shared" si="17002"/>
        <v>28395</v>
      </c>
      <c r="H870" s="20">
        <f t="shared" si="17002"/>
        <v>39158</v>
      </c>
      <c r="I870" s="21">
        <f t="shared" si="17002"/>
        <v>43956</v>
      </c>
      <c r="J870" s="20">
        <f t="shared" si="17002"/>
        <v>5113</v>
      </c>
      <c r="K870" s="21">
        <f t="shared" si="17002"/>
        <v>4713</v>
      </c>
      <c r="L870" s="20">
        <f t="shared" si="17002"/>
        <v>18315</v>
      </c>
      <c r="M870" s="21">
        <f t="shared" si="17002"/>
        <v>17085</v>
      </c>
      <c r="N870" s="20">
        <f t="shared" si="17002"/>
        <v>38886</v>
      </c>
      <c r="O870" s="21">
        <f t="shared" si="17002"/>
        <v>34741</v>
      </c>
      <c r="P870" s="20">
        <f t="shared" si="17002"/>
        <v>20441</v>
      </c>
      <c r="Q870" s="21">
        <f t="shared" si="17002"/>
        <v>16230</v>
      </c>
      <c r="R870" s="20">
        <f t="shared" si="17002"/>
        <v>27529</v>
      </c>
      <c r="S870" s="21">
        <f t="shared" si="17002"/>
        <v>25146</v>
      </c>
      <c r="T870" s="20">
        <f t="shared" si="17002"/>
        <v>5438</v>
      </c>
      <c r="U870" s="21">
        <f t="shared" si="17002"/>
        <v>5027</v>
      </c>
      <c r="V870" s="20">
        <f t="shared" si="17002"/>
        <v>22518</v>
      </c>
      <c r="W870" s="21">
        <f t="shared" si="17002"/>
        <v>24484</v>
      </c>
      <c r="X870" s="20">
        <f t="shared" si="17002"/>
        <v>18106</v>
      </c>
      <c r="Y870" s="21">
        <f t="shared" si="17002"/>
        <v>8696</v>
      </c>
      <c r="Z870" s="20">
        <f t="shared" si="17002"/>
        <v>39763</v>
      </c>
      <c r="AA870" s="21">
        <f t="shared" si="17002"/>
        <v>43156</v>
      </c>
      <c r="AB870" s="160">
        <f t="shared" ref="AB870:AC870" si="17003">SUM(AB846:AB869)</f>
        <v>295682</v>
      </c>
      <c r="AC870" s="161">
        <f t="shared" si="17003"/>
        <v>294152</v>
      </c>
      <c r="BI870" s="229" t="s">
        <v>13</v>
      </c>
      <c r="BJ870" s="154">
        <f>SUM(BJ846:BJ869)</f>
        <v>0.99999999999999989</v>
      </c>
      <c r="BK870" s="155">
        <f t="shared" ref="BK870:CK870" si="17004">SUM(BK846:BK869)</f>
        <v>1</v>
      </c>
      <c r="BL870" s="154">
        <f t="shared" si="17004"/>
        <v>1</v>
      </c>
      <c r="BM870" s="155">
        <f t="shared" si="17004"/>
        <v>1</v>
      </c>
      <c r="BN870" s="154">
        <f t="shared" si="17004"/>
        <v>1</v>
      </c>
      <c r="BO870" s="155">
        <f t="shared" si="17004"/>
        <v>1</v>
      </c>
      <c r="BP870" s="154">
        <f t="shared" si="17004"/>
        <v>1</v>
      </c>
      <c r="BQ870" s="155">
        <f t="shared" si="17004"/>
        <v>1</v>
      </c>
      <c r="BR870" s="154">
        <f t="shared" si="17004"/>
        <v>1</v>
      </c>
      <c r="BS870" s="155">
        <f t="shared" si="17004"/>
        <v>1</v>
      </c>
      <c r="BT870" s="154">
        <f t="shared" si="17004"/>
        <v>1</v>
      </c>
      <c r="BU870" s="155">
        <f t="shared" si="17004"/>
        <v>1</v>
      </c>
      <c r="BV870" s="154">
        <f t="shared" si="17004"/>
        <v>1</v>
      </c>
      <c r="BW870" s="155">
        <f t="shared" si="17004"/>
        <v>1</v>
      </c>
      <c r="BX870" s="154">
        <f t="shared" si="17004"/>
        <v>0.99999999999999978</v>
      </c>
      <c r="BY870" s="155">
        <f t="shared" si="17004"/>
        <v>1</v>
      </c>
      <c r="BZ870" s="154">
        <f t="shared" si="17004"/>
        <v>1.0000000000000002</v>
      </c>
      <c r="CA870" s="155">
        <f t="shared" si="17004"/>
        <v>1</v>
      </c>
      <c r="CB870" s="154">
        <f t="shared" si="17004"/>
        <v>1.0000000000000002</v>
      </c>
      <c r="CC870" s="155">
        <f t="shared" si="17004"/>
        <v>0.99999999999999989</v>
      </c>
      <c r="CD870" s="154">
        <f t="shared" si="17004"/>
        <v>1</v>
      </c>
      <c r="CE870" s="155">
        <f t="shared" si="17004"/>
        <v>1</v>
      </c>
      <c r="CF870" s="154">
        <f t="shared" si="17004"/>
        <v>1</v>
      </c>
      <c r="CG870" s="155">
        <f t="shared" si="17004"/>
        <v>1.0000000000000002</v>
      </c>
      <c r="CH870" s="154">
        <f t="shared" si="17004"/>
        <v>0.99999999999999989</v>
      </c>
      <c r="CI870" s="155">
        <f t="shared" si="17004"/>
        <v>1</v>
      </c>
      <c r="CJ870" s="154">
        <f t="shared" si="17004"/>
        <v>1</v>
      </c>
      <c r="CK870" s="155">
        <f t="shared" si="17004"/>
        <v>1</v>
      </c>
    </row>
    <row r="871" spans="1:89" ht="13.5" thickTop="1" x14ac:dyDescent="0.2">
      <c r="A871" s="173"/>
    </row>
    <row r="873" spans="1:89" x14ac:dyDescent="0.2">
      <c r="A873" s="304">
        <f>+A842+1</f>
        <v>44710</v>
      </c>
      <c r="B873" s="304"/>
      <c r="C873" s="304"/>
      <c r="D873" s="304"/>
      <c r="BI873" s="309">
        <f>+BI811+2</f>
        <v>44710</v>
      </c>
      <c r="BJ873" s="309"/>
      <c r="BK873" s="309"/>
      <c r="BL873" s="309"/>
    </row>
    <row r="874" spans="1:89" ht="13.5" thickBot="1" x14ac:dyDescent="0.25">
      <c r="AE874" s="232" t="s">
        <v>84</v>
      </c>
    </row>
    <row r="875" spans="1:89" ht="14.25" thickTop="1" thickBot="1" x14ac:dyDescent="0.25">
      <c r="A875" s="300" t="s">
        <v>0</v>
      </c>
      <c r="B875" s="302" t="s">
        <v>1</v>
      </c>
      <c r="C875" s="303"/>
      <c r="D875" s="302" t="s">
        <v>2</v>
      </c>
      <c r="E875" s="303"/>
      <c r="F875" s="302" t="s">
        <v>3</v>
      </c>
      <c r="G875" s="303"/>
      <c r="H875" s="302" t="s">
        <v>4</v>
      </c>
      <c r="I875" s="303"/>
      <c r="J875" s="302" t="s">
        <v>5</v>
      </c>
      <c r="K875" s="303"/>
      <c r="L875" s="302" t="s">
        <v>6</v>
      </c>
      <c r="M875" s="303"/>
      <c r="N875" s="302" t="s">
        <v>7</v>
      </c>
      <c r="O875" s="303"/>
      <c r="P875" s="302" t="s">
        <v>8</v>
      </c>
      <c r="Q875" s="303"/>
      <c r="R875" s="302" t="s">
        <v>9</v>
      </c>
      <c r="S875" s="303"/>
      <c r="T875" s="302" t="s">
        <v>10</v>
      </c>
      <c r="U875" s="303"/>
      <c r="V875" s="302" t="s">
        <v>11</v>
      </c>
      <c r="W875" s="303"/>
      <c r="X875" s="302" t="s">
        <v>12</v>
      </c>
      <c r="Y875" s="303"/>
      <c r="Z875" s="305" t="s">
        <v>40</v>
      </c>
      <c r="AA875" s="306"/>
      <c r="AB875" s="307" t="s">
        <v>41</v>
      </c>
      <c r="AC875" s="308"/>
      <c r="AE875" s="300" t="s">
        <v>0</v>
      </c>
      <c r="AF875" s="302" t="s">
        <v>1</v>
      </c>
      <c r="AG875" s="303"/>
      <c r="AH875" s="302" t="s">
        <v>2</v>
      </c>
      <c r="AI875" s="303"/>
      <c r="AJ875" s="302" t="s">
        <v>3</v>
      </c>
      <c r="AK875" s="303"/>
      <c r="AL875" s="302" t="s">
        <v>4</v>
      </c>
      <c r="AM875" s="303"/>
      <c r="AN875" s="302" t="s">
        <v>5</v>
      </c>
      <c r="AO875" s="303"/>
      <c r="AP875" s="302" t="s">
        <v>6</v>
      </c>
      <c r="AQ875" s="303"/>
      <c r="AR875" s="302" t="s">
        <v>7</v>
      </c>
      <c r="AS875" s="303"/>
      <c r="AT875" s="302" t="s">
        <v>8</v>
      </c>
      <c r="AU875" s="303"/>
      <c r="AV875" s="302" t="s">
        <v>9</v>
      </c>
      <c r="AW875" s="303"/>
      <c r="AX875" s="302" t="s">
        <v>10</v>
      </c>
      <c r="AY875" s="303"/>
      <c r="AZ875" s="302" t="s">
        <v>11</v>
      </c>
      <c r="BA875" s="303"/>
      <c r="BB875" s="302" t="s">
        <v>12</v>
      </c>
      <c r="BC875" s="303"/>
      <c r="BD875" s="305" t="s">
        <v>40</v>
      </c>
      <c r="BE875" s="306"/>
      <c r="BF875" s="307" t="s">
        <v>41</v>
      </c>
      <c r="BG875" s="308"/>
      <c r="BI875" s="300" t="s">
        <v>0</v>
      </c>
      <c r="BJ875" s="302" t="s">
        <v>1</v>
      </c>
      <c r="BK875" s="303"/>
      <c r="BL875" s="302" t="s">
        <v>2</v>
      </c>
      <c r="BM875" s="303"/>
      <c r="BN875" s="302" t="s">
        <v>3</v>
      </c>
      <c r="BO875" s="303"/>
      <c r="BP875" s="302" t="s">
        <v>4</v>
      </c>
      <c r="BQ875" s="303"/>
      <c r="BR875" s="302" t="s">
        <v>5</v>
      </c>
      <c r="BS875" s="303"/>
      <c r="BT875" s="302" t="s">
        <v>6</v>
      </c>
      <c r="BU875" s="303"/>
      <c r="BV875" s="302" t="s">
        <v>7</v>
      </c>
      <c r="BW875" s="303"/>
      <c r="BX875" s="302" t="s">
        <v>8</v>
      </c>
      <c r="BY875" s="303"/>
      <c r="BZ875" s="302" t="s">
        <v>9</v>
      </c>
      <c r="CA875" s="303"/>
      <c r="CB875" s="302" t="s">
        <v>10</v>
      </c>
      <c r="CC875" s="303"/>
      <c r="CD875" s="302" t="s">
        <v>11</v>
      </c>
      <c r="CE875" s="303"/>
      <c r="CF875" s="302" t="s">
        <v>12</v>
      </c>
      <c r="CG875" s="303"/>
      <c r="CH875" s="305" t="s">
        <v>40</v>
      </c>
      <c r="CI875" s="306"/>
      <c r="CJ875" s="302" t="s">
        <v>41</v>
      </c>
      <c r="CK875" s="303"/>
    </row>
    <row r="876" spans="1:89" ht="15" thickTop="1" thickBot="1" x14ac:dyDescent="0.3">
      <c r="A876" s="301"/>
      <c r="B876" s="115" t="s">
        <v>14</v>
      </c>
      <c r="C876" s="116" t="s">
        <v>15</v>
      </c>
      <c r="D876" s="117" t="s">
        <v>14</v>
      </c>
      <c r="E876" s="118" t="s">
        <v>15</v>
      </c>
      <c r="F876" s="115" t="s">
        <v>14</v>
      </c>
      <c r="G876" s="116" t="s">
        <v>15</v>
      </c>
      <c r="H876" s="117" t="s">
        <v>14</v>
      </c>
      <c r="I876" s="118" t="s">
        <v>15</v>
      </c>
      <c r="J876" s="115" t="s">
        <v>14</v>
      </c>
      <c r="K876" s="116" t="s">
        <v>15</v>
      </c>
      <c r="L876" s="117" t="s">
        <v>14</v>
      </c>
      <c r="M876" s="115" t="s">
        <v>15</v>
      </c>
      <c r="N876" s="119" t="s">
        <v>14</v>
      </c>
      <c r="O876" s="120" t="s">
        <v>15</v>
      </c>
      <c r="P876" s="115" t="s">
        <v>14</v>
      </c>
      <c r="Q876" s="116" t="s">
        <v>15</v>
      </c>
      <c r="R876" s="117" t="s">
        <v>14</v>
      </c>
      <c r="S876" s="118" t="s">
        <v>15</v>
      </c>
      <c r="T876" s="115" t="s">
        <v>14</v>
      </c>
      <c r="U876" s="116" t="s">
        <v>15</v>
      </c>
      <c r="V876" s="117" t="s">
        <v>14</v>
      </c>
      <c r="W876" s="118" t="s">
        <v>15</v>
      </c>
      <c r="X876" s="115" t="s">
        <v>14</v>
      </c>
      <c r="Y876" s="116" t="s">
        <v>15</v>
      </c>
      <c r="Z876" s="28" t="s">
        <v>14</v>
      </c>
      <c r="AA876" s="121" t="s">
        <v>15</v>
      </c>
      <c r="AB876" s="162" t="s">
        <v>14</v>
      </c>
      <c r="AC876" s="163" t="s">
        <v>15</v>
      </c>
      <c r="AE876" s="301"/>
      <c r="AF876" s="115" t="s">
        <v>14</v>
      </c>
      <c r="AG876" s="116" t="s">
        <v>15</v>
      </c>
      <c r="AH876" s="117" t="s">
        <v>14</v>
      </c>
      <c r="AI876" s="118" t="s">
        <v>15</v>
      </c>
      <c r="AJ876" s="115" t="s">
        <v>14</v>
      </c>
      <c r="AK876" s="116" t="s">
        <v>15</v>
      </c>
      <c r="AL876" s="117" t="s">
        <v>14</v>
      </c>
      <c r="AM876" s="118" t="s">
        <v>15</v>
      </c>
      <c r="AN876" s="115" t="s">
        <v>14</v>
      </c>
      <c r="AO876" s="116" t="s">
        <v>15</v>
      </c>
      <c r="AP876" s="117" t="s">
        <v>14</v>
      </c>
      <c r="AQ876" s="115" t="s">
        <v>15</v>
      </c>
      <c r="AR876" s="119" t="s">
        <v>14</v>
      </c>
      <c r="AS876" s="120" t="s">
        <v>15</v>
      </c>
      <c r="AT876" s="115" t="s">
        <v>14</v>
      </c>
      <c r="AU876" s="116" t="s">
        <v>15</v>
      </c>
      <c r="AV876" s="117" t="s">
        <v>14</v>
      </c>
      <c r="AW876" s="118" t="s">
        <v>15</v>
      </c>
      <c r="AX876" s="115" t="s">
        <v>14</v>
      </c>
      <c r="AY876" s="116" t="s">
        <v>15</v>
      </c>
      <c r="AZ876" s="117" t="s">
        <v>14</v>
      </c>
      <c r="BA876" s="118" t="s">
        <v>15</v>
      </c>
      <c r="BB876" s="115" t="s">
        <v>14</v>
      </c>
      <c r="BC876" s="116" t="s">
        <v>15</v>
      </c>
      <c r="BD876" s="28" t="s">
        <v>14</v>
      </c>
      <c r="BE876" s="121" t="s">
        <v>15</v>
      </c>
      <c r="BF876" s="162" t="s">
        <v>14</v>
      </c>
      <c r="BG876" s="163" t="s">
        <v>15</v>
      </c>
      <c r="BI876" s="301"/>
      <c r="BJ876" s="115" t="s">
        <v>14</v>
      </c>
      <c r="BK876" s="116" t="s">
        <v>15</v>
      </c>
      <c r="BL876" s="117" t="s">
        <v>14</v>
      </c>
      <c r="BM876" s="118" t="s">
        <v>15</v>
      </c>
      <c r="BN876" s="115" t="s">
        <v>14</v>
      </c>
      <c r="BO876" s="116" t="s">
        <v>15</v>
      </c>
      <c r="BP876" s="117" t="s">
        <v>14</v>
      </c>
      <c r="BQ876" s="118" t="s">
        <v>15</v>
      </c>
      <c r="BR876" s="115" t="s">
        <v>14</v>
      </c>
      <c r="BS876" s="116" t="s">
        <v>15</v>
      </c>
      <c r="BT876" s="117" t="s">
        <v>14</v>
      </c>
      <c r="BU876" s="115" t="s">
        <v>15</v>
      </c>
      <c r="BV876" s="119" t="s">
        <v>14</v>
      </c>
      <c r="BW876" s="120" t="s">
        <v>15</v>
      </c>
      <c r="BX876" s="115" t="s">
        <v>14</v>
      </c>
      <c r="BY876" s="116" t="s">
        <v>15</v>
      </c>
      <c r="BZ876" s="117" t="s">
        <v>14</v>
      </c>
      <c r="CA876" s="118" t="s">
        <v>15</v>
      </c>
      <c r="CB876" s="115" t="s">
        <v>14</v>
      </c>
      <c r="CC876" s="116" t="s">
        <v>15</v>
      </c>
      <c r="CD876" s="117" t="s">
        <v>14</v>
      </c>
      <c r="CE876" s="118" t="s">
        <v>15</v>
      </c>
      <c r="CF876" s="115" t="s">
        <v>14</v>
      </c>
      <c r="CG876" s="116" t="s">
        <v>15</v>
      </c>
      <c r="CH876" s="28" t="s">
        <v>14</v>
      </c>
      <c r="CI876" s="121" t="s">
        <v>15</v>
      </c>
      <c r="CJ876" s="119" t="s">
        <v>14</v>
      </c>
      <c r="CK876" s="120" t="s">
        <v>15</v>
      </c>
    </row>
    <row r="877" spans="1:89" ht="13.5" thickTop="1" x14ac:dyDescent="0.2">
      <c r="A877" s="124" t="s">
        <v>16</v>
      </c>
      <c r="B877" s="125"/>
      <c r="C877" s="172"/>
      <c r="D877" s="126"/>
      <c r="E877" s="166"/>
      <c r="F877" s="125"/>
      <c r="G877" s="127"/>
      <c r="H877" s="126"/>
      <c r="I877" s="166"/>
      <c r="J877" s="125"/>
      <c r="K877" s="127"/>
      <c r="L877" s="126"/>
      <c r="M877" s="125"/>
      <c r="N877" s="165"/>
      <c r="O877" s="167"/>
      <c r="P877" s="125"/>
      <c r="Q877" s="127"/>
      <c r="R877" s="126"/>
      <c r="S877" s="166"/>
      <c r="T877" s="125"/>
      <c r="U877" s="127"/>
      <c r="V877" s="126"/>
      <c r="W877" s="166"/>
      <c r="X877" s="125"/>
      <c r="Y877" s="127"/>
      <c r="Z877" s="170"/>
      <c r="AA877" s="171"/>
      <c r="AB877" s="156">
        <f>B877+D877+F877+H877+J877+L877+N877+P877+R877+T877+V877+X877+Z877</f>
        <v>0</v>
      </c>
      <c r="AC877" s="157">
        <f>C877+E877+G877+I877+K877+M877+O877+Q877+S877+U877+W877+Y877+AA877</f>
        <v>0</v>
      </c>
      <c r="AE877" s="235" t="str">
        <f>$AE$9</f>
        <v>07:00 - 07:59</v>
      </c>
      <c r="AF877" s="125">
        <f>SUMIF($A$9:$A$32,$AE877,B$877:B$900)</f>
        <v>866</v>
      </c>
      <c r="AG877" s="172">
        <f t="shared" ref="AG877:AV879" si="17005">SUMIF($A$9:$A$32,$AE877,C$877:C$900)</f>
        <v>892</v>
      </c>
      <c r="AH877" s="126">
        <f t="shared" si="17005"/>
        <v>352</v>
      </c>
      <c r="AI877" s="166">
        <f t="shared" si="17005"/>
        <v>425</v>
      </c>
      <c r="AJ877" s="125">
        <f t="shared" si="17005"/>
        <v>1132</v>
      </c>
      <c r="AK877" s="127">
        <f t="shared" si="17005"/>
        <v>976</v>
      </c>
      <c r="AL877" s="126">
        <f t="shared" si="17005"/>
        <v>1475</v>
      </c>
      <c r="AM877" s="166">
        <f t="shared" si="17005"/>
        <v>1445</v>
      </c>
      <c r="AN877" s="125">
        <f t="shared" si="17005"/>
        <v>123</v>
      </c>
      <c r="AO877" s="127">
        <f t="shared" si="17005"/>
        <v>160</v>
      </c>
      <c r="AP877" s="126">
        <f t="shared" si="17005"/>
        <v>504</v>
      </c>
      <c r="AQ877" s="125">
        <f t="shared" si="17005"/>
        <v>749</v>
      </c>
      <c r="AR877" s="165">
        <f t="shared" si="17005"/>
        <v>1362</v>
      </c>
      <c r="AS877" s="167">
        <f t="shared" si="17005"/>
        <v>1258</v>
      </c>
      <c r="AT877" s="125">
        <f t="shared" si="17005"/>
        <v>762</v>
      </c>
      <c r="AU877" s="127">
        <f t="shared" si="17005"/>
        <v>576</v>
      </c>
      <c r="AV877" s="126">
        <f t="shared" si="17005"/>
        <v>1151</v>
      </c>
      <c r="AW877" s="166">
        <f t="shared" ref="AW877:BE879" si="17006">SUMIF($A$9:$A$32,$AE877,S$877:S$900)</f>
        <v>977</v>
      </c>
      <c r="AX877" s="125">
        <f t="shared" si="17006"/>
        <v>262</v>
      </c>
      <c r="AY877" s="127">
        <f t="shared" si="17006"/>
        <v>229</v>
      </c>
      <c r="AZ877" s="126">
        <f t="shared" si="17006"/>
        <v>614</v>
      </c>
      <c r="BA877" s="166">
        <f t="shared" si="17006"/>
        <v>941</v>
      </c>
      <c r="BB877" s="125">
        <f t="shared" si="17006"/>
        <v>668</v>
      </c>
      <c r="BC877" s="127">
        <f t="shared" si="17006"/>
        <v>343</v>
      </c>
      <c r="BD877" s="170">
        <f t="shared" si="17006"/>
        <v>1668</v>
      </c>
      <c r="BE877" s="171">
        <f t="shared" si="17006"/>
        <v>1770</v>
      </c>
      <c r="BF877" s="156">
        <f>AF877+AH877+AJ877+AL877+AN877+AP877+AR877+AT877+AV877+AX877+AZ877+BB877+BD877</f>
        <v>10939</v>
      </c>
      <c r="BG877" s="157">
        <f>AG877+AI877+AK877+AM877+AO877+AQ877+AS877+AU877+AW877+AY877+BA877+BC877+BE877</f>
        <v>10741</v>
      </c>
      <c r="BI877" s="124" t="s">
        <v>16</v>
      </c>
      <c r="BJ877" s="128">
        <f>B877/B901</f>
        <v>0</v>
      </c>
      <c r="BK877" s="129">
        <f t="shared" ref="BK877" si="17007">C877/C901</f>
        <v>0</v>
      </c>
      <c r="BL877" s="130">
        <f t="shared" ref="BL877" si="17008">D877/D901</f>
        <v>0</v>
      </c>
      <c r="BM877" s="131">
        <f t="shared" ref="BM877" si="17009">E877/E901</f>
        <v>0</v>
      </c>
      <c r="BN877" s="128">
        <f t="shared" ref="BN877" si="17010">F877/F901</f>
        <v>0</v>
      </c>
      <c r="BO877" s="129">
        <f t="shared" ref="BO877" si="17011">G877/G901</f>
        <v>0</v>
      </c>
      <c r="BP877" s="130">
        <f t="shared" ref="BP877" si="17012">H877/H901</f>
        <v>0</v>
      </c>
      <c r="BQ877" s="131">
        <f t="shared" ref="BQ877" si="17013">I877/I901</f>
        <v>0</v>
      </c>
      <c r="BR877" s="128">
        <f t="shared" ref="BR877" si="17014">J877/J901</f>
        <v>0</v>
      </c>
      <c r="BS877" s="129">
        <f t="shared" ref="BS877" si="17015">K877/K901</f>
        <v>0</v>
      </c>
      <c r="BT877" s="130">
        <f t="shared" ref="BT877" si="17016">L877/L901</f>
        <v>0</v>
      </c>
      <c r="BU877" s="128">
        <f t="shared" ref="BU877" si="17017">M877/M901</f>
        <v>0</v>
      </c>
      <c r="BV877" s="132">
        <f t="shared" ref="BV877" si="17018">N877/N901</f>
        <v>0</v>
      </c>
      <c r="BW877" s="133">
        <f t="shared" ref="BW877" si="17019">O877/O901</f>
        <v>0</v>
      </c>
      <c r="BX877" s="128">
        <f t="shared" ref="BX877" si="17020">P877/P901</f>
        <v>0</v>
      </c>
      <c r="BY877" s="129">
        <f t="shared" ref="BY877" si="17021">Q877/Q901</f>
        <v>0</v>
      </c>
      <c r="BZ877" s="130">
        <f t="shared" ref="BZ877" si="17022">R877/R901</f>
        <v>0</v>
      </c>
      <c r="CA877" s="131">
        <f t="shared" ref="CA877" si="17023">S877/S901</f>
        <v>0</v>
      </c>
      <c r="CB877" s="128">
        <f t="shared" ref="CB877" si="17024">T877/T901</f>
        <v>0</v>
      </c>
      <c r="CC877" s="129">
        <f t="shared" ref="CC877" si="17025">U877/U901</f>
        <v>0</v>
      </c>
      <c r="CD877" s="130">
        <f t="shared" ref="CD877" si="17026">V877/V901</f>
        <v>0</v>
      </c>
      <c r="CE877" s="131">
        <f t="shared" ref="CE877" si="17027">W877/W901</f>
        <v>0</v>
      </c>
      <c r="CF877" s="128">
        <f t="shared" ref="CF877" si="17028">X877/X901</f>
        <v>0</v>
      </c>
      <c r="CG877" s="129">
        <f t="shared" ref="CG877" si="17029">Y877/Y901</f>
        <v>0</v>
      </c>
      <c r="CH877" s="130">
        <f t="shared" ref="CH877" si="17030">Z877/Z901</f>
        <v>0</v>
      </c>
      <c r="CI877" s="128">
        <f t="shared" ref="CI877" si="17031">AA877/AA901</f>
        <v>0</v>
      </c>
      <c r="CJ877" s="134">
        <f t="shared" ref="CJ877" si="17032">AB877/AB901</f>
        <v>0</v>
      </c>
      <c r="CK877" s="135">
        <f t="shared" ref="CK877" si="17033">AC877/AC901</f>
        <v>0</v>
      </c>
    </row>
    <row r="878" spans="1:89" x14ac:dyDescent="0.2">
      <c r="A878" s="136" t="s">
        <v>17</v>
      </c>
      <c r="B878" s="175">
        <v>134</v>
      </c>
      <c r="C878" s="176">
        <v>0</v>
      </c>
      <c r="D878" s="177">
        <v>112</v>
      </c>
      <c r="E878" s="178">
        <v>1</v>
      </c>
      <c r="F878" s="175">
        <v>294</v>
      </c>
      <c r="G878" s="179">
        <v>7</v>
      </c>
      <c r="H878" s="177">
        <v>269</v>
      </c>
      <c r="I878" s="178">
        <v>32</v>
      </c>
      <c r="J878" s="175">
        <v>6</v>
      </c>
      <c r="K878" s="179">
        <v>12</v>
      </c>
      <c r="L878" s="177">
        <v>48</v>
      </c>
      <c r="M878" s="175">
        <v>16</v>
      </c>
      <c r="N878" s="180">
        <v>114</v>
      </c>
      <c r="O878" s="181">
        <v>81</v>
      </c>
      <c r="P878" s="175">
        <v>34</v>
      </c>
      <c r="Q878" s="179">
        <v>32</v>
      </c>
      <c r="R878" s="177">
        <v>21</v>
      </c>
      <c r="S878" s="178">
        <v>68</v>
      </c>
      <c r="T878" s="175">
        <v>0</v>
      </c>
      <c r="U878" s="179">
        <v>7</v>
      </c>
      <c r="V878" s="177">
        <v>11</v>
      </c>
      <c r="W878" s="178">
        <v>51</v>
      </c>
      <c r="X878" s="175">
        <v>0</v>
      </c>
      <c r="Y878" s="179">
        <v>0</v>
      </c>
      <c r="Z878" s="177">
        <v>0</v>
      </c>
      <c r="AA878" s="175">
        <v>0</v>
      </c>
      <c r="AB878" s="158">
        <f t="shared" ref="AB878:AB900" si="17034">SUM(B878,D878,F878,H878,J878,L878,N878,P878,R878,T878,V878,X878,Z878)</f>
        <v>1043</v>
      </c>
      <c r="AC878" s="159">
        <f t="shared" ref="AC878:AC900" si="17035">SUM(C878,E878,G878,I878,K878,M878,O878,Q878,S878,U878,W878,Y878,AA878)</f>
        <v>307</v>
      </c>
      <c r="AE878" s="237" t="str">
        <f>$AE$10</f>
        <v>08:00 - 08:59</v>
      </c>
      <c r="AF878" s="125">
        <f>SUMIF($A$9:$A$32,$AE878,B$877:B$900)</f>
        <v>1117</v>
      </c>
      <c r="AG878" s="176">
        <f t="shared" si="17005"/>
        <v>875</v>
      </c>
      <c r="AH878" s="177">
        <f t="shared" si="17005"/>
        <v>406</v>
      </c>
      <c r="AI878" s="178">
        <f t="shared" si="17005"/>
        <v>431</v>
      </c>
      <c r="AJ878" s="238">
        <f t="shared" si="17005"/>
        <v>1360</v>
      </c>
      <c r="AK878" s="179">
        <f t="shared" si="17005"/>
        <v>768</v>
      </c>
      <c r="AL878" s="177">
        <f t="shared" si="17005"/>
        <v>1815</v>
      </c>
      <c r="AM878" s="178">
        <f t="shared" si="17005"/>
        <v>1624</v>
      </c>
      <c r="AN878" s="238">
        <f t="shared" si="17005"/>
        <v>117</v>
      </c>
      <c r="AO878" s="179">
        <f t="shared" si="17005"/>
        <v>224</v>
      </c>
      <c r="AP878" s="177">
        <f t="shared" si="17005"/>
        <v>460</v>
      </c>
      <c r="AQ878" s="238">
        <f t="shared" si="17005"/>
        <v>769</v>
      </c>
      <c r="AR878" s="180">
        <f t="shared" si="17005"/>
        <v>1508</v>
      </c>
      <c r="AS878" s="181">
        <f t="shared" si="17005"/>
        <v>1542</v>
      </c>
      <c r="AT878" s="238">
        <f t="shared" si="17005"/>
        <v>907</v>
      </c>
      <c r="AU878" s="179">
        <f t="shared" si="17005"/>
        <v>531</v>
      </c>
      <c r="AV878" s="177">
        <f t="shared" si="17005"/>
        <v>1318</v>
      </c>
      <c r="AW878" s="178">
        <f t="shared" si="17006"/>
        <v>998</v>
      </c>
      <c r="AX878" s="238">
        <f t="shared" si="17006"/>
        <v>147</v>
      </c>
      <c r="AY878" s="179">
        <f t="shared" si="17006"/>
        <v>169</v>
      </c>
      <c r="AZ878" s="177">
        <f t="shared" si="17006"/>
        <v>668</v>
      </c>
      <c r="BA878" s="178">
        <f t="shared" si="17006"/>
        <v>1101</v>
      </c>
      <c r="BB878" s="238">
        <f t="shared" si="17006"/>
        <v>691</v>
      </c>
      <c r="BC878" s="179">
        <f t="shared" si="17006"/>
        <v>331</v>
      </c>
      <c r="BD878" s="177">
        <f t="shared" si="17006"/>
        <v>1875</v>
      </c>
      <c r="BE878" s="238">
        <f t="shared" si="17006"/>
        <v>2001</v>
      </c>
      <c r="BF878" s="158">
        <f>SUM(AF878,AH878,AJ878,AL878,AN878,AP878,AR878,AT878,AV878,AX878,AZ878,BB878,BD878)</f>
        <v>12389</v>
      </c>
      <c r="BG878" s="159">
        <f>SUM(AG878,AI878,AK878,AM878,AO878,AQ878,AS878,AU878,AW878,AY878,BA878,BC878,BE878)</f>
        <v>11364</v>
      </c>
      <c r="BI878" s="136" t="s">
        <v>17</v>
      </c>
      <c r="BJ878" s="128">
        <f>B878/B901</f>
        <v>5.3166164100936358E-3</v>
      </c>
      <c r="BK878" s="129">
        <f t="shared" ref="BK878" si="17036">C878/C901</f>
        <v>0</v>
      </c>
      <c r="BL878" s="130">
        <f t="shared" ref="BL878" si="17037">D878/D901</f>
        <v>1.4316758276875879E-2</v>
      </c>
      <c r="BM878" s="131">
        <f t="shared" ref="BM878" si="17038">E878/E901</f>
        <v>1.0986596352450011E-4</v>
      </c>
      <c r="BN878" s="128">
        <f t="shared" ref="BN878" si="17039">F878/F901</f>
        <v>1.4392715523571744E-2</v>
      </c>
      <c r="BO878" s="129">
        <f t="shared" ref="BO878" si="17040">G878/G901</f>
        <v>3.8616428532024051E-4</v>
      </c>
      <c r="BP878" s="130">
        <f t="shared" ref="BP878" si="17041">H878/H901</f>
        <v>7.2172139944194037E-3</v>
      </c>
      <c r="BQ878" s="131">
        <f t="shared" ref="BQ878" si="17042">I878/I901</f>
        <v>8.8790233074361824E-4</v>
      </c>
      <c r="BR878" s="128">
        <f t="shared" ref="BR878" si="17043">J878/J901</f>
        <v>1.7371163867979154E-3</v>
      </c>
      <c r="BS878" s="129">
        <f t="shared" ref="BS878" si="17044">K878/K901</f>
        <v>3.4324942791762012E-3</v>
      </c>
      <c r="BT878" s="130">
        <f t="shared" ref="BT878" si="17045">L878/L901</f>
        <v>3.563738956121464E-3</v>
      </c>
      <c r="BU878" s="128">
        <f t="shared" ref="BU878" si="17046">M878/M901</f>
        <v>1.1435923093417197E-3</v>
      </c>
      <c r="BV878" s="132">
        <f t="shared" ref="BV878" si="17047">N878/N901</f>
        <v>3.8059626748572764E-3</v>
      </c>
      <c r="BW878" s="133">
        <f t="shared" ref="BW878" si="17048">O878/O901</f>
        <v>2.7608302941477215E-3</v>
      </c>
      <c r="BX878" s="128">
        <f t="shared" ref="BX878" si="17049">P878/P901</f>
        <v>2.2442244224422443E-3</v>
      </c>
      <c r="BY878" s="129">
        <f t="shared" ref="BY878" si="17050">Q878/Q901</f>
        <v>2.2206800832755033E-3</v>
      </c>
      <c r="BZ878" s="130">
        <f t="shared" ref="BZ878" si="17051">R878/R901</f>
        <v>9.479528732000181E-4</v>
      </c>
      <c r="CA878" s="131">
        <f t="shared" ref="CA878" si="17052">S878/S901</f>
        <v>2.9636086293310091E-3</v>
      </c>
      <c r="CB878" s="128">
        <f t="shared" ref="CB878" si="17053">T878/T901</f>
        <v>0</v>
      </c>
      <c r="CC878" s="129">
        <f t="shared" ref="CC878" si="17054">U878/U901</f>
        <v>2.2860875244937948E-3</v>
      </c>
      <c r="CD878" s="130">
        <f t="shared" ref="CD878" si="17055">V878/V901</f>
        <v>6.262810293782737E-4</v>
      </c>
      <c r="CE878" s="131">
        <f t="shared" ref="CE878" si="17056">W878/W901</f>
        <v>2.4812688527780483E-3</v>
      </c>
      <c r="CF878" s="128">
        <f t="shared" ref="CF878" si="17057">X878/X901</f>
        <v>0</v>
      </c>
      <c r="CG878" s="129">
        <f t="shared" ref="CG878" si="17058">Y878/Y901</f>
        <v>0</v>
      </c>
      <c r="CH878" s="130">
        <f t="shared" ref="CH878" si="17059">Z878/Z901</f>
        <v>0</v>
      </c>
      <c r="CI878" s="128">
        <f t="shared" ref="CI878" si="17060">AA878/AA901</f>
        <v>0</v>
      </c>
      <c r="CJ878" s="134">
        <f t="shared" ref="CJ878" si="17061">AB878/AB901</f>
        <v>4.2300704065409951E-3</v>
      </c>
      <c r="CK878" s="135">
        <f t="shared" ref="CK878" si="17062">AC878/AC901</f>
        <v>1.2522945135631247E-3</v>
      </c>
    </row>
    <row r="879" spans="1:89" ht="13.5" thickBot="1" x14ac:dyDescent="0.25">
      <c r="A879" s="145" t="s">
        <v>18</v>
      </c>
      <c r="B879" s="182">
        <v>548</v>
      </c>
      <c r="C879" s="183">
        <v>1</v>
      </c>
      <c r="D879" s="184">
        <v>271</v>
      </c>
      <c r="E879" s="185">
        <v>74</v>
      </c>
      <c r="F879" s="182">
        <v>1123</v>
      </c>
      <c r="G879" s="186">
        <v>273</v>
      </c>
      <c r="H879" s="184">
        <v>1053</v>
      </c>
      <c r="I879" s="185">
        <v>569</v>
      </c>
      <c r="J879" s="182">
        <v>59</v>
      </c>
      <c r="K879" s="186">
        <v>76</v>
      </c>
      <c r="L879" s="184">
        <v>278</v>
      </c>
      <c r="M879" s="182">
        <v>395</v>
      </c>
      <c r="N879" s="187">
        <v>878</v>
      </c>
      <c r="O879" s="188">
        <v>850</v>
      </c>
      <c r="P879" s="182">
        <v>366</v>
      </c>
      <c r="Q879" s="186">
        <v>393</v>
      </c>
      <c r="R879" s="184">
        <v>578</v>
      </c>
      <c r="S879" s="185">
        <v>485</v>
      </c>
      <c r="T879" s="182">
        <v>92</v>
      </c>
      <c r="U879" s="186">
        <v>224</v>
      </c>
      <c r="V879" s="184">
        <v>305</v>
      </c>
      <c r="W879" s="185">
        <v>549</v>
      </c>
      <c r="X879" s="182">
        <v>379</v>
      </c>
      <c r="Y879" s="186">
        <v>259</v>
      </c>
      <c r="Z879" s="184">
        <v>1005</v>
      </c>
      <c r="AA879" s="182">
        <v>731</v>
      </c>
      <c r="AB879" s="158">
        <f t="shared" si="17034"/>
        <v>6935</v>
      </c>
      <c r="AC879" s="159">
        <f t="shared" si="17035"/>
        <v>4879</v>
      </c>
      <c r="AE879" s="235">
        <f>$AE$11</f>
        <v>0</v>
      </c>
      <c r="AF879" s="125">
        <f>SUMIF($A$9:$A$32,$AE879,B$877:B$900)</f>
        <v>0</v>
      </c>
      <c r="AG879" s="183">
        <f t="shared" si="17005"/>
        <v>0</v>
      </c>
      <c r="AH879" s="184">
        <f t="shared" si="17005"/>
        <v>0</v>
      </c>
      <c r="AI879" s="185">
        <f t="shared" si="17005"/>
        <v>0</v>
      </c>
      <c r="AJ879" s="182">
        <f t="shared" si="17005"/>
        <v>0</v>
      </c>
      <c r="AK879" s="186">
        <f t="shared" si="17005"/>
        <v>0</v>
      </c>
      <c r="AL879" s="184">
        <f t="shared" si="17005"/>
        <v>0</v>
      </c>
      <c r="AM879" s="185">
        <f t="shared" si="17005"/>
        <v>0</v>
      </c>
      <c r="AN879" s="182">
        <f t="shared" si="17005"/>
        <v>0</v>
      </c>
      <c r="AO879" s="186">
        <f t="shared" si="17005"/>
        <v>0</v>
      </c>
      <c r="AP879" s="184">
        <f t="shared" si="17005"/>
        <v>0</v>
      </c>
      <c r="AQ879" s="182">
        <f t="shared" si="17005"/>
        <v>0</v>
      </c>
      <c r="AR879" s="187">
        <f t="shared" si="17005"/>
        <v>0</v>
      </c>
      <c r="AS879" s="188">
        <f t="shared" si="17005"/>
        <v>0</v>
      </c>
      <c r="AT879" s="182">
        <f t="shared" si="17005"/>
        <v>0</v>
      </c>
      <c r="AU879" s="186">
        <f t="shared" si="17005"/>
        <v>0</v>
      </c>
      <c r="AV879" s="184">
        <f t="shared" si="17005"/>
        <v>0</v>
      </c>
      <c r="AW879" s="185">
        <f t="shared" si="17006"/>
        <v>0</v>
      </c>
      <c r="AX879" s="182">
        <f t="shared" si="17006"/>
        <v>0</v>
      </c>
      <c r="AY879" s="186">
        <f t="shared" si="17006"/>
        <v>0</v>
      </c>
      <c r="AZ879" s="184">
        <f t="shared" si="17006"/>
        <v>0</v>
      </c>
      <c r="BA879" s="185">
        <f t="shared" si="17006"/>
        <v>0</v>
      </c>
      <c r="BB879" s="182">
        <f t="shared" si="17006"/>
        <v>0</v>
      </c>
      <c r="BC879" s="186">
        <f t="shared" si="17006"/>
        <v>0</v>
      </c>
      <c r="BD879" s="184">
        <f t="shared" si="17006"/>
        <v>0</v>
      </c>
      <c r="BE879" s="182">
        <f t="shared" si="17006"/>
        <v>0</v>
      </c>
      <c r="BF879" s="158">
        <f>SUM(AF879,AH879,AJ879,AL879,AN879,AP879,AR879,AT879,AV879,AX879,AZ879,BB879,BD879)</f>
        <v>0</v>
      </c>
      <c r="BG879" s="159">
        <f>SUM(AG879,AI879,AK879,AM879,AO879,AQ879,AS879,AU879,AW879,AY879,BA879,BC879,BE879)</f>
        <v>0</v>
      </c>
      <c r="BI879" s="145" t="s">
        <v>18</v>
      </c>
      <c r="BJ879" s="128">
        <f>B879/B901</f>
        <v>2.1742580542770989E-2</v>
      </c>
      <c r="BK879" s="129">
        <f t="shared" ref="BK879" si="17063">C879/C901</f>
        <v>3.9112918997144755E-5</v>
      </c>
      <c r="BL879" s="130">
        <f t="shared" ref="BL879" si="17064">D879/D901</f>
        <v>3.4641441902083597E-2</v>
      </c>
      <c r="BM879" s="131">
        <f t="shared" ref="BM879" si="17065">E879/E901</f>
        <v>8.130081300813009E-3</v>
      </c>
      <c r="BN879" s="128">
        <f t="shared" ref="BN879" si="17066">F879/F901</f>
        <v>5.4976256914867579E-2</v>
      </c>
      <c r="BO879" s="129">
        <f t="shared" ref="BO879" si="17067">G879/G901</f>
        <v>1.506040712748938E-2</v>
      </c>
      <c r="BP879" s="130">
        <f t="shared" ref="BP879" si="17068">H879/H901</f>
        <v>2.8251770766258854E-2</v>
      </c>
      <c r="BQ879" s="131">
        <f t="shared" ref="BQ879" si="17069">I879/I901</f>
        <v>1.5788013318534962E-2</v>
      </c>
      <c r="BR879" s="128">
        <f t="shared" ref="BR879" si="17070">J879/J901</f>
        <v>1.7081644470179503E-2</v>
      </c>
      <c r="BS879" s="129">
        <f t="shared" ref="BS879" si="17071">K879/K901</f>
        <v>2.1739130434782608E-2</v>
      </c>
      <c r="BT879" s="130">
        <f t="shared" ref="BT879" si="17072">L879/L901</f>
        <v>2.0639988120870145E-2</v>
      </c>
      <c r="BU879" s="128">
        <f t="shared" ref="BU879" si="17073">M879/M901</f>
        <v>2.8232435136873704E-2</v>
      </c>
      <c r="BV879" s="132">
        <f t="shared" ref="BV879" si="17074">N879/N901</f>
        <v>2.931258972390078E-2</v>
      </c>
      <c r="BW879" s="133">
        <f t="shared" ref="BW879" si="17075">O879/O901</f>
        <v>2.897167592624152E-2</v>
      </c>
      <c r="BX879" s="128">
        <f t="shared" ref="BX879" si="17076">P879/P901</f>
        <v>2.4158415841584159E-2</v>
      </c>
      <c r="BY879" s="129">
        <f t="shared" ref="BY879" si="17077">Q879/Q901</f>
        <v>2.7272727272727271E-2</v>
      </c>
      <c r="BZ879" s="130">
        <f t="shared" ref="BZ879" si="17078">R879/R901</f>
        <v>2.609127431950526E-2</v>
      </c>
      <c r="CA879" s="131">
        <f t="shared" ref="CA879" si="17079">S879/S901</f>
        <v>2.113750272390499E-2</v>
      </c>
      <c r="CB879" s="128">
        <f t="shared" ref="CB879" si="17080">T879/T901</f>
        <v>3.1463748290013679E-2</v>
      </c>
      <c r="CC879" s="129">
        <f t="shared" ref="CC879" si="17081">U879/U901</f>
        <v>7.3154800783801432E-2</v>
      </c>
      <c r="CD879" s="130">
        <f t="shared" ref="CD879" si="17082">V879/V901</f>
        <v>1.73650649054885E-2</v>
      </c>
      <c r="CE879" s="131">
        <f t="shared" ref="CE879" si="17083">W879/W901</f>
        <v>2.6710129415198989E-2</v>
      </c>
      <c r="CF879" s="128">
        <f t="shared" ref="CF879" si="17084">X879/X901</f>
        <v>3.4332820001811759E-2</v>
      </c>
      <c r="CG879" s="129">
        <f t="shared" ref="CG879" si="17085">Y879/Y901</f>
        <v>4.0614709110867182E-2</v>
      </c>
      <c r="CH879" s="130">
        <f t="shared" ref="CH879" si="17086">Z879/Z901</f>
        <v>2.5039864460833169E-2</v>
      </c>
      <c r="CI879" s="128">
        <f t="shared" ref="CI879" si="17087">AA879/AA901</f>
        <v>1.7346938775510204E-2</v>
      </c>
      <c r="CJ879" s="134">
        <f t="shared" ref="CJ879" si="17088">AB879/AB901</f>
        <v>2.8126115310989262E-2</v>
      </c>
      <c r="CK879" s="135">
        <f t="shared" ref="CK879" si="17089">AC879/AC901</f>
        <v>1.9902100754640016E-2</v>
      </c>
    </row>
    <row r="880" spans="1:89" ht="14.25" thickTop="1" thickBot="1" x14ac:dyDescent="0.25">
      <c r="A880" s="136" t="s">
        <v>19</v>
      </c>
      <c r="B880" s="175">
        <v>703</v>
      </c>
      <c r="C880" s="176">
        <v>828</v>
      </c>
      <c r="D880" s="177">
        <v>316</v>
      </c>
      <c r="E880" s="178">
        <v>360</v>
      </c>
      <c r="F880" s="175">
        <v>1229</v>
      </c>
      <c r="G880" s="179">
        <v>901</v>
      </c>
      <c r="H880" s="177">
        <v>1287</v>
      </c>
      <c r="I880" s="178">
        <v>1191</v>
      </c>
      <c r="J880" s="175">
        <v>90</v>
      </c>
      <c r="K880" s="179">
        <v>139</v>
      </c>
      <c r="L880" s="177">
        <v>448</v>
      </c>
      <c r="M880" s="175">
        <v>554</v>
      </c>
      <c r="N880" s="180">
        <v>1349</v>
      </c>
      <c r="O880" s="181">
        <v>1211</v>
      </c>
      <c r="P880" s="175">
        <v>682</v>
      </c>
      <c r="Q880" s="179">
        <v>667</v>
      </c>
      <c r="R880" s="177">
        <v>967</v>
      </c>
      <c r="S880" s="178">
        <v>736</v>
      </c>
      <c r="T880" s="175">
        <v>292</v>
      </c>
      <c r="U880" s="179">
        <v>251</v>
      </c>
      <c r="V880" s="177">
        <v>540</v>
      </c>
      <c r="W880" s="178">
        <v>789</v>
      </c>
      <c r="X880" s="175">
        <v>676</v>
      </c>
      <c r="Y880" s="179">
        <v>290</v>
      </c>
      <c r="Z880" s="177">
        <v>1303</v>
      </c>
      <c r="AA880" s="175">
        <v>1388</v>
      </c>
      <c r="AB880" s="158">
        <f t="shared" si="17034"/>
        <v>9882</v>
      </c>
      <c r="AC880" s="159">
        <f t="shared" si="17035"/>
        <v>9305</v>
      </c>
      <c r="AE880" s="229" t="s">
        <v>13</v>
      </c>
      <c r="AF880" s="20">
        <f t="shared" ref="AF880:BG880" si="17090">SUM(AF877:AF879)</f>
        <v>1983</v>
      </c>
      <c r="AG880" s="21">
        <f t="shared" si="17090"/>
        <v>1767</v>
      </c>
      <c r="AH880" s="20">
        <f t="shared" si="17090"/>
        <v>758</v>
      </c>
      <c r="AI880" s="21">
        <f t="shared" si="17090"/>
        <v>856</v>
      </c>
      <c r="AJ880" s="20">
        <f t="shared" si="17090"/>
        <v>2492</v>
      </c>
      <c r="AK880" s="21">
        <f t="shared" si="17090"/>
        <v>1744</v>
      </c>
      <c r="AL880" s="20">
        <f t="shared" si="17090"/>
        <v>3290</v>
      </c>
      <c r="AM880" s="21">
        <f t="shared" si="17090"/>
        <v>3069</v>
      </c>
      <c r="AN880" s="20">
        <f t="shared" si="17090"/>
        <v>240</v>
      </c>
      <c r="AO880" s="21">
        <f t="shared" si="17090"/>
        <v>384</v>
      </c>
      <c r="AP880" s="20">
        <f t="shared" si="17090"/>
        <v>964</v>
      </c>
      <c r="AQ880" s="21">
        <f t="shared" si="17090"/>
        <v>1518</v>
      </c>
      <c r="AR880" s="20">
        <f t="shared" si="17090"/>
        <v>2870</v>
      </c>
      <c r="AS880" s="21">
        <f t="shared" si="17090"/>
        <v>2800</v>
      </c>
      <c r="AT880" s="20">
        <f t="shared" si="17090"/>
        <v>1669</v>
      </c>
      <c r="AU880" s="21">
        <f t="shared" si="17090"/>
        <v>1107</v>
      </c>
      <c r="AV880" s="20">
        <f t="shared" si="17090"/>
        <v>2469</v>
      </c>
      <c r="AW880" s="21">
        <f t="shared" si="17090"/>
        <v>1975</v>
      </c>
      <c r="AX880" s="20">
        <f t="shared" si="17090"/>
        <v>409</v>
      </c>
      <c r="AY880" s="21">
        <f t="shared" si="17090"/>
        <v>398</v>
      </c>
      <c r="AZ880" s="20">
        <f t="shared" si="17090"/>
        <v>1282</v>
      </c>
      <c r="BA880" s="21">
        <f t="shared" si="17090"/>
        <v>2042</v>
      </c>
      <c r="BB880" s="20">
        <f t="shared" si="17090"/>
        <v>1359</v>
      </c>
      <c r="BC880" s="21">
        <f t="shared" si="17090"/>
        <v>674</v>
      </c>
      <c r="BD880" s="20">
        <f t="shared" si="17090"/>
        <v>3543</v>
      </c>
      <c r="BE880" s="21">
        <f t="shared" si="17090"/>
        <v>3771</v>
      </c>
      <c r="BF880" s="160">
        <f t="shared" si="17090"/>
        <v>23328</v>
      </c>
      <c r="BG880" s="161">
        <f t="shared" si="17090"/>
        <v>22105</v>
      </c>
      <c r="BI880" s="136" t="s">
        <v>19</v>
      </c>
      <c r="BJ880" s="128">
        <f>B880/B901</f>
        <v>2.7892398032058403E-2</v>
      </c>
      <c r="BK880" s="129">
        <f t="shared" ref="BK880" si="17091">C880/C901</f>
        <v>3.2385496929635861E-2</v>
      </c>
      <c r="BL880" s="130">
        <f t="shared" ref="BL880" si="17092">D880/D901</f>
        <v>4.039371085261409E-2</v>
      </c>
      <c r="BM880" s="131">
        <f t="shared" ref="BM880" si="17093">E880/E901</f>
        <v>3.9551746868820042E-2</v>
      </c>
      <c r="BN880" s="128">
        <f t="shared" ref="BN880" si="17094">F880/F901</f>
        <v>6.016546727370637E-2</v>
      </c>
      <c r="BO880" s="129">
        <f t="shared" ref="BO880" si="17095">G880/G901</f>
        <v>4.9704860153362389E-2</v>
      </c>
      <c r="BP880" s="130">
        <f t="shared" ref="BP880" si="17096">H880/H901</f>
        <v>3.4529942047649712E-2</v>
      </c>
      <c r="BQ880" s="131">
        <f t="shared" ref="BQ880" si="17097">I880/I901</f>
        <v>3.3046614872364037E-2</v>
      </c>
      <c r="BR880" s="128">
        <f t="shared" ref="BR880" si="17098">J880/J901</f>
        <v>2.605674580196873E-2</v>
      </c>
      <c r="BS880" s="129">
        <f t="shared" ref="BS880" si="17099">K880/K901</f>
        <v>3.9759725400457663E-2</v>
      </c>
      <c r="BT880" s="130">
        <f t="shared" ref="BT880" si="17100">L880/L901</f>
        <v>3.3261563590466996E-2</v>
      </c>
      <c r="BU880" s="128">
        <f t="shared" ref="BU880" si="17101">M880/M901</f>
        <v>3.9596883710957043E-2</v>
      </c>
      <c r="BV880" s="132">
        <f t="shared" ref="BV880" si="17102">N880/N901</f>
        <v>4.5037224985811107E-2</v>
      </c>
      <c r="BW880" s="133">
        <f t="shared" ref="BW880" si="17103">O880/O901</f>
        <v>4.1276117113739394E-2</v>
      </c>
      <c r="BX880" s="128">
        <f t="shared" ref="BX880" si="17104">P880/P901</f>
        <v>4.5016501650165019E-2</v>
      </c>
      <c r="BY880" s="129">
        <f t="shared" ref="BY880" si="17105">Q880/Q901</f>
        <v>4.6287300485773765E-2</v>
      </c>
      <c r="BZ880" s="130">
        <f t="shared" ref="BZ880" si="17106">R880/R901</f>
        <v>4.3650972780210358E-2</v>
      </c>
      <c r="CA880" s="131">
        <f t="shared" ref="CA880" si="17107">S880/S901</f>
        <v>3.2076705164523864E-2</v>
      </c>
      <c r="CB880" s="128">
        <f t="shared" ref="CB880" si="17108">T880/T901</f>
        <v>9.9863201094391243E-2</v>
      </c>
      <c r="CC880" s="129">
        <f t="shared" ref="CC880" si="17109">U880/U901</f>
        <v>8.1972566949706074E-2</v>
      </c>
      <c r="CD880" s="130">
        <f t="shared" ref="CD880" si="17110">V880/V901</f>
        <v>3.0744705078569801E-2</v>
      </c>
      <c r="CE880" s="131">
        <f t="shared" ref="CE880" si="17111">W880/W901</f>
        <v>3.8386688722389803E-2</v>
      </c>
      <c r="CF880" s="128">
        <f t="shared" ref="CF880" si="17112">X880/X901</f>
        <v>6.1237430926714374E-2</v>
      </c>
      <c r="CG880" s="129">
        <f t="shared" ref="CG880" si="17113">Y880/Y901</f>
        <v>4.5475929120275989E-2</v>
      </c>
      <c r="CH880" s="130">
        <f t="shared" ref="CH880" si="17114">Z880/Z901</f>
        <v>3.2464620291010562E-2</v>
      </c>
      <c r="CI880" s="128">
        <f t="shared" ref="CI880" si="17115">AA880/AA901</f>
        <v>3.293782629330802E-2</v>
      </c>
      <c r="CJ880" s="134">
        <f t="shared" ref="CJ880" si="17116">AB880/AB901</f>
        <v>4.007819343953798E-2</v>
      </c>
      <c r="CK880" s="135">
        <f t="shared" ref="CK880" si="17117">AC880/AC901</f>
        <v>3.7956353253110343E-2</v>
      </c>
    </row>
    <row r="881" spans="1:89" ht="13.5" thickTop="1" x14ac:dyDescent="0.2">
      <c r="A881" s="145" t="s">
        <v>20</v>
      </c>
      <c r="B881" s="182">
        <v>866</v>
      </c>
      <c r="C881" s="183">
        <v>892</v>
      </c>
      <c r="D881" s="184">
        <v>352</v>
      </c>
      <c r="E881" s="185">
        <v>425</v>
      </c>
      <c r="F881" s="182">
        <v>1132</v>
      </c>
      <c r="G881" s="186">
        <v>976</v>
      </c>
      <c r="H881" s="184">
        <v>1475</v>
      </c>
      <c r="I881" s="185">
        <v>1445</v>
      </c>
      <c r="J881" s="182">
        <v>123</v>
      </c>
      <c r="K881" s="186">
        <v>160</v>
      </c>
      <c r="L881" s="184">
        <v>504</v>
      </c>
      <c r="M881" s="182">
        <v>749</v>
      </c>
      <c r="N881" s="187">
        <v>1362</v>
      </c>
      <c r="O881" s="188">
        <v>1258</v>
      </c>
      <c r="P881" s="182">
        <v>762</v>
      </c>
      <c r="Q881" s="186">
        <v>576</v>
      </c>
      <c r="R881" s="184">
        <v>1151</v>
      </c>
      <c r="S881" s="185">
        <v>977</v>
      </c>
      <c r="T881" s="182">
        <v>262</v>
      </c>
      <c r="U881" s="186">
        <v>229</v>
      </c>
      <c r="V881" s="184">
        <v>614</v>
      </c>
      <c r="W881" s="185">
        <v>941</v>
      </c>
      <c r="X881" s="182">
        <v>668</v>
      </c>
      <c r="Y881" s="186">
        <v>343</v>
      </c>
      <c r="Z881" s="184">
        <v>1668</v>
      </c>
      <c r="AA881" s="182">
        <v>1770</v>
      </c>
      <c r="AB881" s="158">
        <f t="shared" si="17034"/>
        <v>10939</v>
      </c>
      <c r="AC881" s="159">
        <f t="shared" si="17035"/>
        <v>10741</v>
      </c>
      <c r="BI881" s="145" t="s">
        <v>20</v>
      </c>
      <c r="BJ881" s="128">
        <f>B881/B901</f>
        <v>3.4359625456276778E-2</v>
      </c>
      <c r="BK881" s="129">
        <f t="shared" ref="BK881" si="17118">C881/C901</f>
        <v>3.4888723745453126E-2</v>
      </c>
      <c r="BL881" s="130">
        <f t="shared" ref="BL881" si="17119">D881/D901</f>
        <v>4.4995526013038474E-2</v>
      </c>
      <c r="BM881" s="131">
        <f t="shared" ref="BM881" si="17120">E881/E901</f>
        <v>4.6693034497912546E-2</v>
      </c>
      <c r="BN881" s="128">
        <f t="shared" ref="BN881" si="17121">F881/F901</f>
        <v>5.5416850247221816E-2</v>
      </c>
      <c r="BO881" s="129">
        <f t="shared" ref="BO881" si="17122">G881/G901</f>
        <v>5.3842334638936395E-2</v>
      </c>
      <c r="BP881" s="130">
        <f t="shared" ref="BP881" si="17123">H881/H901</f>
        <v>3.9573942906203051E-2</v>
      </c>
      <c r="BQ881" s="131">
        <f t="shared" ref="BQ881" si="17124">I881/I901</f>
        <v>4.0094339622641507E-2</v>
      </c>
      <c r="BR881" s="128">
        <f t="shared" ref="BR881" si="17125">J881/J901</f>
        <v>3.5610885929357267E-2</v>
      </c>
      <c r="BS881" s="129">
        <f t="shared" ref="BS881" si="17126">K881/K901</f>
        <v>4.5766590389016017E-2</v>
      </c>
      <c r="BT881" s="130">
        <f t="shared" ref="BT881" si="17127">L881/L901</f>
        <v>3.7419259039275371E-2</v>
      </c>
      <c r="BU881" s="128">
        <f t="shared" ref="BU881" si="17128">M881/M901</f>
        <v>5.353441498105925E-2</v>
      </c>
      <c r="BV881" s="132">
        <f t="shared" ref="BV881" si="17129">N881/N901</f>
        <v>4.5471238273294828E-2</v>
      </c>
      <c r="BW881" s="133">
        <f t="shared" ref="BW881" si="17130">O881/O901</f>
        <v>4.287808037083745E-2</v>
      </c>
      <c r="BX881" s="128">
        <f t="shared" ref="BX881" si="17131">P881/P901</f>
        <v>5.02970297029703E-2</v>
      </c>
      <c r="BY881" s="129">
        <f t="shared" ref="BY881" si="17132">Q881/Q901</f>
        <v>3.9972241498959053E-2</v>
      </c>
      <c r="BZ881" s="130">
        <f t="shared" ref="BZ881" si="17133">R881/R901</f>
        <v>5.1956845573962893E-2</v>
      </c>
      <c r="CA881" s="131">
        <f t="shared" ref="CA881" si="17134">S881/S901</f>
        <v>4.2580082806711703E-2</v>
      </c>
      <c r="CB881" s="128">
        <f t="shared" ref="CB881" si="17135">T881/T901</f>
        <v>8.9603283173734616E-2</v>
      </c>
      <c r="CC881" s="129">
        <f t="shared" ref="CC881" si="17136">U881/U901</f>
        <v>7.4787720444154146E-2</v>
      </c>
      <c r="CD881" s="130">
        <f t="shared" ref="CD881" si="17137">V881/V901</f>
        <v>3.495786836711455E-2</v>
      </c>
      <c r="CE881" s="131">
        <f t="shared" ref="CE881" si="17138">W881/W901</f>
        <v>4.5781842950277318E-2</v>
      </c>
      <c r="CF881" s="128">
        <f t="shared" ref="CF881" si="17139">X881/X901</f>
        <v>6.0512727602137877E-2</v>
      </c>
      <c r="CG881" s="129">
        <f t="shared" ref="CG881" si="17140">Y881/Y901</f>
        <v>5.3787047200878159E-2</v>
      </c>
      <c r="CH881" s="130">
        <f t="shared" ref="CH881" si="17141">Z881/Z901</f>
        <v>4.1558700418576837E-2</v>
      </c>
      <c r="CI881" s="128">
        <f t="shared" ref="CI881" si="17142">AA881/AA901</f>
        <v>4.200284765068818E-2</v>
      </c>
      <c r="CJ881" s="134">
        <f t="shared" ref="CJ881" si="17143">AB881/AB901</f>
        <v>4.4365043314623147E-2</v>
      </c>
      <c r="CK881" s="135">
        <f t="shared" ref="CK881" si="17144">AC881/AC901</f>
        <v>4.3813991433816028E-2</v>
      </c>
    </row>
    <row r="882" spans="1:89" ht="13.5" thickBot="1" x14ac:dyDescent="0.25">
      <c r="A882" s="136" t="s">
        <v>21</v>
      </c>
      <c r="B882" s="175">
        <v>1117</v>
      </c>
      <c r="C882" s="176">
        <v>875</v>
      </c>
      <c r="D882" s="177">
        <v>406</v>
      </c>
      <c r="E882" s="178">
        <v>431</v>
      </c>
      <c r="F882" s="175">
        <v>1360</v>
      </c>
      <c r="G882" s="179">
        <v>768</v>
      </c>
      <c r="H882" s="177">
        <v>1815</v>
      </c>
      <c r="I882" s="178">
        <v>1624</v>
      </c>
      <c r="J882" s="175">
        <v>117</v>
      </c>
      <c r="K882" s="179">
        <v>224</v>
      </c>
      <c r="L882" s="177">
        <v>460</v>
      </c>
      <c r="M882" s="175">
        <v>769</v>
      </c>
      <c r="N882" s="180">
        <v>1508</v>
      </c>
      <c r="O882" s="181">
        <v>1542</v>
      </c>
      <c r="P882" s="175">
        <v>907</v>
      </c>
      <c r="Q882" s="179">
        <v>531</v>
      </c>
      <c r="R882" s="177">
        <v>1318</v>
      </c>
      <c r="S882" s="178">
        <v>998</v>
      </c>
      <c r="T882" s="175">
        <v>147</v>
      </c>
      <c r="U882" s="179">
        <v>169</v>
      </c>
      <c r="V882" s="177">
        <v>668</v>
      </c>
      <c r="W882" s="178">
        <v>1101</v>
      </c>
      <c r="X882" s="175">
        <v>691</v>
      </c>
      <c r="Y882" s="179">
        <v>331</v>
      </c>
      <c r="Z882" s="177">
        <v>1875</v>
      </c>
      <c r="AA882" s="175">
        <v>2001</v>
      </c>
      <c r="AB882" s="158">
        <f t="shared" si="17034"/>
        <v>12389</v>
      </c>
      <c r="AC882" s="159">
        <f t="shared" si="17035"/>
        <v>11364</v>
      </c>
      <c r="AE882" s="232" t="s">
        <v>85</v>
      </c>
      <c r="BI882" s="136" t="s">
        <v>21</v>
      </c>
      <c r="BJ882" s="128">
        <f>B882/B901</f>
        <v>4.4318362164735753E-2</v>
      </c>
      <c r="BK882" s="129">
        <f t="shared" ref="BK882" si="17145">C882/C901</f>
        <v>3.4223804122501665E-2</v>
      </c>
      <c r="BL882" s="130">
        <f t="shared" ref="BL882" si="17146">D882/D901</f>
        <v>5.1898248753675061E-2</v>
      </c>
      <c r="BM882" s="131">
        <f t="shared" ref="BM882" si="17147">E882/E901</f>
        <v>4.7352230279059548E-2</v>
      </c>
      <c r="BN882" s="128">
        <f t="shared" ref="BN882" si="17148">F882/F901</f>
        <v>6.6578548000195817E-2</v>
      </c>
      <c r="BO882" s="129">
        <f t="shared" ref="BO882" si="17149">G882/G901</f>
        <v>4.2367738732277817E-2</v>
      </c>
      <c r="BP882" s="130">
        <f t="shared" ref="BP882" si="17150">H882/H901</f>
        <v>4.8696072118480357E-2</v>
      </c>
      <c r="BQ882" s="131">
        <f t="shared" ref="BQ882" si="17151">I882/I901</f>
        <v>4.5061043285238626E-2</v>
      </c>
      <c r="BR882" s="128">
        <f t="shared" ref="BR882" si="17152">J882/J901</f>
        <v>3.387376954255935E-2</v>
      </c>
      <c r="BS882" s="129">
        <f t="shared" ref="BS882" si="17153">K882/K901</f>
        <v>6.4073226544622428E-2</v>
      </c>
      <c r="BT882" s="130">
        <f t="shared" ref="BT882" si="17154">L882/L901</f>
        <v>3.4152498329497363E-2</v>
      </c>
      <c r="BU882" s="128">
        <f t="shared" ref="BU882" si="17155">M882/M901</f>
        <v>5.4963905367736404E-2</v>
      </c>
      <c r="BV882" s="132">
        <f t="shared" ref="BV882" si="17156">N882/N901</f>
        <v>5.034554134811204E-2</v>
      </c>
      <c r="BW882" s="133">
        <f t="shared" ref="BW882" si="17157">O882/O901</f>
        <v>5.2558028562664033E-2</v>
      </c>
      <c r="BX882" s="128">
        <f t="shared" ref="BX882" si="17158">P882/P901</f>
        <v>5.986798679867987E-2</v>
      </c>
      <c r="BY882" s="129">
        <f t="shared" ref="BY882" si="17159">Q882/Q901</f>
        <v>3.6849410131852882E-2</v>
      </c>
      <c r="BZ882" s="130">
        <f t="shared" ref="BZ882" si="17160">R882/R901</f>
        <v>5.9495327946553517E-2</v>
      </c>
      <c r="CA882" s="131">
        <f t="shared" ref="CA882" si="17161">S882/S901</f>
        <v>4.3495314883416868E-2</v>
      </c>
      <c r="CB882" s="128">
        <f t="shared" ref="CB882" si="17162">T882/T901</f>
        <v>5.0273597811217513E-2</v>
      </c>
      <c r="CC882" s="129">
        <f t="shared" ref="CC882" si="17163">U882/U901</f>
        <v>5.5192684519921618E-2</v>
      </c>
      <c r="CD882" s="130">
        <f t="shared" ref="CD882" si="17164">V882/V901</f>
        <v>3.8032338874971532E-2</v>
      </c>
      <c r="CE882" s="131">
        <f t="shared" ref="CE882" si="17165">W882/W901</f>
        <v>5.3566215821737859E-2</v>
      </c>
      <c r="CF882" s="128">
        <f t="shared" ref="CF882" si="17166">X882/X901</f>
        <v>6.2596249660295311E-2</v>
      </c>
      <c r="CG882" s="129">
        <f t="shared" ref="CG882" si="17167">Y882/Y901</f>
        <v>5.1905284616590872E-2</v>
      </c>
      <c r="CH882" s="130">
        <f t="shared" ref="CH882" si="17168">Z882/Z901</f>
        <v>4.671616503886785E-2</v>
      </c>
      <c r="CI882" s="128">
        <f t="shared" ref="CI882" si="17169">AA882/AA901</f>
        <v>4.7484575225439016E-2</v>
      </c>
      <c r="CJ882" s="134">
        <f t="shared" ref="CJ882" si="17170">AB882/AB901</f>
        <v>5.0245773985269783E-2</v>
      </c>
      <c r="CK882" s="135">
        <f t="shared" ref="CK882" si="17171">AC882/AC901</f>
        <v>4.6355292677952277E-2</v>
      </c>
    </row>
    <row r="883" spans="1:89" ht="14.25" thickTop="1" thickBot="1" x14ac:dyDescent="0.25">
      <c r="A883" s="145" t="s">
        <v>22</v>
      </c>
      <c r="B883" s="182">
        <v>1417</v>
      </c>
      <c r="C883" s="183">
        <v>1252</v>
      </c>
      <c r="D883" s="184">
        <v>477</v>
      </c>
      <c r="E883" s="185">
        <v>438</v>
      </c>
      <c r="F883" s="182">
        <v>1510</v>
      </c>
      <c r="G883" s="186">
        <v>757</v>
      </c>
      <c r="H883" s="184">
        <v>2025</v>
      </c>
      <c r="I883" s="185">
        <v>2045</v>
      </c>
      <c r="J883" s="182">
        <v>178</v>
      </c>
      <c r="K883" s="186">
        <v>413</v>
      </c>
      <c r="L883" s="184">
        <v>457</v>
      </c>
      <c r="M883" s="182">
        <v>1335</v>
      </c>
      <c r="N883" s="187">
        <v>1578</v>
      </c>
      <c r="O883" s="188">
        <v>2001</v>
      </c>
      <c r="P883" s="182">
        <v>1032</v>
      </c>
      <c r="Q883" s="186">
        <v>596</v>
      </c>
      <c r="R883" s="184">
        <v>1611</v>
      </c>
      <c r="S883" s="185">
        <v>1110</v>
      </c>
      <c r="T883" s="182">
        <v>158</v>
      </c>
      <c r="U883" s="186">
        <v>142</v>
      </c>
      <c r="V883" s="184">
        <v>572</v>
      </c>
      <c r="W883" s="185">
        <v>1557</v>
      </c>
      <c r="X883" s="182">
        <v>745</v>
      </c>
      <c r="Y883" s="186">
        <v>274</v>
      </c>
      <c r="Z883" s="184">
        <v>2284</v>
      </c>
      <c r="AA883" s="182">
        <v>2024</v>
      </c>
      <c r="AB883" s="158">
        <f t="shared" si="17034"/>
        <v>14044</v>
      </c>
      <c r="AC883" s="159">
        <f t="shared" si="17035"/>
        <v>13944</v>
      </c>
      <c r="AE883" s="300" t="s">
        <v>0</v>
      </c>
      <c r="AF883" s="302" t="s">
        <v>1</v>
      </c>
      <c r="AG883" s="303"/>
      <c r="AH883" s="302" t="s">
        <v>2</v>
      </c>
      <c r="AI883" s="303"/>
      <c r="AJ883" s="302" t="s">
        <v>3</v>
      </c>
      <c r="AK883" s="303"/>
      <c r="AL883" s="302" t="s">
        <v>4</v>
      </c>
      <c r="AM883" s="303"/>
      <c r="AN883" s="302" t="s">
        <v>5</v>
      </c>
      <c r="AO883" s="303"/>
      <c r="AP883" s="302" t="s">
        <v>6</v>
      </c>
      <c r="AQ883" s="303"/>
      <c r="AR883" s="302" t="s">
        <v>7</v>
      </c>
      <c r="AS883" s="303"/>
      <c r="AT883" s="302" t="s">
        <v>8</v>
      </c>
      <c r="AU883" s="303"/>
      <c r="AV883" s="302" t="s">
        <v>9</v>
      </c>
      <c r="AW883" s="303"/>
      <c r="AX883" s="302" t="s">
        <v>10</v>
      </c>
      <c r="AY883" s="303"/>
      <c r="AZ883" s="302" t="s">
        <v>11</v>
      </c>
      <c r="BA883" s="303"/>
      <c r="BB883" s="302" t="s">
        <v>12</v>
      </c>
      <c r="BC883" s="303"/>
      <c r="BD883" s="305" t="s">
        <v>40</v>
      </c>
      <c r="BE883" s="306"/>
      <c r="BF883" s="307" t="s">
        <v>41</v>
      </c>
      <c r="BG883" s="308"/>
      <c r="BI883" s="145" t="s">
        <v>22</v>
      </c>
      <c r="BJ883" s="128">
        <f>B883/B901</f>
        <v>5.6221234724646879E-2</v>
      </c>
      <c r="BK883" s="129">
        <f t="shared" ref="BK883" si="17172">C883/C901</f>
        <v>4.8969374584425233E-2</v>
      </c>
      <c r="BL883" s="130">
        <f t="shared" ref="BL883" si="17173">D883/D901</f>
        <v>6.0974050875623159E-2</v>
      </c>
      <c r="BM883" s="131">
        <f t="shared" ref="BM883" si="17174">E883/E901</f>
        <v>4.8121292023731048E-2</v>
      </c>
      <c r="BN883" s="128">
        <f t="shared" ref="BN883" si="17175">F883/F901</f>
        <v>7.3921770206099774E-2</v>
      </c>
      <c r="BO883" s="129">
        <f t="shared" ref="BO883" si="17176">G883/G901</f>
        <v>4.1760909141060294E-2</v>
      </c>
      <c r="BP883" s="130">
        <f t="shared" ref="BP883" si="17177">H883/H901</f>
        <v>5.4330328396651639E-2</v>
      </c>
      <c r="BQ883" s="131">
        <f t="shared" ref="BQ883" si="17178">I883/I901</f>
        <v>5.6742508324084354E-2</v>
      </c>
      <c r="BR883" s="128">
        <f t="shared" ref="BR883" si="17179">J883/J901</f>
        <v>5.1534452808338162E-2</v>
      </c>
      <c r="BS883" s="129">
        <f t="shared" ref="BS883" si="17180">K883/K901</f>
        <v>0.11813501144164759</v>
      </c>
      <c r="BT883" s="130">
        <f t="shared" ref="BT883" si="17181">L883/L901</f>
        <v>3.392976464473977E-2</v>
      </c>
      <c r="BU883" s="128">
        <f t="shared" ref="BU883" si="17182">M883/M901</f>
        <v>9.5418483310699742E-2</v>
      </c>
      <c r="BV883" s="132">
        <f t="shared" ref="BV883" si="17183">N883/N901</f>
        <v>5.2682535973024407E-2</v>
      </c>
      <c r="BW883" s="133">
        <f t="shared" ref="BW883" si="17184">O883/O901</f>
        <v>6.8202733562834447E-2</v>
      </c>
      <c r="BX883" s="128">
        <f t="shared" ref="BX883" si="17185">P883/P901</f>
        <v>6.8118811881188124E-2</v>
      </c>
      <c r="BY883" s="129">
        <f t="shared" ref="BY883" si="17186">Q883/Q901</f>
        <v>4.1360166551006244E-2</v>
      </c>
      <c r="BZ883" s="130">
        <f t="shared" ref="BZ883" si="17187">R883/R901</f>
        <v>7.272152755834424E-2</v>
      </c>
      <c r="CA883" s="131">
        <f t="shared" ref="CA883" si="17188">S883/S901</f>
        <v>4.8376552625844407E-2</v>
      </c>
      <c r="CB883" s="128">
        <f t="shared" ref="CB883" si="17189">T883/T901</f>
        <v>5.4035567715458276E-2</v>
      </c>
      <c r="CC883" s="129">
        <f t="shared" ref="CC883" si="17190">U883/U901</f>
        <v>4.6374918354016983E-2</v>
      </c>
      <c r="CD883" s="130">
        <f t="shared" ref="CD883" si="17191">V883/V901</f>
        <v>3.2566613527670235E-2</v>
      </c>
      <c r="CE883" s="131">
        <f t="shared" ref="CE883" si="17192">W883/W901</f>
        <v>7.5751678505400405E-2</v>
      </c>
      <c r="CF883" s="128">
        <f t="shared" ref="CF883" si="17193">X883/X901</f>
        <v>6.7487997101186706E-2</v>
      </c>
      <c r="CG883" s="129">
        <f t="shared" ref="CG883" si="17194">Y883/Y901</f>
        <v>4.2966912341226279E-2</v>
      </c>
      <c r="CH883" s="130">
        <f t="shared" ref="CH883" si="17195">Z883/Z901</f>
        <v>5.6906517839346221E-2</v>
      </c>
      <c r="CI883" s="128">
        <f t="shared" ref="CI883" si="17196">AA883/AA901</f>
        <v>4.8030374940673942E-2</v>
      </c>
      <c r="CJ883" s="134">
        <f t="shared" ref="CJ883" si="17197">AB883/AB901</f>
        <v>5.6957918302456119E-2</v>
      </c>
      <c r="CK883" s="135">
        <f t="shared" ref="CK883" si="17198">AC883/AC901</f>
        <v>5.6879461554150523E-2</v>
      </c>
    </row>
    <row r="884" spans="1:89" ht="15" thickTop="1" thickBot="1" x14ac:dyDescent="0.3">
      <c r="A884" s="136" t="s">
        <v>23</v>
      </c>
      <c r="B884" s="175">
        <v>1421</v>
      </c>
      <c r="C884" s="176">
        <v>1525</v>
      </c>
      <c r="D884" s="177">
        <v>525</v>
      </c>
      <c r="E884" s="178">
        <v>421</v>
      </c>
      <c r="F884" s="175">
        <v>1387</v>
      </c>
      <c r="G884" s="179">
        <v>661</v>
      </c>
      <c r="H884" s="177">
        <v>2114</v>
      </c>
      <c r="I884" s="178">
        <v>2051</v>
      </c>
      <c r="J884" s="175">
        <v>144</v>
      </c>
      <c r="K884" s="179">
        <v>342</v>
      </c>
      <c r="L884" s="177">
        <v>357</v>
      </c>
      <c r="M884" s="175">
        <v>1061</v>
      </c>
      <c r="N884" s="180">
        <v>1530</v>
      </c>
      <c r="O884" s="181">
        <v>1609</v>
      </c>
      <c r="P884" s="175">
        <v>1087</v>
      </c>
      <c r="Q884" s="179">
        <v>461</v>
      </c>
      <c r="R884" s="177">
        <v>1552</v>
      </c>
      <c r="S884" s="178">
        <v>969</v>
      </c>
      <c r="T884" s="175">
        <v>157</v>
      </c>
      <c r="U884" s="179">
        <v>146</v>
      </c>
      <c r="V884" s="177">
        <v>566</v>
      </c>
      <c r="W884" s="178">
        <v>1481</v>
      </c>
      <c r="X884" s="175">
        <v>685</v>
      </c>
      <c r="Y884" s="179">
        <v>302</v>
      </c>
      <c r="Z884" s="177">
        <v>2138</v>
      </c>
      <c r="AA884" s="175">
        <v>2614</v>
      </c>
      <c r="AB884" s="158">
        <f t="shared" si="17034"/>
        <v>13663</v>
      </c>
      <c r="AC884" s="159">
        <f t="shared" si="17035"/>
        <v>13643</v>
      </c>
      <c r="AE884" s="301"/>
      <c r="AF884" s="115" t="s">
        <v>14</v>
      </c>
      <c r="AG884" s="116" t="s">
        <v>15</v>
      </c>
      <c r="AH884" s="117" t="s">
        <v>14</v>
      </c>
      <c r="AI884" s="118" t="s">
        <v>15</v>
      </c>
      <c r="AJ884" s="115" t="s">
        <v>14</v>
      </c>
      <c r="AK884" s="116" t="s">
        <v>15</v>
      </c>
      <c r="AL884" s="117" t="s">
        <v>14</v>
      </c>
      <c r="AM884" s="118" t="s">
        <v>15</v>
      </c>
      <c r="AN884" s="115" t="s">
        <v>14</v>
      </c>
      <c r="AO884" s="116" t="s">
        <v>15</v>
      </c>
      <c r="AP884" s="117" t="s">
        <v>14</v>
      </c>
      <c r="AQ884" s="115" t="s">
        <v>15</v>
      </c>
      <c r="AR884" s="119" t="s">
        <v>14</v>
      </c>
      <c r="AS884" s="120" t="s">
        <v>15</v>
      </c>
      <c r="AT884" s="115" t="s">
        <v>14</v>
      </c>
      <c r="AU884" s="116" t="s">
        <v>15</v>
      </c>
      <c r="AV884" s="117" t="s">
        <v>14</v>
      </c>
      <c r="AW884" s="118" t="s">
        <v>15</v>
      </c>
      <c r="AX884" s="115" t="s">
        <v>14</v>
      </c>
      <c r="AY884" s="116" t="s">
        <v>15</v>
      </c>
      <c r="AZ884" s="117" t="s">
        <v>14</v>
      </c>
      <c r="BA884" s="118" t="s">
        <v>15</v>
      </c>
      <c r="BB884" s="115" t="s">
        <v>14</v>
      </c>
      <c r="BC884" s="116" t="s">
        <v>15</v>
      </c>
      <c r="BD884" s="28" t="s">
        <v>14</v>
      </c>
      <c r="BE884" s="121" t="s">
        <v>15</v>
      </c>
      <c r="BF884" s="162" t="s">
        <v>14</v>
      </c>
      <c r="BG884" s="163" t="s">
        <v>15</v>
      </c>
      <c r="BI884" s="136" t="s">
        <v>23</v>
      </c>
      <c r="BJ884" s="128">
        <f>B884/B901</f>
        <v>5.6379939692112364E-2</v>
      </c>
      <c r="BK884" s="129">
        <f t="shared" ref="BK884" si="17199">C884/C901</f>
        <v>5.9647201470645755E-2</v>
      </c>
      <c r="BL884" s="130">
        <f t="shared" ref="BL884" si="17200">D884/D901</f>
        <v>6.7109804422855676E-2</v>
      </c>
      <c r="BM884" s="131">
        <f t="shared" ref="BM884" si="17201">E884/E901</f>
        <v>4.6253570643814544E-2</v>
      </c>
      <c r="BN884" s="128">
        <f t="shared" ref="BN884" si="17202">F884/F901</f>
        <v>6.7900327997258536E-2</v>
      </c>
      <c r="BO884" s="129">
        <f t="shared" ref="BO884" si="17203">G884/G901</f>
        <v>3.6464941799525571E-2</v>
      </c>
      <c r="BP884" s="130">
        <f t="shared" ref="BP884" si="17204">H884/H901</f>
        <v>5.6718179866924234E-2</v>
      </c>
      <c r="BQ884" s="131">
        <f t="shared" ref="BQ884" si="17205">I884/I901</f>
        <v>5.6908990011098781E-2</v>
      </c>
      <c r="BR884" s="128">
        <f t="shared" ref="BR884" si="17206">J884/J901</f>
        <v>4.1690793283149973E-2</v>
      </c>
      <c r="BS884" s="129">
        <f t="shared" ref="BS884" si="17207">K884/K901</f>
        <v>9.7826086956521743E-2</v>
      </c>
      <c r="BT884" s="130">
        <f t="shared" ref="BT884" si="17208">L884/L901</f>
        <v>2.650530848615339E-2</v>
      </c>
      <c r="BU884" s="128">
        <f t="shared" ref="BU884" si="17209">M884/M901</f>
        <v>7.5834465013222788E-2</v>
      </c>
      <c r="BV884" s="132">
        <f t="shared" ref="BV884" si="17210">N884/N901</f>
        <v>5.1080025373084502E-2</v>
      </c>
      <c r="BW884" s="133">
        <f t="shared" ref="BW884" si="17211">O884/O901</f>
        <v>5.4841678312144246E-2</v>
      </c>
      <c r="BX884" s="128">
        <f t="shared" ref="BX884" si="17212">P884/P901</f>
        <v>7.1749174917491748E-2</v>
      </c>
      <c r="BY884" s="129">
        <f t="shared" ref="BY884" si="17213">Q884/Q901</f>
        <v>3.1991672449687716E-2</v>
      </c>
      <c r="BZ884" s="130">
        <f t="shared" ref="BZ884" si="17214">R884/R901</f>
        <v>7.005823139078228E-2</v>
      </c>
      <c r="CA884" s="131">
        <f t="shared" ref="CA884" si="17215">S884/S901</f>
        <v>4.2231422967966878E-2</v>
      </c>
      <c r="CB884" s="128">
        <f t="shared" ref="CB884" si="17216">T884/T901</f>
        <v>5.3693570451436391E-2</v>
      </c>
      <c r="CC884" s="129">
        <f t="shared" ref="CC884" si="17217">U884/U901</f>
        <v>4.7681254082299153E-2</v>
      </c>
      <c r="CD884" s="130">
        <f t="shared" ref="CD884" si="17218">V884/V901</f>
        <v>3.2225005693463905E-2</v>
      </c>
      <c r="CE884" s="131">
        <f t="shared" ref="CE884" si="17219">W884/W901</f>
        <v>7.2054101391456654E-2</v>
      </c>
      <c r="CF884" s="128">
        <f t="shared" ref="CF884" si="17220">X884/X901</f>
        <v>6.2052722166862938E-2</v>
      </c>
      <c r="CG884" s="129">
        <f t="shared" ref="CG884" si="17221">Y884/Y901</f>
        <v>4.7357691704563276E-2</v>
      </c>
      <c r="CH884" s="130">
        <f t="shared" ref="CH884" si="17222">Z884/Z901</f>
        <v>5.326888578831971E-2</v>
      </c>
      <c r="CI884" s="128">
        <f t="shared" ref="CI884" si="17223">AA884/AA901</f>
        <v>6.2031324157570004E-2</v>
      </c>
      <c r="CJ884" s="134">
        <f t="shared" ref="CJ884" si="17224">AB884/AB901</f>
        <v>5.541270562278966E-2</v>
      </c>
      <c r="CK884" s="135">
        <f t="shared" ref="CK884" si="17225">AC884/AC901</f>
        <v>5.5651641851927391E-2</v>
      </c>
    </row>
    <row r="885" spans="1:89" ht="13.5" thickTop="1" x14ac:dyDescent="0.2">
      <c r="A885" s="145" t="s">
        <v>24</v>
      </c>
      <c r="B885" s="189">
        <v>1421</v>
      </c>
      <c r="C885" s="183">
        <v>1403</v>
      </c>
      <c r="D885" s="184">
        <v>599</v>
      </c>
      <c r="E885" s="185">
        <v>404</v>
      </c>
      <c r="F885" s="182">
        <v>1487</v>
      </c>
      <c r="G885" s="186">
        <v>578</v>
      </c>
      <c r="H885" s="184">
        <v>2364</v>
      </c>
      <c r="I885" s="185">
        <v>1900</v>
      </c>
      <c r="J885" s="182">
        <v>142</v>
      </c>
      <c r="K885" s="186">
        <v>244</v>
      </c>
      <c r="L885" s="184">
        <v>446</v>
      </c>
      <c r="M885" s="182">
        <v>1138</v>
      </c>
      <c r="N885" s="187">
        <v>1556</v>
      </c>
      <c r="O885" s="190">
        <v>1789</v>
      </c>
      <c r="P885" s="182">
        <v>1054</v>
      </c>
      <c r="Q885" s="186">
        <v>540</v>
      </c>
      <c r="R885" s="184">
        <v>1512</v>
      </c>
      <c r="S885" s="185">
        <v>1116</v>
      </c>
      <c r="T885" s="182">
        <v>144</v>
      </c>
      <c r="U885" s="186">
        <v>128</v>
      </c>
      <c r="V885" s="184">
        <v>642</v>
      </c>
      <c r="W885" s="191">
        <v>1426</v>
      </c>
      <c r="X885" s="182">
        <v>639</v>
      </c>
      <c r="Y885" s="186">
        <v>304</v>
      </c>
      <c r="Z885" s="184">
        <v>2514</v>
      </c>
      <c r="AA885" s="182">
        <v>2789</v>
      </c>
      <c r="AB885" s="158">
        <f t="shared" si="17034"/>
        <v>14520</v>
      </c>
      <c r="AC885" s="159">
        <f t="shared" si="17035"/>
        <v>13759</v>
      </c>
      <c r="AE885" s="235" t="str">
        <f>$AE$17</f>
        <v>17:00 - 17:59</v>
      </c>
      <c r="AF885" s="125">
        <f t="shared" ref="AF885:AU887" si="17226">SUMIF($A$9:$A$32,$AE885,B$877:B$900)</f>
        <v>2115</v>
      </c>
      <c r="AG885" s="172">
        <f t="shared" si="17226"/>
        <v>2290</v>
      </c>
      <c r="AH885" s="126">
        <f t="shared" si="17226"/>
        <v>580</v>
      </c>
      <c r="AI885" s="166">
        <f t="shared" si="17226"/>
        <v>736</v>
      </c>
      <c r="AJ885" s="125">
        <f t="shared" si="17226"/>
        <v>1255</v>
      </c>
      <c r="AK885" s="127">
        <f t="shared" si="17226"/>
        <v>1492</v>
      </c>
      <c r="AL885" s="126">
        <f t="shared" si="17226"/>
        <v>2799</v>
      </c>
      <c r="AM885" s="166">
        <f t="shared" si="17226"/>
        <v>2751</v>
      </c>
      <c r="AN885" s="125">
        <f t="shared" si="17226"/>
        <v>252</v>
      </c>
      <c r="AO885" s="127">
        <f t="shared" si="17226"/>
        <v>199</v>
      </c>
      <c r="AP885" s="126">
        <f t="shared" si="17226"/>
        <v>1182</v>
      </c>
      <c r="AQ885" s="125">
        <f t="shared" si="17226"/>
        <v>836</v>
      </c>
      <c r="AR885" s="165">
        <f t="shared" si="17226"/>
        <v>2305</v>
      </c>
      <c r="AS885" s="167">
        <f t="shared" si="17226"/>
        <v>2281</v>
      </c>
      <c r="AT885" s="125">
        <f t="shared" si="17226"/>
        <v>1044</v>
      </c>
      <c r="AU885" s="127">
        <f t="shared" si="17226"/>
        <v>1154</v>
      </c>
      <c r="AV885" s="126">
        <f t="shared" ref="AP885:BE887" si="17227">SUMIF($A$9:$A$32,$AE885,R$877:R$900)</f>
        <v>1330</v>
      </c>
      <c r="AW885" s="166">
        <f t="shared" si="17227"/>
        <v>1886</v>
      </c>
      <c r="AX885" s="125">
        <f t="shared" si="17227"/>
        <v>226</v>
      </c>
      <c r="AY885" s="127">
        <f t="shared" si="17227"/>
        <v>191</v>
      </c>
      <c r="AZ885" s="126">
        <f t="shared" si="17227"/>
        <v>1364</v>
      </c>
      <c r="BA885" s="166">
        <f t="shared" si="17227"/>
        <v>1392</v>
      </c>
      <c r="BB885" s="125">
        <f t="shared" si="17227"/>
        <v>779</v>
      </c>
      <c r="BC885" s="127">
        <f t="shared" si="17227"/>
        <v>527</v>
      </c>
      <c r="BD885" s="170">
        <f t="shared" si="17227"/>
        <v>3189</v>
      </c>
      <c r="BE885" s="171">
        <f t="shared" si="17227"/>
        <v>2763</v>
      </c>
      <c r="BF885" s="156">
        <f>AF885+AH885+AJ885+AL885+AN885+AP885+AR885+AT885+AV885+AX885+AZ885+BB885+BD885</f>
        <v>18420</v>
      </c>
      <c r="BG885" s="157">
        <f>AG885+AI885+AK885+AM885+AO885+AQ885+AS885+AU885+AW885+AY885+BA885+BC885+BE885</f>
        <v>18498</v>
      </c>
      <c r="BI885" s="145" t="s">
        <v>24</v>
      </c>
      <c r="BJ885" s="128">
        <f>B885/B901</f>
        <v>5.6379939692112364E-2</v>
      </c>
      <c r="BK885" s="129">
        <f t="shared" ref="BK885" si="17228">C885/C901</f>
        <v>5.4875425352994091E-2</v>
      </c>
      <c r="BL885" s="130">
        <f t="shared" ref="BL885" si="17229">D885/D901</f>
        <v>7.6569091141505813E-2</v>
      </c>
      <c r="BM885" s="131">
        <f t="shared" ref="BM885" si="17230">E885/E901</f>
        <v>4.4385849263898047E-2</v>
      </c>
      <c r="BN885" s="128">
        <f t="shared" ref="BN885" si="17231">F885/F901</f>
        <v>7.2795809467861169E-2</v>
      </c>
      <c r="BO885" s="129">
        <f t="shared" ref="BO885" si="17232">G885/G901</f>
        <v>3.1886136702157002E-2</v>
      </c>
      <c r="BP885" s="130">
        <f t="shared" ref="BP885" si="17233">H885/H901</f>
        <v>6.3425627817128141E-2</v>
      </c>
      <c r="BQ885" s="131">
        <f t="shared" ref="BQ885" si="17234">I885/I901</f>
        <v>5.2719200887902329E-2</v>
      </c>
      <c r="BR885" s="128">
        <f t="shared" ref="BR885" si="17235">J885/J901</f>
        <v>4.1111754487550667E-2</v>
      </c>
      <c r="BS885" s="129">
        <f t="shared" ref="BS885" si="17236">K885/K901</f>
        <v>6.9794050343249425E-2</v>
      </c>
      <c r="BT885" s="130">
        <f t="shared" ref="BT885" si="17237">L885/L901</f>
        <v>3.3113074467295271E-2</v>
      </c>
      <c r="BU885" s="128">
        <f t="shared" ref="BU885" si="17238">M885/M901</f>
        <v>8.1338003001929809E-2</v>
      </c>
      <c r="BV885" s="132">
        <f t="shared" ref="BV885" si="17239">N885/N901</f>
        <v>5.1948051948051951E-2</v>
      </c>
      <c r="BW885" s="133">
        <f t="shared" ref="BW885" si="17240">O885/O901</f>
        <v>6.0976856743583628E-2</v>
      </c>
      <c r="BX885" s="128">
        <f t="shared" ref="BX885" si="17241">P885/P901</f>
        <v>6.9570957095709568E-2</v>
      </c>
      <c r="BY885" s="129">
        <f t="shared" ref="BY885" si="17242">Q885/Q901</f>
        <v>3.7473976405274112E-2</v>
      </c>
      <c r="BZ885" s="130">
        <f t="shared" ref="BZ885" si="17243">R885/R901</f>
        <v>6.82526068704013E-2</v>
      </c>
      <c r="CA885" s="131">
        <f t="shared" ref="CA885" si="17244">S885/S901</f>
        <v>4.8638047504903026E-2</v>
      </c>
      <c r="CB885" s="128">
        <f t="shared" ref="CB885" si="17245">T885/T901</f>
        <v>4.9247606019151846E-2</v>
      </c>
      <c r="CC885" s="129">
        <f t="shared" ref="CC885" si="17246">U885/U901</f>
        <v>4.1802743305029394E-2</v>
      </c>
      <c r="CD885" s="130">
        <f t="shared" ref="CD885" si="17247">V885/V901</f>
        <v>3.6552038260077434E-2</v>
      </c>
      <c r="CE885" s="131">
        <f t="shared" ref="CE885" si="17248">W885/W901</f>
        <v>6.937822321689209E-2</v>
      </c>
      <c r="CF885" s="128">
        <f t="shared" ref="CF885" si="17249">X885/X901</f>
        <v>5.7885678050548055E-2</v>
      </c>
      <c r="CG885" s="129">
        <f t="shared" ref="CG885" si="17250">Y885/Y901</f>
        <v>4.7671318801944487E-2</v>
      </c>
      <c r="CH885" s="130">
        <f t="shared" ref="CH885" si="17251">Z885/Z901</f>
        <v>6.2637034084114016E-2</v>
      </c>
      <c r="CI885" s="128">
        <f t="shared" ref="CI885" si="17252">AA885/AA901</f>
        <v>6.6184148077835792E-2</v>
      </c>
      <c r="CJ885" s="134">
        <f t="shared" ref="CJ885" si="17253">AB885/AB901</f>
        <v>5.8888420232958046E-2</v>
      </c>
      <c r="CK885" s="135">
        <f t="shared" ref="CK885" si="17254">AC885/AC901</f>
        <v>5.6124821537833977E-2</v>
      </c>
    </row>
    <row r="886" spans="1:89" x14ac:dyDescent="0.2">
      <c r="A886" s="136" t="s">
        <v>25</v>
      </c>
      <c r="B886" s="192">
        <v>1612</v>
      </c>
      <c r="C886" s="176">
        <v>1750</v>
      </c>
      <c r="D886" s="177">
        <v>545</v>
      </c>
      <c r="E886" s="178">
        <v>494</v>
      </c>
      <c r="F886" s="175">
        <v>1312</v>
      </c>
      <c r="G886" s="179">
        <v>716</v>
      </c>
      <c r="H886" s="177">
        <v>2421</v>
      </c>
      <c r="I886" s="178">
        <v>2078</v>
      </c>
      <c r="J886" s="175">
        <v>153</v>
      </c>
      <c r="K886" s="176">
        <v>238</v>
      </c>
      <c r="L886" s="177">
        <v>472</v>
      </c>
      <c r="M886" s="175">
        <v>1231</v>
      </c>
      <c r="N886" s="180">
        <v>1599</v>
      </c>
      <c r="O886" s="193">
        <v>1888</v>
      </c>
      <c r="P886" s="175">
        <v>1051</v>
      </c>
      <c r="Q886" s="176">
        <v>631</v>
      </c>
      <c r="R886" s="177">
        <v>1509</v>
      </c>
      <c r="S886" s="178">
        <v>1098</v>
      </c>
      <c r="T886" s="184">
        <v>113</v>
      </c>
      <c r="U886" s="175">
        <v>153</v>
      </c>
      <c r="V886" s="177">
        <v>826</v>
      </c>
      <c r="W886" s="194">
        <v>1461</v>
      </c>
      <c r="X886" s="175">
        <v>674</v>
      </c>
      <c r="Y886" s="179">
        <v>270</v>
      </c>
      <c r="Z886" s="177">
        <v>2511</v>
      </c>
      <c r="AA886" s="175">
        <v>2767</v>
      </c>
      <c r="AB886" s="158">
        <f t="shared" si="17034"/>
        <v>14798</v>
      </c>
      <c r="AC886" s="159">
        <f t="shared" si="17035"/>
        <v>14775</v>
      </c>
      <c r="AE886" s="237" t="str">
        <f>$AE$18</f>
        <v>18:00 - 18:59</v>
      </c>
      <c r="AF886" s="125">
        <f t="shared" si="17226"/>
        <v>2046</v>
      </c>
      <c r="AG886" s="176">
        <f t="shared" si="17226"/>
        <v>1750</v>
      </c>
      <c r="AH886" s="177">
        <f t="shared" si="17226"/>
        <v>514</v>
      </c>
      <c r="AI886" s="178">
        <f t="shared" si="17226"/>
        <v>638</v>
      </c>
      <c r="AJ886" s="238">
        <f t="shared" si="17226"/>
        <v>1037</v>
      </c>
      <c r="AK886" s="179">
        <f t="shared" si="17226"/>
        <v>1413</v>
      </c>
      <c r="AL886" s="177">
        <f t="shared" si="17226"/>
        <v>2703</v>
      </c>
      <c r="AM886" s="178">
        <f t="shared" si="17226"/>
        <v>2708</v>
      </c>
      <c r="AN886" s="238">
        <f t="shared" si="17226"/>
        <v>275</v>
      </c>
      <c r="AO886" s="179">
        <f t="shared" si="17226"/>
        <v>183</v>
      </c>
      <c r="AP886" s="177">
        <f t="shared" si="17227"/>
        <v>1379</v>
      </c>
      <c r="AQ886" s="238">
        <f t="shared" si="17227"/>
        <v>715</v>
      </c>
      <c r="AR886" s="180">
        <f t="shared" si="17227"/>
        <v>2247</v>
      </c>
      <c r="AS886" s="181">
        <f t="shared" si="17227"/>
        <v>2020</v>
      </c>
      <c r="AT886" s="238">
        <f t="shared" si="17227"/>
        <v>846</v>
      </c>
      <c r="AU886" s="179">
        <f t="shared" si="17227"/>
        <v>1350</v>
      </c>
      <c r="AV886" s="177">
        <f t="shared" si="17227"/>
        <v>1245</v>
      </c>
      <c r="AW886" s="178">
        <f t="shared" si="17227"/>
        <v>2000</v>
      </c>
      <c r="AX886" s="238">
        <f t="shared" si="17227"/>
        <v>165</v>
      </c>
      <c r="AY886" s="179">
        <f t="shared" si="17227"/>
        <v>204</v>
      </c>
      <c r="AZ886" s="177">
        <f t="shared" si="17227"/>
        <v>1534</v>
      </c>
      <c r="BA886" s="178">
        <f t="shared" si="17227"/>
        <v>1356</v>
      </c>
      <c r="BB886" s="238">
        <f t="shared" si="17227"/>
        <v>785</v>
      </c>
      <c r="BC886" s="179">
        <f t="shared" si="17227"/>
        <v>495</v>
      </c>
      <c r="BD886" s="177">
        <f t="shared" si="17227"/>
        <v>2946</v>
      </c>
      <c r="BE886" s="238">
        <f t="shared" si="17227"/>
        <v>3092</v>
      </c>
      <c r="BF886" s="158">
        <f>SUM(AF886,AH886,AJ886,AL886,AN886,AP886,AR886,AT886,AV886,AX886,AZ886,BB886,BD886)</f>
        <v>17722</v>
      </c>
      <c r="BG886" s="159">
        <f>SUM(AG886,AI886,AK886,AM886,AO886,AQ886,AS886,AU886,AW886,AY886,BA886,BC886,BE886)</f>
        <v>17924</v>
      </c>
      <c r="BI886" s="136" t="s">
        <v>25</v>
      </c>
      <c r="BJ886" s="128">
        <f>B886/B901</f>
        <v>6.3958101888589108E-2</v>
      </c>
      <c r="BK886" s="129">
        <f t="shared" ref="BK886" si="17255">C886/C901</f>
        <v>6.844760824500333E-2</v>
      </c>
      <c r="BL886" s="130">
        <f t="shared" ref="BL886" si="17256">D886/D901</f>
        <v>6.9666368400869233E-2</v>
      </c>
      <c r="BM886" s="131">
        <f t="shared" ref="BM886" si="17257">E886/E901</f>
        <v>5.4273785981103051E-2</v>
      </c>
      <c r="BN886" s="128">
        <f t="shared" ref="BN886" si="17258">F886/F901</f>
        <v>6.4228716894306551E-2</v>
      </c>
      <c r="BO886" s="129">
        <f t="shared" ref="BO886" si="17259">G886/G901</f>
        <v>3.949908975561317E-2</v>
      </c>
      <c r="BP886" s="130">
        <f t="shared" ref="BP886" si="17260">H886/H901</f>
        <v>6.4954925949774631E-2</v>
      </c>
      <c r="BQ886" s="131">
        <f t="shared" ref="BQ886" si="17261">I886/I901</f>
        <v>5.7658157602663705E-2</v>
      </c>
      <c r="BR886" s="128">
        <f t="shared" ref="BR886" si="17262">J886/J901</f>
        <v>4.4296467863346844E-2</v>
      </c>
      <c r="BS886" s="129">
        <f t="shared" ref="BS886" si="17263">K886/K901</f>
        <v>6.807780320366133E-2</v>
      </c>
      <c r="BT886" s="130">
        <f t="shared" ref="BT886" si="17264">L886/L901</f>
        <v>3.5043433068527731E-2</v>
      </c>
      <c r="BU886" s="128">
        <f t="shared" ref="BU886" si="17265">M886/M901</f>
        <v>8.7985133299978563E-2</v>
      </c>
      <c r="BV886" s="132">
        <f t="shared" ref="BV886" si="17266">N886/N901</f>
        <v>5.3383634360498117E-2</v>
      </c>
      <c r="BW886" s="133">
        <f t="shared" ref="BW886" si="17267">O886/O901</f>
        <v>6.4351204880875285E-2</v>
      </c>
      <c r="BX886" s="128">
        <f t="shared" ref="BX886" si="17268">P886/P901</f>
        <v>6.937293729372937E-2</v>
      </c>
      <c r="BY886" s="129">
        <f t="shared" ref="BY886" si="17269">Q886/Q901</f>
        <v>4.3789035392088831E-2</v>
      </c>
      <c r="BZ886" s="130">
        <f t="shared" ref="BZ886" si="17270">R886/R901</f>
        <v>6.8117185031372721E-2</v>
      </c>
      <c r="CA886" s="131">
        <f t="shared" ref="CA886" si="17271">S886/S901</f>
        <v>4.7853562867727177E-2</v>
      </c>
      <c r="CB886" s="128">
        <f t="shared" ref="CB886" si="17272">T886/T901</f>
        <v>3.8645690834473327E-2</v>
      </c>
      <c r="CC886" s="129">
        <f t="shared" ref="CC886" si="17273">U886/U901</f>
        <v>4.9967341606792948E-2</v>
      </c>
      <c r="CD886" s="130">
        <f t="shared" ref="CD886" si="17274">V886/V901</f>
        <v>4.7028011842404918E-2</v>
      </c>
      <c r="CE886" s="131">
        <f t="shared" ref="CE886" si="17275">W886/W901</f>
        <v>7.1081054782524078E-2</v>
      </c>
      <c r="CF886" s="128">
        <f t="shared" ref="CF886" si="17276">X886/X901</f>
        <v>6.105625509557025E-2</v>
      </c>
      <c r="CG886" s="129">
        <f t="shared" ref="CG886" si="17277">Y886/Y901</f>
        <v>4.2339658146463857E-2</v>
      </c>
      <c r="CH886" s="130">
        <f t="shared" ref="CH886" si="17278">Z886/Z901</f>
        <v>6.2562288220051818E-2</v>
      </c>
      <c r="CI886" s="128">
        <f t="shared" ref="CI886" si="17279">AA886/AA901</f>
        <v>6.5662078785002367E-2</v>
      </c>
      <c r="CJ886" s="134">
        <f t="shared" ref="CJ886" si="17280">AB886/AB901</f>
        <v>6.0015898251192371E-2</v>
      </c>
      <c r="CK886" s="135">
        <f t="shared" ref="CK886" si="17281">AC886/AC901</f>
        <v>6.0269222924739956E-2</v>
      </c>
    </row>
    <row r="887" spans="1:89" ht="13.5" thickBot="1" x14ac:dyDescent="0.25">
      <c r="A887" s="145" t="s">
        <v>26</v>
      </c>
      <c r="B887" s="189">
        <v>1639</v>
      </c>
      <c r="C887" s="183">
        <v>1620</v>
      </c>
      <c r="D887" s="184">
        <v>470</v>
      </c>
      <c r="E887" s="185">
        <v>459</v>
      </c>
      <c r="F887" s="182">
        <v>1109</v>
      </c>
      <c r="G887" s="186">
        <v>852</v>
      </c>
      <c r="H887" s="184">
        <v>2365</v>
      </c>
      <c r="I887" s="185">
        <v>2165</v>
      </c>
      <c r="J887" s="182">
        <v>193</v>
      </c>
      <c r="K887" s="183">
        <v>227</v>
      </c>
      <c r="L887" s="184">
        <v>609</v>
      </c>
      <c r="M887" s="182">
        <v>984</v>
      </c>
      <c r="N887" s="187">
        <v>1760</v>
      </c>
      <c r="O887" s="190">
        <v>1617</v>
      </c>
      <c r="P887" s="182">
        <v>992</v>
      </c>
      <c r="Q887" s="183">
        <v>741</v>
      </c>
      <c r="R887" s="184">
        <v>1529</v>
      </c>
      <c r="S887" s="185">
        <v>1158</v>
      </c>
      <c r="T887" s="182">
        <v>122</v>
      </c>
      <c r="U887" s="186">
        <v>163</v>
      </c>
      <c r="V887" s="184">
        <v>837</v>
      </c>
      <c r="W887" s="191">
        <v>1372</v>
      </c>
      <c r="X887" s="182">
        <v>654</v>
      </c>
      <c r="Y887" s="186">
        <v>310</v>
      </c>
      <c r="Z887" s="184">
        <v>2624</v>
      </c>
      <c r="AA887" s="182">
        <v>3163</v>
      </c>
      <c r="AB887" s="158">
        <f t="shared" si="17034"/>
        <v>14903</v>
      </c>
      <c r="AC887" s="159">
        <f t="shared" si="17035"/>
        <v>14831</v>
      </c>
      <c r="AE887" s="235">
        <f>$AE$19</f>
        <v>0</v>
      </c>
      <c r="AF887" s="125">
        <f t="shared" si="17226"/>
        <v>0</v>
      </c>
      <c r="AG887" s="183">
        <f t="shared" si="17226"/>
        <v>0</v>
      </c>
      <c r="AH887" s="184">
        <f t="shared" si="17226"/>
        <v>0</v>
      </c>
      <c r="AI887" s="185">
        <f t="shared" si="17226"/>
        <v>0</v>
      </c>
      <c r="AJ887" s="182">
        <f t="shared" si="17226"/>
        <v>0</v>
      </c>
      <c r="AK887" s="186">
        <f t="shared" si="17226"/>
        <v>0</v>
      </c>
      <c r="AL887" s="184">
        <f t="shared" si="17226"/>
        <v>0</v>
      </c>
      <c r="AM887" s="185">
        <f t="shared" si="17226"/>
        <v>0</v>
      </c>
      <c r="AN887" s="182">
        <f t="shared" si="17226"/>
        <v>0</v>
      </c>
      <c r="AO887" s="186">
        <f t="shared" si="17226"/>
        <v>0</v>
      </c>
      <c r="AP887" s="184">
        <f t="shared" si="17227"/>
        <v>0</v>
      </c>
      <c r="AQ887" s="182">
        <f t="shared" si="17227"/>
        <v>0</v>
      </c>
      <c r="AR887" s="187">
        <f t="shared" si="17227"/>
        <v>0</v>
      </c>
      <c r="AS887" s="188">
        <f t="shared" si="17227"/>
        <v>0</v>
      </c>
      <c r="AT887" s="182">
        <f t="shared" si="17227"/>
        <v>0</v>
      </c>
      <c r="AU887" s="186">
        <f t="shared" si="17227"/>
        <v>0</v>
      </c>
      <c r="AV887" s="184">
        <f t="shared" si="17227"/>
        <v>0</v>
      </c>
      <c r="AW887" s="185">
        <f t="shared" si="17227"/>
        <v>0</v>
      </c>
      <c r="AX887" s="182">
        <f t="shared" si="17227"/>
        <v>0</v>
      </c>
      <c r="AY887" s="186">
        <f t="shared" si="17227"/>
        <v>0</v>
      </c>
      <c r="AZ887" s="184">
        <f t="shared" si="17227"/>
        <v>0</v>
      </c>
      <c r="BA887" s="185">
        <f t="shared" si="17227"/>
        <v>0</v>
      </c>
      <c r="BB887" s="182">
        <f t="shared" si="17227"/>
        <v>0</v>
      </c>
      <c r="BC887" s="186">
        <f t="shared" si="17227"/>
        <v>0</v>
      </c>
      <c r="BD887" s="184">
        <f t="shared" si="17227"/>
        <v>0</v>
      </c>
      <c r="BE887" s="182">
        <f t="shared" si="17227"/>
        <v>0</v>
      </c>
      <c r="BF887" s="158">
        <f>SUM(AF887,AH887,AJ887,AL887,AN887,AP887,AR887,AT887,AV887,AX887,AZ887,BB887,BD887)</f>
        <v>0</v>
      </c>
      <c r="BG887" s="159">
        <f>SUM(AG887,AI887,AK887,AM887,AO887,AQ887,AS887,AU887,AW887,AY887,BA887,BC887,BE887)</f>
        <v>0</v>
      </c>
      <c r="BI887" s="145" t="s">
        <v>26</v>
      </c>
      <c r="BJ887" s="128">
        <f>B887/B901</f>
        <v>6.5029360418981108E-2</v>
      </c>
      <c r="BK887" s="129">
        <f t="shared" ref="BK887" si="17282">C887/C901</f>
        <v>6.33629287753745E-2</v>
      </c>
      <c r="BL887" s="130">
        <f t="shared" ref="BL887" si="17283">D887/D901</f>
        <v>6.0079253483318419E-2</v>
      </c>
      <c r="BM887" s="131">
        <f t="shared" ref="BM887" si="17284">E887/E901</f>
        <v>5.0428477257745553E-2</v>
      </c>
      <c r="BN887" s="128">
        <f t="shared" ref="BN887" si="17285">F887/F901</f>
        <v>5.4290889508983212E-2</v>
      </c>
      <c r="BO887" s="129">
        <f t="shared" ref="BO887" si="17286">G887/G901</f>
        <v>4.7001710156120702E-2</v>
      </c>
      <c r="BP887" s="130">
        <f t="shared" ref="BP887" si="17287">H887/H901</f>
        <v>6.3452457608928953E-2</v>
      </c>
      <c r="BQ887" s="131">
        <f t="shared" ref="BQ887" si="17288">I887/I901</f>
        <v>6.0072142064372919E-2</v>
      </c>
      <c r="BR887" s="128">
        <f t="shared" ref="BR887" si="17289">J887/J901</f>
        <v>5.5877243775332951E-2</v>
      </c>
      <c r="BS887" s="129">
        <f t="shared" ref="BS887" si="17290">K887/K901</f>
        <v>6.4931350114416475E-2</v>
      </c>
      <c r="BT887" s="130">
        <f t="shared" ref="BT887" si="17291">L887/L901</f>
        <v>4.5214938005791079E-2</v>
      </c>
      <c r="BU887" s="128">
        <f t="shared" ref="BU887" si="17292">M887/M901</f>
        <v>7.0330927024515766E-2</v>
      </c>
      <c r="BV887" s="132">
        <f t="shared" ref="BV887" si="17293">N887/N901</f>
        <v>5.8758721997796547E-2</v>
      </c>
      <c r="BW887" s="133">
        <f t="shared" ref="BW887" si="17294">O887/O901</f>
        <v>5.5114352909097108E-2</v>
      </c>
      <c r="BX887" s="128">
        <f t="shared" ref="BX887" si="17295">P887/P901</f>
        <v>6.5478547854785477E-2</v>
      </c>
      <c r="BY887" s="129">
        <f t="shared" ref="BY887" si="17296">Q887/Q901</f>
        <v>5.1422623178348371E-2</v>
      </c>
      <c r="BZ887" s="130">
        <f t="shared" ref="BZ887" si="17297">R887/R901</f>
        <v>6.9019997291563218E-2</v>
      </c>
      <c r="CA887" s="131">
        <f t="shared" ref="CA887" si="17298">S887/S901</f>
        <v>5.0468511658313356E-2</v>
      </c>
      <c r="CB887" s="128">
        <f t="shared" ref="CB887" si="17299">T887/T901</f>
        <v>4.1723666210670314E-2</v>
      </c>
      <c r="CC887" s="129">
        <f t="shared" ref="CC887" si="17300">U887/U901</f>
        <v>5.3233180927498368E-2</v>
      </c>
      <c r="CD887" s="130">
        <f t="shared" ref="CD887" si="17301">V887/V901</f>
        <v>4.7654292871783195E-2</v>
      </c>
      <c r="CE887" s="131">
        <f t="shared" ref="CE887" si="17302">W887/W901</f>
        <v>6.6750997372774151E-2</v>
      </c>
      <c r="CF887" s="128">
        <f t="shared" ref="CF887" si="17303">X887/X901</f>
        <v>5.9244496784128999E-2</v>
      </c>
      <c r="CG887" s="129">
        <f t="shared" ref="CG887" si="17304">Y887/Y901</f>
        <v>4.8612200094088127E-2</v>
      </c>
      <c r="CH887" s="130">
        <f t="shared" ref="CH887" si="17305">Z887/Z901</f>
        <v>6.5377715766394257E-2</v>
      </c>
      <c r="CI887" s="128">
        <f t="shared" ref="CI887" si="17306">AA887/AA901</f>
        <v>7.5059326056003794E-2</v>
      </c>
      <c r="CJ887" s="134">
        <f t="shared" ref="CJ887" si="17307">AB887/AB901</f>
        <v>6.0441744265273677E-2</v>
      </c>
      <c r="CK887" s="135">
        <f t="shared" ref="CK887" si="17308">AC887/AC901</f>
        <v>6.0497654497246582E-2</v>
      </c>
    </row>
    <row r="888" spans="1:89" ht="14.25" thickTop="1" thickBot="1" x14ac:dyDescent="0.25">
      <c r="A888" s="136" t="s">
        <v>27</v>
      </c>
      <c r="B888" s="192">
        <v>1705</v>
      </c>
      <c r="C888" s="176">
        <v>2079</v>
      </c>
      <c r="D888" s="177">
        <v>492</v>
      </c>
      <c r="E888" s="178">
        <v>493</v>
      </c>
      <c r="F888" s="175">
        <v>1191</v>
      </c>
      <c r="G888" s="179">
        <v>918</v>
      </c>
      <c r="H888" s="177">
        <v>2532</v>
      </c>
      <c r="I888" s="178">
        <v>2320</v>
      </c>
      <c r="J888" s="175">
        <v>220</v>
      </c>
      <c r="K888" s="176">
        <v>178</v>
      </c>
      <c r="L888" s="177">
        <v>753</v>
      </c>
      <c r="M888" s="175">
        <v>887</v>
      </c>
      <c r="N888" s="180">
        <v>1831</v>
      </c>
      <c r="O888" s="193">
        <v>1614</v>
      </c>
      <c r="P888" s="175">
        <v>1119</v>
      </c>
      <c r="Q888" s="176">
        <v>788</v>
      </c>
      <c r="R888" s="177">
        <v>1582</v>
      </c>
      <c r="S888" s="178">
        <v>1289</v>
      </c>
      <c r="T888" s="175">
        <v>152</v>
      </c>
      <c r="U888" s="179">
        <v>123</v>
      </c>
      <c r="V888" s="177">
        <v>1048</v>
      </c>
      <c r="W888" s="194">
        <v>1250</v>
      </c>
      <c r="X888" s="175">
        <v>643</v>
      </c>
      <c r="Y888" s="179">
        <v>285</v>
      </c>
      <c r="Z888" s="177">
        <v>2782</v>
      </c>
      <c r="AA888" s="175">
        <v>3056</v>
      </c>
      <c r="AB888" s="158">
        <f t="shared" si="17034"/>
        <v>16050</v>
      </c>
      <c r="AC888" s="159">
        <f t="shared" si="17035"/>
        <v>15280</v>
      </c>
      <c r="AE888" s="229" t="s">
        <v>13</v>
      </c>
      <c r="AF888" s="20">
        <f t="shared" ref="AF888:BG888" si="17309">SUM(AF885:AF887)</f>
        <v>4161</v>
      </c>
      <c r="AG888" s="21">
        <f t="shared" si="17309"/>
        <v>4040</v>
      </c>
      <c r="AH888" s="20">
        <f t="shared" si="17309"/>
        <v>1094</v>
      </c>
      <c r="AI888" s="21">
        <f t="shared" si="17309"/>
        <v>1374</v>
      </c>
      <c r="AJ888" s="20">
        <f t="shared" si="17309"/>
        <v>2292</v>
      </c>
      <c r="AK888" s="21">
        <f t="shared" si="17309"/>
        <v>2905</v>
      </c>
      <c r="AL888" s="20">
        <f t="shared" si="17309"/>
        <v>5502</v>
      </c>
      <c r="AM888" s="21">
        <f t="shared" si="17309"/>
        <v>5459</v>
      </c>
      <c r="AN888" s="20">
        <f t="shared" si="17309"/>
        <v>527</v>
      </c>
      <c r="AO888" s="21">
        <f t="shared" si="17309"/>
        <v>382</v>
      </c>
      <c r="AP888" s="20">
        <f t="shared" si="17309"/>
        <v>2561</v>
      </c>
      <c r="AQ888" s="21">
        <f t="shared" si="17309"/>
        <v>1551</v>
      </c>
      <c r="AR888" s="20">
        <f t="shared" si="17309"/>
        <v>4552</v>
      </c>
      <c r="AS888" s="21">
        <f t="shared" si="17309"/>
        <v>4301</v>
      </c>
      <c r="AT888" s="20">
        <f t="shared" si="17309"/>
        <v>1890</v>
      </c>
      <c r="AU888" s="21">
        <f t="shared" si="17309"/>
        <v>2504</v>
      </c>
      <c r="AV888" s="20">
        <f t="shared" si="17309"/>
        <v>2575</v>
      </c>
      <c r="AW888" s="21">
        <f t="shared" si="17309"/>
        <v>3886</v>
      </c>
      <c r="AX888" s="20">
        <f t="shared" si="17309"/>
        <v>391</v>
      </c>
      <c r="AY888" s="21">
        <f t="shared" si="17309"/>
        <v>395</v>
      </c>
      <c r="AZ888" s="20">
        <f t="shared" si="17309"/>
        <v>2898</v>
      </c>
      <c r="BA888" s="21">
        <f t="shared" si="17309"/>
        <v>2748</v>
      </c>
      <c r="BB888" s="20">
        <f t="shared" si="17309"/>
        <v>1564</v>
      </c>
      <c r="BC888" s="21">
        <f t="shared" si="17309"/>
        <v>1022</v>
      </c>
      <c r="BD888" s="20">
        <f t="shared" si="17309"/>
        <v>6135</v>
      </c>
      <c r="BE888" s="21">
        <f t="shared" si="17309"/>
        <v>5855</v>
      </c>
      <c r="BF888" s="160">
        <f t="shared" si="17309"/>
        <v>36142</v>
      </c>
      <c r="BG888" s="161">
        <f t="shared" si="17309"/>
        <v>36422</v>
      </c>
      <c r="BI888" s="136" t="s">
        <v>27</v>
      </c>
      <c r="BJ888" s="128">
        <f>B888/B901</f>
        <v>6.7647992382161556E-2</v>
      </c>
      <c r="BK888" s="129">
        <f t="shared" ref="BK888" si="17310">C888/C901</f>
        <v>8.1315758595063944E-2</v>
      </c>
      <c r="BL888" s="130">
        <f t="shared" ref="BL888" si="17311">D888/D901</f>
        <v>6.2891473859133323E-2</v>
      </c>
      <c r="BM888" s="131">
        <f t="shared" ref="BM888" si="17312">E888/E901</f>
        <v>5.4163920017578554E-2</v>
      </c>
      <c r="BN888" s="128">
        <f t="shared" ref="BN888" si="17313">F888/F901</f>
        <v>5.830518431487737E-2</v>
      </c>
      <c r="BO888" s="129">
        <f t="shared" ref="BO888" si="17314">G888/G901</f>
        <v>5.064268770342583E-2</v>
      </c>
      <c r="BP888" s="130">
        <f t="shared" ref="BP888" si="17315">H888/H901</f>
        <v>6.7933032839665161E-2</v>
      </c>
      <c r="BQ888" s="131">
        <f t="shared" ref="BQ888" si="17316">I888/I901</f>
        <v>6.4372918978912314E-2</v>
      </c>
      <c r="BR888" s="128">
        <f t="shared" ref="BR888" si="17317">J888/J901</f>
        <v>6.3694267515923567E-2</v>
      </c>
      <c r="BS888" s="129">
        <f t="shared" ref="BS888" si="17318">K888/K901</f>
        <v>5.0915331807780323E-2</v>
      </c>
      <c r="BT888" s="130">
        <f t="shared" ref="BT888" si="17319">L888/L901</f>
        <v>5.590615487415547E-2</v>
      </c>
      <c r="BU888" s="128">
        <f t="shared" ref="BU888" si="17320">M888/M901</f>
        <v>6.339789864913159E-2</v>
      </c>
      <c r="BV888" s="132">
        <f t="shared" ref="BV888" si="17321">N888/N901</f>
        <v>6.1129102260207659E-2</v>
      </c>
      <c r="BW888" s="133">
        <f t="shared" ref="BW888" si="17322">O888/O901</f>
        <v>5.5012099935239783E-2</v>
      </c>
      <c r="BX888" s="128">
        <f t="shared" ref="BX888" si="17323">P888/P901</f>
        <v>7.3861386138613858E-2</v>
      </c>
      <c r="BY888" s="129">
        <f t="shared" ref="BY888" si="17324">Q888/Q901</f>
        <v>5.4684247050659267E-2</v>
      </c>
      <c r="BZ888" s="130">
        <f t="shared" ref="BZ888" si="17325">R888/R901</f>
        <v>7.1412449781068033E-2</v>
      </c>
      <c r="CA888" s="131">
        <f t="shared" ref="CA888" si="17326">S888/S901</f>
        <v>5.6177816517759861E-2</v>
      </c>
      <c r="CB888" s="128">
        <f t="shared" ref="CB888" si="17327">T888/T901</f>
        <v>5.1983584131326949E-2</v>
      </c>
      <c r="CC888" s="129">
        <f t="shared" ref="CC888" si="17328">U888/U901</f>
        <v>4.016982364467668E-2</v>
      </c>
      <c r="CD888" s="130">
        <f t="shared" ref="CD888" si="17329">V888/V901</f>
        <v>5.9667501708039174E-2</v>
      </c>
      <c r="CE888" s="131">
        <f t="shared" ref="CE888" si="17330">W888/W901</f>
        <v>6.0815413058285493E-2</v>
      </c>
      <c r="CF888" s="128">
        <f t="shared" ref="CF888" si="17331">X888/X901</f>
        <v>5.8248029712836311E-2</v>
      </c>
      <c r="CG888" s="129">
        <f t="shared" ref="CG888" si="17332">Y888/Y901</f>
        <v>4.4691861376822954E-2</v>
      </c>
      <c r="CH888" s="130">
        <f t="shared" ref="CH888" si="17333">Z888/Z901</f>
        <v>6.9314331273669524E-2</v>
      </c>
      <c r="CI888" s="128">
        <f t="shared" ref="CI888" si="17334">AA888/AA901</f>
        <v>7.2520170859041291E-2</v>
      </c>
      <c r="CJ888" s="134">
        <f t="shared" ref="CJ888" si="17335">AB888/AB901</f>
        <v>6.5093605009571398E-2</v>
      </c>
      <c r="CK888" s="135">
        <f t="shared" ref="CK888" si="17336">AC888/AC901</f>
        <v>6.2329186212522945E-2</v>
      </c>
    </row>
    <row r="889" spans="1:89" ht="13.5" thickTop="1" x14ac:dyDescent="0.2">
      <c r="A889" s="145" t="s">
        <v>28</v>
      </c>
      <c r="B889" s="189">
        <v>1731</v>
      </c>
      <c r="C889" s="183">
        <v>1945</v>
      </c>
      <c r="D889" s="184">
        <v>489</v>
      </c>
      <c r="E889" s="185">
        <v>642</v>
      </c>
      <c r="F889" s="182">
        <v>1196</v>
      </c>
      <c r="G889" s="186">
        <v>1189</v>
      </c>
      <c r="H889" s="184">
        <v>2708</v>
      </c>
      <c r="I889" s="185">
        <v>2537</v>
      </c>
      <c r="J889" s="182">
        <v>241</v>
      </c>
      <c r="K889" s="183">
        <v>177</v>
      </c>
      <c r="L889" s="184">
        <v>1073</v>
      </c>
      <c r="M889" s="182">
        <v>807</v>
      </c>
      <c r="N889" s="187">
        <v>2202</v>
      </c>
      <c r="O889" s="190">
        <v>1723</v>
      </c>
      <c r="P889" s="182">
        <v>1193</v>
      </c>
      <c r="Q889" s="183">
        <v>796</v>
      </c>
      <c r="R889" s="184">
        <v>1572</v>
      </c>
      <c r="S889" s="185">
        <v>1559</v>
      </c>
      <c r="T889" s="182">
        <v>179</v>
      </c>
      <c r="U889" s="186">
        <v>149</v>
      </c>
      <c r="V889" s="184">
        <v>1424</v>
      </c>
      <c r="W889" s="191">
        <v>1322</v>
      </c>
      <c r="X889" s="182">
        <v>766</v>
      </c>
      <c r="Y889" s="186">
        <v>377</v>
      </c>
      <c r="Z889" s="184">
        <v>2689</v>
      </c>
      <c r="AA889" s="182">
        <v>3365</v>
      </c>
      <c r="AB889" s="158">
        <f t="shared" si="17034"/>
        <v>17463</v>
      </c>
      <c r="AC889" s="159">
        <f t="shared" si="17035"/>
        <v>16588</v>
      </c>
      <c r="BI889" s="145" t="s">
        <v>28</v>
      </c>
      <c r="BJ889" s="128">
        <f>B889/B901</f>
        <v>6.8679574670687193E-2</v>
      </c>
      <c r="BK889" s="129">
        <f t="shared" ref="BK889" si="17337">C889/C901</f>
        <v>7.6074627449446555E-2</v>
      </c>
      <c r="BL889" s="130">
        <f t="shared" ref="BL889" si="17338">D889/D901</f>
        <v>6.2507989262431299E-2</v>
      </c>
      <c r="BM889" s="131">
        <f t="shared" ref="BM889" si="17339">E889/E901</f>
        <v>7.0533948582729072E-2</v>
      </c>
      <c r="BN889" s="128">
        <f t="shared" ref="BN889" si="17340">F889/F901</f>
        <v>5.85499583884075E-2</v>
      </c>
      <c r="BO889" s="129">
        <f t="shared" ref="BO889" si="17341">G889/G901</f>
        <v>6.5592762177966571E-2</v>
      </c>
      <c r="BP889" s="130">
        <f t="shared" ref="BP889" si="17342">H889/H901</f>
        <v>7.2655076196608714E-2</v>
      </c>
      <c r="BQ889" s="131">
        <f t="shared" ref="BQ889" si="17343">I889/I901</f>
        <v>7.0394006659267483E-2</v>
      </c>
      <c r="BR889" s="128">
        <f t="shared" ref="BR889" si="17344">J889/J901</f>
        <v>6.9774174869716266E-2</v>
      </c>
      <c r="BS889" s="129">
        <f t="shared" ref="BS889" si="17345">K889/K901</f>
        <v>5.0629290617848967E-2</v>
      </c>
      <c r="BT889" s="130">
        <f t="shared" ref="BT889" si="17346">L889/L901</f>
        <v>7.9664414581631898E-2</v>
      </c>
      <c r="BU889" s="128">
        <f t="shared" ref="BU889" si="17347">M889/M901</f>
        <v>5.7679937102422987E-2</v>
      </c>
      <c r="BV889" s="132">
        <f t="shared" ref="BV889" si="17348">N889/N901</f>
        <v>7.3515173772243175E-2</v>
      </c>
      <c r="BW889" s="133">
        <f t="shared" ref="BW889" si="17349">O889/O901</f>
        <v>5.8727291318722522E-2</v>
      </c>
      <c r="BX889" s="128">
        <f t="shared" ref="BX889" si="17350">P889/P901</f>
        <v>7.8745874587458742E-2</v>
      </c>
      <c r="BY889" s="129">
        <f t="shared" ref="BY889" si="17351">Q889/Q901</f>
        <v>5.5239417071478142E-2</v>
      </c>
      <c r="BZ889" s="130">
        <f t="shared" ref="BZ889" si="17352">R889/R901</f>
        <v>7.0961043650972777E-2</v>
      </c>
      <c r="CA889" s="131">
        <f t="shared" ref="CA889" si="17353">S889/S901</f>
        <v>6.794508607539769E-2</v>
      </c>
      <c r="CB889" s="128">
        <f t="shared" ref="CB889" si="17354">T889/T901</f>
        <v>6.1217510259917923E-2</v>
      </c>
      <c r="CC889" s="129">
        <f t="shared" ref="CC889" si="17355">U889/U901</f>
        <v>4.8661005878510778E-2</v>
      </c>
      <c r="CD889" s="130">
        <f t="shared" ref="CD889" si="17356">V889/V901</f>
        <v>8.1074925984969251E-2</v>
      </c>
      <c r="CE889" s="131">
        <f t="shared" ref="CE889" si="17357">W889/W901</f>
        <v>6.4318380850442738E-2</v>
      </c>
      <c r="CF889" s="128">
        <f t="shared" ref="CF889" si="17358">X889/X901</f>
        <v>6.9390343328200016E-2</v>
      </c>
      <c r="CG889" s="129">
        <f t="shared" ref="CG889" si="17359">Y889/Y901</f>
        <v>5.9118707856358789E-2</v>
      </c>
      <c r="CH889" s="130">
        <f t="shared" ref="CH889" si="17360">Z889/Z901</f>
        <v>6.6997209487741682E-2</v>
      </c>
      <c r="CI889" s="128">
        <f t="shared" ref="CI889" si="17361">AA889/AA901</f>
        <v>7.9852871381110579E-2</v>
      </c>
      <c r="CJ889" s="134">
        <f t="shared" ref="CJ889" si="17362">AB889/AB901</f>
        <v>7.0824275656208427E-2</v>
      </c>
      <c r="CK889" s="135">
        <f t="shared" ref="CK889" si="17363">AC889/AC901</f>
        <v>6.7664695084642054E-2</v>
      </c>
    </row>
    <row r="890" spans="1:89" x14ac:dyDescent="0.2">
      <c r="A890" s="136" t="s">
        <v>29</v>
      </c>
      <c r="B890" s="192">
        <v>2030</v>
      </c>
      <c r="C890" s="176">
        <v>1992</v>
      </c>
      <c r="D890" s="177">
        <v>620</v>
      </c>
      <c r="E890" s="178">
        <v>658</v>
      </c>
      <c r="F890" s="175">
        <v>1262</v>
      </c>
      <c r="G890" s="179">
        <v>1389</v>
      </c>
      <c r="H890" s="177">
        <v>2688</v>
      </c>
      <c r="I890" s="178">
        <v>2607</v>
      </c>
      <c r="J890" s="175">
        <v>313</v>
      </c>
      <c r="K890" s="176">
        <v>180</v>
      </c>
      <c r="L890" s="177">
        <v>1158</v>
      </c>
      <c r="M890" s="175">
        <v>850</v>
      </c>
      <c r="N890" s="180">
        <v>2050</v>
      </c>
      <c r="O890" s="193">
        <v>1931</v>
      </c>
      <c r="P890" s="175">
        <v>1222</v>
      </c>
      <c r="Q890" s="176">
        <v>1028</v>
      </c>
      <c r="R890" s="177">
        <v>1488</v>
      </c>
      <c r="S890" s="178">
        <v>1838</v>
      </c>
      <c r="T890" s="175">
        <v>326</v>
      </c>
      <c r="U890" s="179">
        <v>204</v>
      </c>
      <c r="V890" s="177">
        <v>1455</v>
      </c>
      <c r="W890" s="194">
        <v>1462</v>
      </c>
      <c r="X890" s="175">
        <v>717</v>
      </c>
      <c r="Y890" s="179">
        <v>486</v>
      </c>
      <c r="Z890" s="177">
        <v>2945</v>
      </c>
      <c r="AA890" s="175">
        <v>3373</v>
      </c>
      <c r="AB890" s="158">
        <f t="shared" si="17034"/>
        <v>18274</v>
      </c>
      <c r="AC890" s="159">
        <f t="shared" si="17035"/>
        <v>17998</v>
      </c>
      <c r="BI890" s="136" t="s">
        <v>29</v>
      </c>
      <c r="BJ890" s="128">
        <f>B890/B901</f>
        <v>8.0542770988731943E-2</v>
      </c>
      <c r="BK890" s="129">
        <f t="shared" ref="BK890" si="17364">C890/C901</f>
        <v>7.7912934642312359E-2</v>
      </c>
      <c r="BL890" s="130">
        <f t="shared" ref="BL890" si="17365">D890/D901</f>
        <v>7.925348331842004E-2</v>
      </c>
      <c r="BM890" s="131">
        <f t="shared" ref="BM890" si="17366">E890/E901</f>
        <v>7.2291803999121065E-2</v>
      </c>
      <c r="BN890" s="128">
        <f t="shared" ref="BN890" si="17367">F890/F901</f>
        <v>6.1780976159005241E-2</v>
      </c>
      <c r="BO890" s="129">
        <f t="shared" ref="BO890" si="17368">G890/G901</f>
        <v>7.662602747283058E-2</v>
      </c>
      <c r="BP890" s="130">
        <f t="shared" ref="BP890" si="17369">H890/H901</f>
        <v>7.2118480360592402E-2</v>
      </c>
      <c r="BQ890" s="131">
        <f t="shared" ref="BQ890" si="17370">I890/I901</f>
        <v>7.2336293007769142E-2</v>
      </c>
      <c r="BR890" s="128">
        <f t="shared" ref="BR890" si="17371">J890/J901</f>
        <v>9.0619571511291255E-2</v>
      </c>
      <c r="BS890" s="129">
        <f t="shared" ref="BS890" si="17372">K890/K901</f>
        <v>5.1487414187643021E-2</v>
      </c>
      <c r="BT890" s="130">
        <f t="shared" ref="BT890" si="17373">L890/L901</f>
        <v>8.5975202316430327E-2</v>
      </c>
      <c r="BU890" s="128">
        <f t="shared" ref="BU890" si="17374">M890/M901</f>
        <v>6.0753341433778855E-2</v>
      </c>
      <c r="BV890" s="132">
        <f t="shared" ref="BV890" si="17375">N890/N901</f>
        <v>6.8440556872433472E-2</v>
      </c>
      <c r="BW890" s="133">
        <f t="shared" ref="BW890" si="17376">O890/O901</f>
        <v>6.5816830839496909E-2</v>
      </c>
      <c r="BX890" s="128">
        <f t="shared" ref="BX890" si="17377">P890/P901</f>
        <v>8.0660066006600667E-2</v>
      </c>
      <c r="BY890" s="129">
        <f t="shared" ref="BY890" si="17378">Q890/Q901</f>
        <v>7.133934767522554E-2</v>
      </c>
      <c r="BZ890" s="130">
        <f t="shared" ref="BZ890" si="17379">R890/R901</f>
        <v>6.7169232158172706E-2</v>
      </c>
      <c r="CA890" s="131">
        <f t="shared" ref="CA890" si="17380">S890/S901</f>
        <v>8.0104597951623446E-2</v>
      </c>
      <c r="CB890" s="128">
        <f t="shared" ref="CB890" si="17381">T890/T901</f>
        <v>0.11149110807113544</v>
      </c>
      <c r="CC890" s="129">
        <f t="shared" ref="CC890" si="17382">U890/U901</f>
        <v>6.6623122142390592E-2</v>
      </c>
      <c r="CD890" s="130">
        <f t="shared" ref="CD890" si="17383">V890/V901</f>
        <v>8.2839899795035296E-2</v>
      </c>
      <c r="CE890" s="131">
        <f t="shared" ref="CE890" si="17384">W890/W901</f>
        <v>7.1129707112970716E-2</v>
      </c>
      <c r="CF890" s="128">
        <f t="shared" ref="CF890" si="17385">X890/X901</f>
        <v>6.495153546516895E-2</v>
      </c>
      <c r="CG890" s="129">
        <f t="shared" ref="CG890" si="17386">Y890/Y901</f>
        <v>7.6211384663634932E-2</v>
      </c>
      <c r="CH890" s="130">
        <f t="shared" ref="CH890" si="17387">Z890/Z901</f>
        <v>7.3375523221048441E-2</v>
      </c>
      <c r="CI890" s="128">
        <f t="shared" ref="CI890" si="17388">AA890/AA901</f>
        <v>8.0042714760322736E-2</v>
      </c>
      <c r="CJ890" s="134">
        <f t="shared" ref="CJ890" si="17389">AB890/AB901</f>
        <v>7.4113429155445956E-2</v>
      </c>
      <c r="CK890" s="135">
        <f t="shared" ref="CK890" si="17390">AC890/AC901</f>
        <v>7.3416275749541099E-2</v>
      </c>
    </row>
    <row r="891" spans="1:89" x14ac:dyDescent="0.2">
      <c r="A891" s="145" t="s">
        <v>30</v>
      </c>
      <c r="B891" s="189">
        <v>2115</v>
      </c>
      <c r="C891" s="183">
        <v>2290</v>
      </c>
      <c r="D891" s="184">
        <v>580</v>
      </c>
      <c r="E891" s="185">
        <v>736</v>
      </c>
      <c r="F891" s="182">
        <v>1255</v>
      </c>
      <c r="G891" s="186">
        <v>1492</v>
      </c>
      <c r="H891" s="184">
        <v>2799</v>
      </c>
      <c r="I891" s="185">
        <v>2751</v>
      </c>
      <c r="J891" s="182">
        <v>252</v>
      </c>
      <c r="K891" s="183">
        <v>199</v>
      </c>
      <c r="L891" s="184">
        <v>1182</v>
      </c>
      <c r="M891" s="182">
        <v>836</v>
      </c>
      <c r="N891" s="187">
        <v>2305</v>
      </c>
      <c r="O891" s="190">
        <v>2281</v>
      </c>
      <c r="P891" s="182">
        <v>1044</v>
      </c>
      <c r="Q891" s="183">
        <v>1154</v>
      </c>
      <c r="R891" s="184">
        <v>1330</v>
      </c>
      <c r="S891" s="185">
        <v>1886</v>
      </c>
      <c r="T891" s="182">
        <v>226</v>
      </c>
      <c r="U891" s="186">
        <v>191</v>
      </c>
      <c r="V891" s="184">
        <v>1364</v>
      </c>
      <c r="W891" s="191">
        <v>1392</v>
      </c>
      <c r="X891" s="182">
        <v>779</v>
      </c>
      <c r="Y891" s="186">
        <v>527</v>
      </c>
      <c r="Z891" s="184">
        <v>3189</v>
      </c>
      <c r="AA891" s="182">
        <v>2763</v>
      </c>
      <c r="AB891" s="158">
        <f t="shared" si="17034"/>
        <v>18420</v>
      </c>
      <c r="AC891" s="159">
        <f t="shared" si="17035"/>
        <v>18498</v>
      </c>
      <c r="BI891" s="145" t="s">
        <v>30</v>
      </c>
      <c r="BJ891" s="128">
        <f>B891/B901</f>
        <v>8.3915251547373435E-2</v>
      </c>
      <c r="BK891" s="129">
        <f t="shared" ref="BK891" si="17391">C891/C901</f>
        <v>8.9568584503461487E-2</v>
      </c>
      <c r="BL891" s="130">
        <f t="shared" ref="BL891" si="17392">D891/D901</f>
        <v>7.414035536239294E-2</v>
      </c>
      <c r="BM891" s="131">
        <f t="shared" ref="BM891" si="17393">E891/E901</f>
        <v>8.0861349154032078E-2</v>
      </c>
      <c r="BN891" s="128">
        <f t="shared" ref="BN891" si="17394">F891/F901</f>
        <v>6.1438292456063054E-2</v>
      </c>
      <c r="BO891" s="129">
        <f t="shared" ref="BO891" si="17395">G891/G901</f>
        <v>8.2308159099685557E-2</v>
      </c>
      <c r="BP891" s="130">
        <f t="shared" ref="BP891" si="17396">H891/H901</f>
        <v>7.5096587250482932E-2</v>
      </c>
      <c r="BQ891" s="131">
        <f t="shared" ref="BQ891" si="17397">I891/I901</f>
        <v>7.6331853496115432E-2</v>
      </c>
      <c r="BR891" s="128">
        <f t="shared" ref="BR891" si="17398">J891/J901</f>
        <v>7.2958888245512443E-2</v>
      </c>
      <c r="BS891" s="129">
        <f t="shared" ref="BS891" si="17399">K891/K901</f>
        <v>5.692219679633867E-2</v>
      </c>
      <c r="BT891" s="130">
        <f t="shared" ref="BT891" si="17400">L891/L901</f>
        <v>8.7757071794491048E-2</v>
      </c>
      <c r="BU891" s="128">
        <f t="shared" ref="BU891" si="17401">M891/M901</f>
        <v>5.9752698163104856E-2</v>
      </c>
      <c r="BV891" s="132">
        <f t="shared" ref="BV891" si="17402">N891/N901</f>
        <v>7.6953894434614228E-2</v>
      </c>
      <c r="BW891" s="133">
        <f t="shared" ref="BW891" si="17403">O891/O901</f>
        <v>7.7746344456184599E-2</v>
      </c>
      <c r="BX891" s="128">
        <f t="shared" ref="BX891" si="17404">P891/P901</f>
        <v>6.8910891089108917E-2</v>
      </c>
      <c r="BY891" s="129">
        <f t="shared" ref="BY891" si="17405">Q891/Q901</f>
        <v>8.008327550312283E-2</v>
      </c>
      <c r="BZ891" s="130">
        <f t="shared" ref="BZ891" si="17406">R891/R901</f>
        <v>6.0037015302667814E-2</v>
      </c>
      <c r="CA891" s="131">
        <f t="shared" ref="CA891" si="17407">S891/S901</f>
        <v>8.2196556984092395E-2</v>
      </c>
      <c r="CB891" s="128">
        <f t="shared" ref="CB891" si="17408">T891/T901</f>
        <v>7.7291381668946654E-2</v>
      </c>
      <c r="CC891" s="129">
        <f t="shared" ref="CC891" si="17409">U891/U901</f>
        <v>6.2377531025473547E-2</v>
      </c>
      <c r="CD891" s="130">
        <f t="shared" ref="CD891" si="17410">V891/V901</f>
        <v>7.765884764290594E-2</v>
      </c>
      <c r="CE891" s="131">
        <f t="shared" ref="CE891" si="17411">W891/W901</f>
        <v>6.7724043981706727E-2</v>
      </c>
      <c r="CF891" s="128">
        <f t="shared" ref="CF891" si="17412">X891/X901</f>
        <v>7.0567986230636828E-2</v>
      </c>
      <c r="CG891" s="129">
        <f t="shared" ref="CG891" si="17413">Y891/Y901</f>
        <v>8.2640740159949821E-2</v>
      </c>
      <c r="CH891" s="130">
        <f t="shared" ref="CH891" si="17414">Z891/Z901</f>
        <v>7.9454853498106437E-2</v>
      </c>
      <c r="CI891" s="128">
        <f t="shared" ref="CI891" si="17415">AA891/AA901</f>
        <v>6.5567157095396303E-2</v>
      </c>
      <c r="CJ891" s="134">
        <f t="shared" ref="CJ891" si="17416">AB891/AB901</f>
        <v>7.4705557898835206E-2</v>
      </c>
      <c r="CK891" s="135">
        <f t="shared" ref="CK891" si="17417">AC891/AC901</f>
        <v>7.545584336120742E-2</v>
      </c>
    </row>
    <row r="892" spans="1:89" x14ac:dyDescent="0.2">
      <c r="A892" s="136" t="s">
        <v>31</v>
      </c>
      <c r="B892" s="192">
        <v>2046</v>
      </c>
      <c r="C892" s="176">
        <v>1750</v>
      </c>
      <c r="D892" s="177">
        <v>514</v>
      </c>
      <c r="E892" s="178">
        <v>638</v>
      </c>
      <c r="F892" s="175">
        <v>1037</v>
      </c>
      <c r="G892" s="179">
        <v>1413</v>
      </c>
      <c r="H892" s="177">
        <v>2703</v>
      </c>
      <c r="I892" s="178">
        <v>2708</v>
      </c>
      <c r="J892" s="175">
        <v>275</v>
      </c>
      <c r="K892" s="176">
        <v>183</v>
      </c>
      <c r="L892" s="177">
        <v>1379</v>
      </c>
      <c r="M892" s="175">
        <v>715</v>
      </c>
      <c r="N892" s="180">
        <v>2247</v>
      </c>
      <c r="O892" s="193">
        <v>2020</v>
      </c>
      <c r="P892" s="175">
        <v>846</v>
      </c>
      <c r="Q892" s="176">
        <v>1350</v>
      </c>
      <c r="R892" s="177">
        <v>1245</v>
      </c>
      <c r="S892" s="178">
        <v>2000</v>
      </c>
      <c r="T892" s="175">
        <v>165</v>
      </c>
      <c r="U892" s="179">
        <v>204</v>
      </c>
      <c r="V892" s="177">
        <v>1534</v>
      </c>
      <c r="W892" s="194">
        <v>1356</v>
      </c>
      <c r="X892" s="175">
        <v>785</v>
      </c>
      <c r="Y892" s="179">
        <v>495</v>
      </c>
      <c r="Z892" s="177">
        <v>2946</v>
      </c>
      <c r="AA892" s="175">
        <v>3092</v>
      </c>
      <c r="AB892" s="158">
        <f t="shared" si="17034"/>
        <v>17722</v>
      </c>
      <c r="AC892" s="159">
        <f t="shared" si="17035"/>
        <v>17924</v>
      </c>
      <c r="BI892" s="136" t="s">
        <v>31</v>
      </c>
      <c r="BJ892" s="128">
        <f>B892/B901</f>
        <v>8.117759085859387E-2</v>
      </c>
      <c r="BK892" s="129">
        <f t="shared" ref="BK892" si="17418">C892/C901</f>
        <v>6.844760824500333E-2</v>
      </c>
      <c r="BL892" s="130">
        <f t="shared" ref="BL892" si="17419">D892/D901</f>
        <v>6.5703694234948234E-2</v>
      </c>
      <c r="BM892" s="131">
        <f t="shared" ref="BM892" si="17420">E892/E901</f>
        <v>7.0094484728631071E-2</v>
      </c>
      <c r="BN892" s="128">
        <f t="shared" ref="BN892" si="17421">F892/F901</f>
        <v>5.0766142850149312E-2</v>
      </c>
      <c r="BO892" s="129">
        <f t="shared" ref="BO892" si="17422">G892/G901</f>
        <v>7.7950019308214269E-2</v>
      </c>
      <c r="BP892" s="130">
        <f t="shared" ref="BP892" si="17423">H892/H901</f>
        <v>7.2520927237604629E-2</v>
      </c>
      <c r="BQ892" s="131">
        <f t="shared" ref="BQ892" si="17424">I892/I901</f>
        <v>7.5138734739178689E-2</v>
      </c>
      <c r="BR892" s="128">
        <f t="shared" ref="BR892" si="17425">J892/J901</f>
        <v>7.9617834394904455E-2</v>
      </c>
      <c r="BS892" s="129">
        <f t="shared" ref="BS892" si="17426">K892/K901</f>
        <v>5.2345537757437069E-2</v>
      </c>
      <c r="BT892" s="130">
        <f t="shared" ref="BT892" si="17427">L892/L901</f>
        <v>0.10238325042690623</v>
      </c>
      <c r="BU892" s="128">
        <f t="shared" ref="BU892" si="17428">M892/M901</f>
        <v>5.1104281323708096E-2</v>
      </c>
      <c r="BV892" s="132">
        <f t="shared" ref="BV892" si="17429">N892/N901</f>
        <v>7.5017527459686845E-2</v>
      </c>
      <c r="BW892" s="133">
        <f t="shared" ref="BW892" si="17430">O892/O901</f>
        <v>6.8850335730597498E-2</v>
      </c>
      <c r="BX892" s="128">
        <f t="shared" ref="BX892" si="17431">P892/P901</f>
        <v>5.5841584158415843E-2</v>
      </c>
      <c r="BY892" s="129">
        <f t="shared" ref="BY892" si="17432">Q892/Q901</f>
        <v>9.3684941013185294E-2</v>
      </c>
      <c r="BZ892" s="130">
        <f t="shared" ref="BZ892" si="17433">R892/R901</f>
        <v>5.6200063196858212E-2</v>
      </c>
      <c r="CA892" s="131">
        <f t="shared" ref="CA892" si="17434">S892/S901</f>
        <v>8.7164959686206148E-2</v>
      </c>
      <c r="CB892" s="128">
        <f t="shared" ref="CB892" si="17435">T892/T901</f>
        <v>5.6429548563611494E-2</v>
      </c>
      <c r="CC892" s="129">
        <f t="shared" ref="CC892" si="17436">U892/U901</f>
        <v>6.6623122142390592E-2</v>
      </c>
      <c r="CD892" s="130">
        <f t="shared" ref="CD892" si="17437">V892/V901</f>
        <v>8.7337736278751993E-2</v>
      </c>
      <c r="CE892" s="131">
        <f t="shared" ref="CE892" si="17438">W892/W901</f>
        <v>6.5972560085628101E-2</v>
      </c>
      <c r="CF892" s="128">
        <f t="shared" ref="CF892" si="17439">X892/X901</f>
        <v>7.1111513724069209E-2</v>
      </c>
      <c r="CG892" s="129">
        <f t="shared" ref="CG892" si="17440">Y892/Y901</f>
        <v>7.7622706601850402E-2</v>
      </c>
      <c r="CH892" s="130">
        <f t="shared" ref="CH892" si="17441">Z892/Z901</f>
        <v>7.340043850906916E-2</v>
      </c>
      <c r="CI892" s="128">
        <f t="shared" ref="CI892" si="17442">AA892/AA901</f>
        <v>7.3374466065495969E-2</v>
      </c>
      <c r="CJ892" s="134">
        <f t="shared" ref="CJ892" si="17443">AB892/AB901</f>
        <v>7.187469582427565E-2</v>
      </c>
      <c r="CK892" s="135">
        <f t="shared" ref="CK892" si="17444">AC892/AC901</f>
        <v>7.3114419743014483E-2</v>
      </c>
    </row>
    <row r="893" spans="1:89" x14ac:dyDescent="0.2">
      <c r="A893" s="145" t="s">
        <v>32</v>
      </c>
      <c r="B893" s="189">
        <v>2110</v>
      </c>
      <c r="C893" s="183">
        <v>1721</v>
      </c>
      <c r="D893" s="184">
        <v>462</v>
      </c>
      <c r="E893" s="185">
        <v>731</v>
      </c>
      <c r="F893" s="182">
        <v>1028</v>
      </c>
      <c r="G893" s="186">
        <v>1525</v>
      </c>
      <c r="H893" s="184">
        <v>2702</v>
      </c>
      <c r="I893" s="185">
        <v>2703</v>
      </c>
      <c r="J893" s="182">
        <v>309</v>
      </c>
      <c r="K893" s="183">
        <v>188</v>
      </c>
      <c r="L893" s="184">
        <v>1303</v>
      </c>
      <c r="M893" s="182">
        <v>586</v>
      </c>
      <c r="N893" s="187">
        <v>2011</v>
      </c>
      <c r="O893" s="190">
        <v>2081</v>
      </c>
      <c r="P893" s="182">
        <v>708</v>
      </c>
      <c r="Q893" s="183">
        <v>1360</v>
      </c>
      <c r="R893" s="184">
        <v>1075</v>
      </c>
      <c r="S893" s="185">
        <v>1950</v>
      </c>
      <c r="T893" s="182">
        <v>145</v>
      </c>
      <c r="U893" s="186">
        <v>187</v>
      </c>
      <c r="V893" s="184">
        <v>1689</v>
      </c>
      <c r="W893" s="191">
        <v>1116</v>
      </c>
      <c r="X893" s="182">
        <v>651</v>
      </c>
      <c r="Y893" s="186">
        <v>573</v>
      </c>
      <c r="Z893" s="184">
        <v>2981</v>
      </c>
      <c r="AA893" s="182">
        <v>2718</v>
      </c>
      <c r="AB893" s="158">
        <f t="shared" si="17034"/>
        <v>17174</v>
      </c>
      <c r="AC893" s="159">
        <f t="shared" si="17035"/>
        <v>17439</v>
      </c>
      <c r="BI893" s="145" t="s">
        <v>32</v>
      </c>
      <c r="BJ893" s="128">
        <f>B893/B901</f>
        <v>8.371687033804158E-2</v>
      </c>
      <c r="BK893" s="129">
        <f t="shared" ref="BK893" si="17445">C893/C901</f>
        <v>6.731333359408613E-2</v>
      </c>
      <c r="BL893" s="130">
        <f t="shared" ref="BL893" si="17446">D893/D901</f>
        <v>5.9056627892113002E-2</v>
      </c>
      <c r="BM893" s="131">
        <f t="shared" ref="BM893" si="17447">E893/E901</f>
        <v>8.0312019336409579E-2</v>
      </c>
      <c r="BN893" s="128">
        <f t="shared" ref="BN893" si="17448">F893/F901</f>
        <v>5.0325549517795075E-2</v>
      </c>
      <c r="BO893" s="129">
        <f t="shared" ref="BO893" si="17449">G893/G901</f>
        <v>8.4128647873338111E-2</v>
      </c>
      <c r="BP893" s="130">
        <f t="shared" ref="BP893" si="17450">H893/H901</f>
        <v>7.2494097445803818E-2</v>
      </c>
      <c r="BQ893" s="131">
        <f t="shared" ref="BQ893" si="17451">I893/I901</f>
        <v>7.4999999999999997E-2</v>
      </c>
      <c r="BR893" s="128">
        <f t="shared" ref="BR893" si="17452">J893/J901</f>
        <v>8.9461493920092644E-2</v>
      </c>
      <c r="BS893" s="129">
        <f t="shared" ref="BS893" si="17453">K893/K901</f>
        <v>5.3775743707093822E-2</v>
      </c>
      <c r="BT893" s="130">
        <f t="shared" ref="BT893" si="17454">L893/L901</f>
        <v>9.6740663746380573E-2</v>
      </c>
      <c r="BU893" s="128">
        <f t="shared" ref="BU893" si="17455">M893/M901</f>
        <v>4.1884068329640485E-2</v>
      </c>
      <c r="BV893" s="132">
        <f t="shared" ref="BV893" si="17456">N893/N901</f>
        <v>6.7138517009982301E-2</v>
      </c>
      <c r="BW893" s="133">
        <f t="shared" ref="BW893" si="17457">O893/O901</f>
        <v>7.092947953236306E-2</v>
      </c>
      <c r="BX893" s="128">
        <f t="shared" ref="BX893" si="17458">P893/P901</f>
        <v>4.6732673267326733E-2</v>
      </c>
      <c r="BY893" s="129">
        <f t="shared" ref="BY893" si="17459">Q893/Q901</f>
        <v>9.4378903539208886E-2</v>
      </c>
      <c r="BZ893" s="130">
        <f t="shared" ref="BZ893" si="17460">R893/R901</f>
        <v>4.8526158985239022E-2</v>
      </c>
      <c r="CA893" s="131">
        <f t="shared" ref="CA893" si="17461">S893/S901</f>
        <v>8.4985835694050993E-2</v>
      </c>
      <c r="CB893" s="128">
        <f t="shared" ref="CB893" si="17462">T893/T901</f>
        <v>4.9589603283173737E-2</v>
      </c>
      <c r="CC893" s="129">
        <f t="shared" ref="CC893" si="17463">U893/U901</f>
        <v>6.1071195297191377E-2</v>
      </c>
      <c r="CD893" s="130">
        <f t="shared" ref="CD893" si="17464">V893/V901</f>
        <v>9.6162605329082218E-2</v>
      </c>
      <c r="CE893" s="131">
        <f t="shared" ref="CE893" si="17465">W893/W901</f>
        <v>5.4296000778437284E-2</v>
      </c>
      <c r="CF893" s="128">
        <f t="shared" ref="CF893" si="17466">X893/X901</f>
        <v>5.8972733037412808E-2</v>
      </c>
      <c r="CG893" s="129">
        <f t="shared" ref="CG893" si="17467">Y893/Y901</f>
        <v>8.9854163399717732E-2</v>
      </c>
      <c r="CH893" s="130">
        <f t="shared" ref="CH893" si="17468">Z893/Z901</f>
        <v>7.4272473589794705E-2</v>
      </c>
      <c r="CI893" s="128">
        <f t="shared" ref="CI893" si="17469">AA893/AA901</f>
        <v>6.4499288087327952E-2</v>
      </c>
      <c r="CJ893" s="134">
        <f t="shared" ref="CJ893" si="17470">AB893/AB901</f>
        <v>6.9652185198403688E-2</v>
      </c>
      <c r="CK893" s="135">
        <f t="shared" ref="CK893" si="17471">AC893/AC901</f>
        <v>7.1136039159698142E-2</v>
      </c>
    </row>
    <row r="894" spans="1:89" x14ac:dyDescent="0.2">
      <c r="A894" s="136" t="s">
        <v>33</v>
      </c>
      <c r="B894" s="192">
        <v>1897</v>
      </c>
      <c r="C894" s="176">
        <v>1724</v>
      </c>
      <c r="D894" s="177">
        <v>382</v>
      </c>
      <c r="E894" s="178">
        <v>658</v>
      </c>
      <c r="F894" s="175">
        <v>1016</v>
      </c>
      <c r="G894" s="179">
        <v>1415</v>
      </c>
      <c r="H894" s="177">
        <v>2617</v>
      </c>
      <c r="I894" s="178">
        <v>2376</v>
      </c>
      <c r="J894" s="175">
        <v>324</v>
      </c>
      <c r="K894" s="176">
        <v>133</v>
      </c>
      <c r="L894" s="177">
        <v>997</v>
      </c>
      <c r="M894" s="175">
        <v>553</v>
      </c>
      <c r="N894" s="180">
        <v>1839</v>
      </c>
      <c r="O894" s="193">
        <v>1928</v>
      </c>
      <c r="P894" s="175">
        <v>575</v>
      </c>
      <c r="Q894" s="176">
        <v>1422</v>
      </c>
      <c r="R894" s="177">
        <v>1072</v>
      </c>
      <c r="S894" s="178">
        <v>2033</v>
      </c>
      <c r="T894" s="175">
        <v>106</v>
      </c>
      <c r="U894" s="179">
        <v>227</v>
      </c>
      <c r="V894" s="177">
        <v>1614</v>
      </c>
      <c r="W894" s="194">
        <v>1158</v>
      </c>
      <c r="X894" s="175">
        <v>513</v>
      </c>
      <c r="Y894" s="179">
        <v>529</v>
      </c>
      <c r="Z894" s="177">
        <v>2588</v>
      </c>
      <c r="AA894" s="175">
        <v>2449</v>
      </c>
      <c r="AB894" s="158">
        <f t="shared" si="17034"/>
        <v>15540</v>
      </c>
      <c r="AC894" s="159">
        <f t="shared" si="17035"/>
        <v>16605</v>
      </c>
      <c r="BI894" s="136" t="s">
        <v>33</v>
      </c>
      <c r="BJ894" s="128">
        <f>B894/B901</f>
        <v>7.5265830820504684E-2</v>
      </c>
      <c r="BK894" s="129">
        <f t="shared" ref="BK894" si="17472">C894/C901</f>
        <v>6.7430672351077567E-2</v>
      </c>
      <c r="BL894" s="130">
        <f t="shared" ref="BL894" si="17473">D894/D901</f>
        <v>4.8830371980058802E-2</v>
      </c>
      <c r="BM894" s="131">
        <f t="shared" ref="BM894" si="17474">E894/E901</f>
        <v>7.2291803999121065E-2</v>
      </c>
      <c r="BN894" s="128">
        <f t="shared" ref="BN894" si="17475">F894/F901</f>
        <v>4.9738091741322758E-2</v>
      </c>
      <c r="BO894" s="129">
        <f t="shared" ref="BO894" si="17476">G894/G901</f>
        <v>7.8060351961162899E-2</v>
      </c>
      <c r="BP894" s="130">
        <f t="shared" ref="BP894" si="17477">H894/H901</f>
        <v>7.0213565142734496E-2</v>
      </c>
      <c r="BQ894" s="131">
        <f t="shared" ref="BQ894" si="17478">I894/I901</f>
        <v>6.5926748057713647E-2</v>
      </c>
      <c r="BR894" s="128">
        <f t="shared" ref="BR894" si="17479">J894/J901</f>
        <v>9.3804284887087433E-2</v>
      </c>
      <c r="BS894" s="129">
        <f t="shared" ref="BS894" si="17480">K894/K901</f>
        <v>3.8043478260869568E-2</v>
      </c>
      <c r="BT894" s="130">
        <f t="shared" ref="BT894" si="17481">L894/L901</f>
        <v>7.4021827901106244E-2</v>
      </c>
      <c r="BU894" s="128">
        <f t="shared" ref="BU894" si="17482">M894/M901</f>
        <v>3.9525409191623187E-2</v>
      </c>
      <c r="BV894" s="132">
        <f t="shared" ref="BV894" si="17483">N894/N901</f>
        <v>6.139618736019764E-2</v>
      </c>
      <c r="BW894" s="133">
        <f t="shared" ref="BW894" si="17484">O894/O901</f>
        <v>6.5714577865639598E-2</v>
      </c>
      <c r="BX894" s="128">
        <f t="shared" ref="BX894" si="17485">P894/P901</f>
        <v>3.7953795379537955E-2</v>
      </c>
      <c r="BY894" s="129">
        <f t="shared" ref="BY894" si="17486">Q894/Q901</f>
        <v>9.8681471200555176E-2</v>
      </c>
      <c r="BZ894" s="130">
        <f t="shared" ref="BZ894" si="17487">R894/R901</f>
        <v>4.8390737146210443E-2</v>
      </c>
      <c r="CA894" s="131">
        <f t="shared" ref="CA894" si="17488">S894/S901</f>
        <v>8.8603181521028543E-2</v>
      </c>
      <c r="CB894" s="128">
        <f t="shared" ref="CB894" si="17489">T894/T901</f>
        <v>3.6251709986320109E-2</v>
      </c>
      <c r="CC894" s="129">
        <f t="shared" ref="CC894" si="17490">U894/U901</f>
        <v>7.4134552580013058E-2</v>
      </c>
      <c r="CD894" s="130">
        <f t="shared" ref="CD894" si="17491">V894/V901</f>
        <v>9.1892507401503079E-2</v>
      </c>
      <c r="CE894" s="131">
        <f t="shared" ref="CE894" si="17492">W894/W901</f>
        <v>5.6339398657195679E-2</v>
      </c>
      <c r="CF894" s="128">
        <f t="shared" ref="CF894" si="17493">X894/X901</f>
        <v>4.6471600688468159E-2</v>
      </c>
      <c r="CG894" s="129">
        <f t="shared" ref="CG894" si="17494">Y894/Y901</f>
        <v>8.2954367257331033E-2</v>
      </c>
      <c r="CH894" s="130">
        <f t="shared" ref="CH894" si="17495">Z894/Z901</f>
        <v>6.4480765397647993E-2</v>
      </c>
      <c r="CI894" s="128">
        <f t="shared" ref="CI894" si="17496">AA894/AA901</f>
        <v>5.8115804461319413E-2</v>
      </c>
      <c r="CJ894" s="134">
        <f t="shared" ref="CJ894" si="17497">AB894/AB901</f>
        <v>6.3025210084033612E-2</v>
      </c>
      <c r="CK894" s="135">
        <f t="shared" ref="CK894" si="17498">AC894/AC901</f>
        <v>6.7734040383438707E-2</v>
      </c>
    </row>
    <row r="895" spans="1:89" x14ac:dyDescent="0.2">
      <c r="A895" s="145" t="s">
        <v>34</v>
      </c>
      <c r="B895" s="189">
        <v>692</v>
      </c>
      <c r="C895" s="183">
        <v>1231</v>
      </c>
      <c r="D895" s="184">
        <v>200</v>
      </c>
      <c r="E895" s="185">
        <v>602</v>
      </c>
      <c r="F895" s="182">
        <v>467</v>
      </c>
      <c r="G895" s="186">
        <v>1418</v>
      </c>
      <c r="H895" s="184">
        <v>1225</v>
      </c>
      <c r="I895" s="185">
        <v>2008</v>
      </c>
      <c r="J895" s="182">
        <v>260</v>
      </c>
      <c r="K895" s="183">
        <v>90</v>
      </c>
      <c r="L895" s="184">
        <v>826</v>
      </c>
      <c r="M895" s="182">
        <v>413</v>
      </c>
      <c r="N895" s="187">
        <v>1759</v>
      </c>
      <c r="O895" s="190">
        <v>1593</v>
      </c>
      <c r="P895" s="182">
        <v>415</v>
      </c>
      <c r="Q895" s="183">
        <v>1081</v>
      </c>
      <c r="R895" s="184">
        <v>855</v>
      </c>
      <c r="S895" s="185">
        <v>1452</v>
      </c>
      <c r="T895" s="182">
        <v>115</v>
      </c>
      <c r="U895" s="186">
        <v>156</v>
      </c>
      <c r="V895" s="184">
        <v>1418</v>
      </c>
      <c r="W895" s="191">
        <v>739</v>
      </c>
      <c r="X895" s="182">
        <v>325</v>
      </c>
      <c r="Y895" s="186">
        <v>413</v>
      </c>
      <c r="Z895" s="184">
        <v>1933</v>
      </c>
      <c r="AA895" s="182">
        <v>1978</v>
      </c>
      <c r="AB895" s="158">
        <f t="shared" si="17034"/>
        <v>10490</v>
      </c>
      <c r="AC895" s="159">
        <f t="shared" si="17035"/>
        <v>13174</v>
      </c>
      <c r="BI895" s="145" t="s">
        <v>34</v>
      </c>
      <c r="BJ895" s="128">
        <f>B895/B901</f>
        <v>2.7455959371528327E-2</v>
      </c>
      <c r="BK895" s="129">
        <f t="shared" ref="BK895" si="17499">C895/C901</f>
        <v>4.8148003285485193E-2</v>
      </c>
      <c r="BL895" s="130">
        <f t="shared" ref="BL895" si="17500">D895/D901</f>
        <v>2.5565639780135499E-2</v>
      </c>
      <c r="BM895" s="131">
        <f t="shared" ref="BM895" si="17501">E895/E901</f>
        <v>6.6139310041749069E-2</v>
      </c>
      <c r="BN895" s="128">
        <f t="shared" ref="BN895" si="17502">F895/F901</f>
        <v>2.28618984677143E-2</v>
      </c>
      <c r="BO895" s="129">
        <f t="shared" ref="BO895" si="17503">G895/G901</f>
        <v>7.8225850940585873E-2</v>
      </c>
      <c r="BP895" s="130">
        <f t="shared" ref="BP895" si="17504">H895/H901</f>
        <v>3.2866494955999144E-2</v>
      </c>
      <c r="BQ895" s="131">
        <f t="shared" ref="BQ895" si="17505">I895/I901</f>
        <v>5.5715871254162039E-2</v>
      </c>
      <c r="BR895" s="128">
        <f t="shared" ref="BR895" si="17506">J895/J901</f>
        <v>7.5275043427909666E-2</v>
      </c>
      <c r="BS895" s="129">
        <f t="shared" ref="BS895" si="17507">K895/K901</f>
        <v>2.5743707093821511E-2</v>
      </c>
      <c r="BT895" s="130">
        <f t="shared" ref="BT895" si="17508">L895/L901</f>
        <v>6.1326007869923531E-2</v>
      </c>
      <c r="BU895" s="128">
        <f t="shared" ref="BU895" si="17509">M895/M901</f>
        <v>2.9518976484883139E-2</v>
      </c>
      <c r="BV895" s="132">
        <f t="shared" ref="BV895" si="17510">N895/N901</f>
        <v>5.8725336360297802E-2</v>
      </c>
      <c r="BW895" s="133">
        <f t="shared" ref="BW895" si="17511">O895/O901</f>
        <v>5.429632911823852E-2</v>
      </c>
      <c r="BX895" s="128">
        <f t="shared" ref="BX895" si="17512">P895/P901</f>
        <v>2.7392739273927394E-2</v>
      </c>
      <c r="BY895" s="129">
        <f t="shared" ref="BY895" si="17513">Q895/Q901</f>
        <v>7.5017349063150593E-2</v>
      </c>
      <c r="BZ895" s="130">
        <f t="shared" ref="BZ895" si="17514">R895/R901</f>
        <v>3.859522412314359E-2</v>
      </c>
      <c r="CA895" s="131">
        <f t="shared" ref="CA895" si="17515">S895/S901</f>
        <v>6.3281760732185666E-2</v>
      </c>
      <c r="CB895" s="128">
        <f t="shared" ref="CB895" si="17516">T895/T901</f>
        <v>3.9329685362517103E-2</v>
      </c>
      <c r="CC895" s="129">
        <f t="shared" ref="CC895" si="17517">U895/U901</f>
        <v>5.0947093403004573E-2</v>
      </c>
      <c r="CD895" s="130">
        <f t="shared" ref="CD895" si="17518">V895/V901</f>
        <v>8.0733318150762928E-2</v>
      </c>
      <c r="CE895" s="131">
        <f t="shared" ref="CE895" si="17519">W895/W901</f>
        <v>3.5954072200058383E-2</v>
      </c>
      <c r="CF895" s="128">
        <f t="shared" ref="CF895" si="17520">X895/X901</f>
        <v>2.9441072560920375E-2</v>
      </c>
      <c r="CG895" s="129">
        <f t="shared" ref="CG895" si="17521">Y895/Y901</f>
        <v>6.4763995609220637E-2</v>
      </c>
      <c r="CH895" s="130">
        <f t="shared" ref="CH895" si="17522">Z895/Z901</f>
        <v>4.8161251744070162E-2</v>
      </c>
      <c r="CI895" s="128">
        <f t="shared" ref="CI895" si="17523">AA895/AA901</f>
        <v>4.6938775510204082E-2</v>
      </c>
      <c r="CJ895" s="134">
        <f t="shared" ref="CJ895" si="17524">AB895/AB901</f>
        <v>4.2544044644884982E-2</v>
      </c>
      <c r="CK895" s="135">
        <f t="shared" ref="CK895" si="17525">AC895/AC901</f>
        <v>5.373852743218438E-2</v>
      </c>
    </row>
    <row r="896" spans="1:89" x14ac:dyDescent="0.2">
      <c r="A896" s="136" t="s">
        <v>35</v>
      </c>
      <c r="B896" s="192">
        <v>0</v>
      </c>
      <c r="C896" s="176">
        <v>689</v>
      </c>
      <c r="D896" s="177">
        <v>11</v>
      </c>
      <c r="E896" s="178">
        <v>437</v>
      </c>
      <c r="F896" s="175">
        <v>32</v>
      </c>
      <c r="G896" s="179">
        <v>879</v>
      </c>
      <c r="H896" s="177">
        <v>110</v>
      </c>
      <c r="I896" s="178">
        <v>930</v>
      </c>
      <c r="J896" s="175">
        <v>55</v>
      </c>
      <c r="K896" s="176">
        <v>93</v>
      </c>
      <c r="L896" s="177">
        <v>719</v>
      </c>
      <c r="M896" s="175">
        <v>112</v>
      </c>
      <c r="N896" s="180">
        <v>475</v>
      </c>
      <c r="O896" s="193">
        <v>321</v>
      </c>
      <c r="P896" s="175">
        <v>61</v>
      </c>
      <c r="Q896" s="176">
        <v>263</v>
      </c>
      <c r="R896" s="177">
        <v>186</v>
      </c>
      <c r="S896" s="178">
        <v>223</v>
      </c>
      <c r="T896" s="175">
        <v>23</v>
      </c>
      <c r="U896" s="179">
        <v>9</v>
      </c>
      <c r="V896" s="177">
        <v>437</v>
      </c>
      <c r="W896" s="194">
        <v>31</v>
      </c>
      <c r="X896" s="175">
        <v>49</v>
      </c>
      <c r="Y896" s="179">
        <v>9</v>
      </c>
      <c r="Z896" s="177">
        <v>161</v>
      </c>
      <c r="AA896" s="175">
        <v>99</v>
      </c>
      <c r="AB896" s="158">
        <f t="shared" si="17034"/>
        <v>2319</v>
      </c>
      <c r="AC896" s="159">
        <f t="shared" si="17035"/>
        <v>4095</v>
      </c>
      <c r="BI896" s="136" t="s">
        <v>35</v>
      </c>
      <c r="BJ896" s="128">
        <f>B896/B901</f>
        <v>0</v>
      </c>
      <c r="BK896" s="129">
        <f t="shared" ref="BK896" si="17526">C896/C901</f>
        <v>2.6948801189032739E-2</v>
      </c>
      <c r="BL896" s="130">
        <f t="shared" ref="BL896" si="17527">D896/D901</f>
        <v>1.4061101879074523E-3</v>
      </c>
      <c r="BM896" s="131">
        <f t="shared" ref="BM896" si="17528">E896/E901</f>
        <v>4.8011426060206551E-2</v>
      </c>
      <c r="BN896" s="128">
        <f t="shared" ref="BN896" si="17529">F896/F901</f>
        <v>1.5665540705928427E-3</v>
      </c>
      <c r="BO896" s="129">
        <f t="shared" ref="BO896" si="17530">G896/G901</f>
        <v>4.8491200970927344E-2</v>
      </c>
      <c r="BP896" s="130">
        <f t="shared" ref="BP896" si="17531">H896/H901</f>
        <v>2.9512770980897186E-3</v>
      </c>
      <c r="BQ896" s="131">
        <f t="shared" ref="BQ896" si="17532">I896/I901</f>
        <v>2.5804661487236404E-2</v>
      </c>
      <c r="BR896" s="128">
        <f t="shared" ref="BR896" si="17533">J896/J901</f>
        <v>1.5923566878980892E-2</v>
      </c>
      <c r="BS896" s="129">
        <f t="shared" ref="BS896" si="17534">K896/K901</f>
        <v>2.6601830663615562E-2</v>
      </c>
      <c r="BT896" s="130">
        <f t="shared" ref="BT896" si="17535">L896/L901</f>
        <v>5.3381839780236098E-2</v>
      </c>
      <c r="BU896" s="128">
        <f t="shared" ref="BU896" si="17536">M896/M901</f>
        <v>8.005146165392038E-3</v>
      </c>
      <c r="BV896" s="132">
        <f t="shared" ref="BV896" si="17537">N896/N901</f>
        <v>1.5858177811905318E-2</v>
      </c>
      <c r="BW896" s="133">
        <f t="shared" ref="BW896" si="17538">O896/O901</f>
        <v>1.0941068202733563E-2</v>
      </c>
      <c r="BX896" s="128">
        <f t="shared" ref="BX896" si="17539">P896/P901</f>
        <v>4.0264026402640268E-3</v>
      </c>
      <c r="BY896" s="129">
        <f t="shared" ref="BY896" si="17540">Q896/Q901</f>
        <v>1.8251214434420543E-2</v>
      </c>
      <c r="BZ896" s="130">
        <f t="shared" ref="BZ896" si="17541">R896/R901</f>
        <v>8.3961540197715883E-3</v>
      </c>
      <c r="CA896" s="131">
        <f t="shared" ref="CA896" si="17542">S896/S901</f>
        <v>9.7188930050119849E-3</v>
      </c>
      <c r="CB896" s="128">
        <f t="shared" ref="CB896" si="17543">T896/T901</f>
        <v>7.8659370725034199E-3</v>
      </c>
      <c r="CC896" s="129">
        <f t="shared" ref="CC896" si="17544">U896/U901</f>
        <v>2.939255388634879E-3</v>
      </c>
      <c r="CD896" s="130">
        <f t="shared" ref="CD896" si="17545">V896/V901</f>
        <v>2.4880437258027785E-2</v>
      </c>
      <c r="CE896" s="131">
        <f t="shared" ref="CE896" si="17546">W896/W901</f>
        <v>1.5082222438454803E-3</v>
      </c>
      <c r="CF896" s="128">
        <f t="shared" ref="CF896" si="17547">X896/X901</f>
        <v>4.4388078630310714E-3</v>
      </c>
      <c r="CG896" s="129">
        <f t="shared" ref="CG896" si="17548">Y896/Y901</f>
        <v>1.4113219382154618E-3</v>
      </c>
      <c r="CH896" s="130">
        <f t="shared" ref="CH896" si="17549">Z896/Z901</f>
        <v>4.0113613713374527E-3</v>
      </c>
      <c r="CI896" s="128">
        <f t="shared" ref="CI896" si="17550">AA896/AA901</f>
        <v>2.3493118177503559E-3</v>
      </c>
      <c r="CJ896" s="134">
        <f t="shared" ref="CJ896" si="17551">AB896/AB901</f>
        <v>9.405113396710036E-3</v>
      </c>
      <c r="CK896" s="135">
        <f t="shared" ref="CK896" si="17552">AC896/AC901</f>
        <v>1.6704058739547216E-2</v>
      </c>
    </row>
    <row r="897" spans="1:89" x14ac:dyDescent="0.2">
      <c r="A897" s="145" t="s">
        <v>36</v>
      </c>
      <c r="B897" s="189">
        <v>0</v>
      </c>
      <c r="C897" s="183">
        <v>0</v>
      </c>
      <c r="D897" s="184">
        <v>0</v>
      </c>
      <c r="E897" s="185">
        <v>0</v>
      </c>
      <c r="F897" s="182">
        <v>0</v>
      </c>
      <c r="G897" s="186">
        <v>0</v>
      </c>
      <c r="H897" s="184">
        <v>0</v>
      </c>
      <c r="I897" s="185">
        <v>0</v>
      </c>
      <c r="J897" s="182">
        <v>0</v>
      </c>
      <c r="K897" s="186">
        <v>0</v>
      </c>
      <c r="L897" s="184">
        <v>0</v>
      </c>
      <c r="M897" s="182">
        <v>0</v>
      </c>
      <c r="N897" s="187">
        <v>0</v>
      </c>
      <c r="O897" s="190">
        <v>1</v>
      </c>
      <c r="P897" s="182">
        <v>0</v>
      </c>
      <c r="Q897" s="186">
        <v>0</v>
      </c>
      <c r="R897" s="184">
        <v>0</v>
      </c>
      <c r="S897" s="185">
        <v>0</v>
      </c>
      <c r="T897" s="182">
        <v>0</v>
      </c>
      <c r="U897" s="186">
        <v>0</v>
      </c>
      <c r="V897" s="184">
        <v>0</v>
      </c>
      <c r="W897" s="185">
        <v>0</v>
      </c>
      <c r="X897" s="182">
        <v>0</v>
      </c>
      <c r="Y897" s="186">
        <v>0</v>
      </c>
      <c r="Z897" s="184">
        <v>0</v>
      </c>
      <c r="AA897" s="182">
        <v>0</v>
      </c>
      <c r="AB897" s="158">
        <f t="shared" si="17034"/>
        <v>0</v>
      </c>
      <c r="AC897" s="159">
        <f t="shared" si="17035"/>
        <v>1</v>
      </c>
      <c r="BI897" s="145" t="s">
        <v>36</v>
      </c>
      <c r="BJ897" s="128">
        <f>B897/B901</f>
        <v>0</v>
      </c>
      <c r="BK897" s="129">
        <f t="shared" ref="BK897" si="17553">C897/C901</f>
        <v>0</v>
      </c>
      <c r="BL897" s="130">
        <f t="shared" ref="BL897" si="17554">D897/D901</f>
        <v>0</v>
      </c>
      <c r="BM897" s="131">
        <f t="shared" ref="BM897" si="17555">E897/E901</f>
        <v>0</v>
      </c>
      <c r="BN897" s="128">
        <f t="shared" ref="BN897" si="17556">F897/F901</f>
        <v>0</v>
      </c>
      <c r="BO897" s="129">
        <f t="shared" ref="BO897" si="17557">G897/G901</f>
        <v>0</v>
      </c>
      <c r="BP897" s="130">
        <f t="shared" ref="BP897" si="17558">H897/H901</f>
        <v>0</v>
      </c>
      <c r="BQ897" s="131">
        <f t="shared" ref="BQ897" si="17559">I897/I901</f>
        <v>0</v>
      </c>
      <c r="BR897" s="128">
        <f t="shared" ref="BR897" si="17560">J897/J901</f>
        <v>0</v>
      </c>
      <c r="BS897" s="129">
        <f t="shared" ref="BS897" si="17561">K897/K901</f>
        <v>0</v>
      </c>
      <c r="BT897" s="130">
        <f t="shared" ref="BT897" si="17562">L897/L901</f>
        <v>0</v>
      </c>
      <c r="BU897" s="128">
        <f t="shared" ref="BU897" si="17563">M897/M901</f>
        <v>0</v>
      </c>
      <c r="BV897" s="132">
        <f t="shared" ref="BV897" si="17564">N897/N901</f>
        <v>0</v>
      </c>
      <c r="BW897" s="133">
        <f t="shared" ref="BW897" si="17565">O897/O901</f>
        <v>3.4084324619107671E-5</v>
      </c>
      <c r="BX897" s="128">
        <f t="shared" ref="BX897" si="17566">P897/P901</f>
        <v>0</v>
      </c>
      <c r="BY897" s="129">
        <f t="shared" ref="BY897" si="17567">Q897/Q901</f>
        <v>0</v>
      </c>
      <c r="BZ897" s="130">
        <f t="shared" ref="BZ897" si="17568">R897/R901</f>
        <v>0</v>
      </c>
      <c r="CA897" s="131">
        <f t="shared" ref="CA897" si="17569">S897/S901</f>
        <v>0</v>
      </c>
      <c r="CB897" s="128">
        <f t="shared" ref="CB897" si="17570">T897/T901</f>
        <v>0</v>
      </c>
      <c r="CC897" s="129">
        <f t="shared" ref="CC897" si="17571">U897/U901</f>
        <v>0</v>
      </c>
      <c r="CD897" s="130">
        <f t="shared" ref="CD897" si="17572">V897/V901</f>
        <v>0</v>
      </c>
      <c r="CE897" s="131">
        <f t="shared" ref="CE897" si="17573">W897/W901</f>
        <v>0</v>
      </c>
      <c r="CF897" s="128">
        <f t="shared" ref="CF897" si="17574">X897/X901</f>
        <v>0</v>
      </c>
      <c r="CG897" s="129">
        <f t="shared" ref="CG897" si="17575">Y897/Y901</f>
        <v>0</v>
      </c>
      <c r="CH897" s="130">
        <f t="shared" ref="CH897" si="17576">Z897/Z901</f>
        <v>0</v>
      </c>
      <c r="CI897" s="128">
        <f t="shared" ref="CI897" si="17577">AA897/AA901</f>
        <v>0</v>
      </c>
      <c r="CJ897" s="134">
        <f t="shared" ref="CJ897" si="17578">AB897/AB901</f>
        <v>0</v>
      </c>
      <c r="CK897" s="135">
        <f t="shared" ref="CK897" si="17579">AC897/AC901</f>
        <v>4.0791352233326536E-6</v>
      </c>
    </row>
    <row r="898" spans="1:89" x14ac:dyDescent="0.2">
      <c r="A898" s="136" t="s">
        <v>37</v>
      </c>
      <c r="B898" s="58">
        <v>0</v>
      </c>
      <c r="C898" s="59">
        <v>0</v>
      </c>
      <c r="D898" s="138">
        <v>0</v>
      </c>
      <c r="E898" s="139">
        <v>0</v>
      </c>
      <c r="F898" s="137">
        <v>0</v>
      </c>
      <c r="G898" s="140">
        <v>0</v>
      </c>
      <c r="H898" s="138">
        <v>0</v>
      </c>
      <c r="I898" s="139">
        <v>0</v>
      </c>
      <c r="J898" s="137">
        <v>0</v>
      </c>
      <c r="K898" s="140">
        <v>0</v>
      </c>
      <c r="L898" s="138"/>
      <c r="M898" s="137">
        <v>0</v>
      </c>
      <c r="N898" s="141">
        <v>0</v>
      </c>
      <c r="O898" s="142">
        <v>0</v>
      </c>
      <c r="P898" s="137">
        <v>0</v>
      </c>
      <c r="Q898" s="140">
        <v>0</v>
      </c>
      <c r="R898" s="138"/>
      <c r="S898" s="139">
        <v>0</v>
      </c>
      <c r="T898" s="137">
        <v>0</v>
      </c>
      <c r="U898" s="140">
        <v>0</v>
      </c>
      <c r="V898" s="138">
        <v>0</v>
      </c>
      <c r="W898" s="139">
        <v>0</v>
      </c>
      <c r="X898" s="137">
        <v>0</v>
      </c>
      <c r="Y898" s="140">
        <v>0</v>
      </c>
      <c r="Z898" s="143">
        <v>0</v>
      </c>
      <c r="AA898" s="144">
        <v>0</v>
      </c>
      <c r="AB898" s="158">
        <f t="shared" si="17034"/>
        <v>0</v>
      </c>
      <c r="AC898" s="159">
        <f t="shared" si="17035"/>
        <v>0</v>
      </c>
      <c r="BI898" s="136" t="s">
        <v>37</v>
      </c>
      <c r="BJ898" s="128">
        <f>B898/B901</f>
        <v>0</v>
      </c>
      <c r="BK898" s="129">
        <f t="shared" ref="BK898" si="17580">C898/C901</f>
        <v>0</v>
      </c>
      <c r="BL898" s="130">
        <f t="shared" ref="BL898" si="17581">D898/D901</f>
        <v>0</v>
      </c>
      <c r="BM898" s="131">
        <f t="shared" ref="BM898" si="17582">E898/E901</f>
        <v>0</v>
      </c>
      <c r="BN898" s="128">
        <f t="shared" ref="BN898" si="17583">F898/F901</f>
        <v>0</v>
      </c>
      <c r="BO898" s="129">
        <f t="shared" ref="BO898" si="17584">G898/G901</f>
        <v>0</v>
      </c>
      <c r="BP898" s="130">
        <f t="shared" ref="BP898" si="17585">H898/H901</f>
        <v>0</v>
      </c>
      <c r="BQ898" s="131">
        <f t="shared" ref="BQ898" si="17586">I898/I901</f>
        <v>0</v>
      </c>
      <c r="BR898" s="128">
        <f t="shared" ref="BR898" si="17587">J898/J901</f>
        <v>0</v>
      </c>
      <c r="BS898" s="129">
        <f t="shared" ref="BS898" si="17588">K898/K901</f>
        <v>0</v>
      </c>
      <c r="BT898" s="130">
        <f t="shared" ref="BT898" si="17589">L898/L901</f>
        <v>0</v>
      </c>
      <c r="BU898" s="128">
        <f t="shared" ref="BU898" si="17590">M898/M901</f>
        <v>0</v>
      </c>
      <c r="BV898" s="132">
        <f t="shared" ref="BV898" si="17591">N898/N901</f>
        <v>0</v>
      </c>
      <c r="BW898" s="133">
        <f t="shared" ref="BW898" si="17592">O898/O901</f>
        <v>0</v>
      </c>
      <c r="BX898" s="128">
        <f t="shared" ref="BX898" si="17593">P898/P901</f>
        <v>0</v>
      </c>
      <c r="BY898" s="129">
        <f t="shared" ref="BY898" si="17594">Q898/Q901</f>
        <v>0</v>
      </c>
      <c r="BZ898" s="130">
        <f t="shared" ref="BZ898" si="17595">R898/R901</f>
        <v>0</v>
      </c>
      <c r="CA898" s="131">
        <f t="shared" ref="CA898" si="17596">S898/S901</f>
        <v>0</v>
      </c>
      <c r="CB898" s="128">
        <f t="shared" ref="CB898" si="17597">T898/T901</f>
        <v>0</v>
      </c>
      <c r="CC898" s="129">
        <f t="shared" ref="CC898" si="17598">U898/U901</f>
        <v>0</v>
      </c>
      <c r="CD898" s="130">
        <f t="shared" ref="CD898" si="17599">V898/V901</f>
        <v>0</v>
      </c>
      <c r="CE898" s="131">
        <f t="shared" ref="CE898" si="17600">W898/W901</f>
        <v>0</v>
      </c>
      <c r="CF898" s="128">
        <f t="shared" ref="CF898" si="17601">X898/X901</f>
        <v>0</v>
      </c>
      <c r="CG898" s="129">
        <f t="shared" ref="CG898" si="17602">Y898/Y901</f>
        <v>0</v>
      </c>
      <c r="CH898" s="130">
        <f t="shared" ref="CH898" si="17603">Z898/Z901</f>
        <v>0</v>
      </c>
      <c r="CI898" s="128">
        <f t="shared" ref="CI898" si="17604">AA898/AA901</f>
        <v>0</v>
      </c>
      <c r="CJ898" s="134">
        <f t="shared" ref="CJ898" si="17605">AB898/AB901</f>
        <v>0</v>
      </c>
      <c r="CK898" s="135">
        <f t="shared" ref="CK898" si="17606">AC898/AC901</f>
        <v>0</v>
      </c>
    </row>
    <row r="899" spans="1:89" x14ac:dyDescent="0.2">
      <c r="A899" s="145" t="s">
        <v>38</v>
      </c>
      <c r="B899" s="56"/>
      <c r="C899" s="57"/>
      <c r="D899" s="151"/>
      <c r="E899" s="148"/>
      <c r="F899" s="149"/>
      <c r="G899" s="150"/>
      <c r="H899" s="151"/>
      <c r="I899" s="148"/>
      <c r="J899" s="149"/>
      <c r="K899" s="150"/>
      <c r="L899" s="151"/>
      <c r="M899" s="149"/>
      <c r="N899" s="153"/>
      <c r="O899" s="152"/>
      <c r="P899" s="149"/>
      <c r="Q899" s="150"/>
      <c r="R899" s="151"/>
      <c r="S899" s="148"/>
      <c r="T899" s="149"/>
      <c r="U899" s="150"/>
      <c r="V899" s="151"/>
      <c r="W899" s="148"/>
      <c r="X899" s="149"/>
      <c r="Y899" s="150"/>
      <c r="Z899" s="147"/>
      <c r="AA899" s="146"/>
      <c r="AB899" s="158">
        <f t="shared" si="17034"/>
        <v>0</v>
      </c>
      <c r="AC899" s="159">
        <f t="shared" si="17035"/>
        <v>0</v>
      </c>
      <c r="BI899" s="145" t="s">
        <v>38</v>
      </c>
      <c r="BJ899" s="128">
        <f>B899/B901</f>
        <v>0</v>
      </c>
      <c r="BK899" s="129">
        <f t="shared" ref="BK899" si="17607">C899/C901</f>
        <v>0</v>
      </c>
      <c r="BL899" s="130">
        <f t="shared" ref="BL899" si="17608">D899/D901</f>
        <v>0</v>
      </c>
      <c r="BM899" s="131">
        <f t="shared" ref="BM899" si="17609">E899/E901</f>
        <v>0</v>
      </c>
      <c r="BN899" s="128">
        <f t="shared" ref="BN899" si="17610">F899/F901</f>
        <v>0</v>
      </c>
      <c r="BO899" s="129">
        <f t="shared" ref="BO899" si="17611">G899/G901</f>
        <v>0</v>
      </c>
      <c r="BP899" s="130">
        <f t="shared" ref="BP899" si="17612">H899/H901</f>
        <v>0</v>
      </c>
      <c r="BQ899" s="131">
        <f t="shared" ref="BQ899" si="17613">I899/I901</f>
        <v>0</v>
      </c>
      <c r="BR899" s="128">
        <f t="shared" ref="BR899" si="17614">J899/J901</f>
        <v>0</v>
      </c>
      <c r="BS899" s="129">
        <f t="shared" ref="BS899" si="17615">K899/K901</f>
        <v>0</v>
      </c>
      <c r="BT899" s="130">
        <f t="shared" ref="BT899" si="17616">L899/L901</f>
        <v>0</v>
      </c>
      <c r="BU899" s="128">
        <f t="shared" ref="BU899" si="17617">M899/M901</f>
        <v>0</v>
      </c>
      <c r="BV899" s="132">
        <f t="shared" ref="BV899" si="17618">N899/N901</f>
        <v>0</v>
      </c>
      <c r="BW899" s="133">
        <f t="shared" ref="BW899" si="17619">O899/O901</f>
        <v>0</v>
      </c>
      <c r="BX899" s="128">
        <f t="shared" ref="BX899" si="17620">P899/P901</f>
        <v>0</v>
      </c>
      <c r="BY899" s="129">
        <f t="shared" ref="BY899" si="17621">Q899/Q901</f>
        <v>0</v>
      </c>
      <c r="BZ899" s="130">
        <f t="shared" ref="BZ899" si="17622">R899/R901</f>
        <v>0</v>
      </c>
      <c r="CA899" s="131">
        <f t="shared" ref="CA899" si="17623">S899/S901</f>
        <v>0</v>
      </c>
      <c r="CB899" s="128">
        <f t="shared" ref="CB899" si="17624">T899/T901</f>
        <v>0</v>
      </c>
      <c r="CC899" s="129">
        <f t="shared" ref="CC899" si="17625">U899/U901</f>
        <v>0</v>
      </c>
      <c r="CD899" s="130">
        <f t="shared" ref="CD899" si="17626">V899/V901</f>
        <v>0</v>
      </c>
      <c r="CE899" s="131">
        <f t="shared" ref="CE899" si="17627">W899/W901</f>
        <v>0</v>
      </c>
      <c r="CF899" s="128">
        <f t="shared" ref="CF899" si="17628">X899/X901</f>
        <v>0</v>
      </c>
      <c r="CG899" s="129">
        <f t="shared" ref="CG899" si="17629">Y899/Y901</f>
        <v>0</v>
      </c>
      <c r="CH899" s="130">
        <f t="shared" ref="CH899" si="17630">Z899/Z901</f>
        <v>0</v>
      </c>
      <c r="CI899" s="128">
        <f t="shared" ref="CI899" si="17631">AA899/AA901</f>
        <v>0</v>
      </c>
      <c r="CJ899" s="134">
        <f t="shared" ref="CJ899" si="17632">AB899/AB901</f>
        <v>0</v>
      </c>
      <c r="CK899" s="135">
        <f t="shared" ref="CK899" si="17633">AC899/AC901</f>
        <v>0</v>
      </c>
    </row>
    <row r="900" spans="1:89" ht="13.5" thickBot="1" x14ac:dyDescent="0.25">
      <c r="A900" s="136" t="s">
        <v>39</v>
      </c>
      <c r="B900" s="58"/>
      <c r="C900" s="59"/>
      <c r="D900" s="138"/>
      <c r="E900" s="139"/>
      <c r="F900" s="137"/>
      <c r="G900" s="140"/>
      <c r="H900" s="138"/>
      <c r="I900" s="139"/>
      <c r="J900" s="137"/>
      <c r="K900" s="140"/>
      <c r="L900" s="138"/>
      <c r="M900" s="137"/>
      <c r="N900" s="141"/>
      <c r="O900" s="142"/>
      <c r="P900" s="137"/>
      <c r="Q900" s="140"/>
      <c r="R900" s="138"/>
      <c r="S900" s="139"/>
      <c r="T900" s="137"/>
      <c r="U900" s="140"/>
      <c r="V900" s="138"/>
      <c r="W900" s="139"/>
      <c r="X900" s="137"/>
      <c r="Y900" s="140"/>
      <c r="Z900" s="143"/>
      <c r="AA900" s="144"/>
      <c r="AB900" s="158">
        <f t="shared" si="17034"/>
        <v>0</v>
      </c>
      <c r="AC900" s="159">
        <f t="shared" si="17035"/>
        <v>0</v>
      </c>
      <c r="BI900" s="136" t="s">
        <v>39</v>
      </c>
      <c r="BJ900" s="128">
        <f>B900/B901</f>
        <v>0</v>
      </c>
      <c r="BK900" s="129">
        <f t="shared" ref="BK900" si="17634">C900/C901</f>
        <v>0</v>
      </c>
      <c r="BL900" s="130">
        <f t="shared" ref="BL900" si="17635">D900/D901</f>
        <v>0</v>
      </c>
      <c r="BM900" s="131">
        <f t="shared" ref="BM900" si="17636">E900/E901</f>
        <v>0</v>
      </c>
      <c r="BN900" s="128">
        <f t="shared" ref="BN900" si="17637">F900/F901</f>
        <v>0</v>
      </c>
      <c r="BO900" s="129">
        <f t="shared" ref="BO900" si="17638">G900/G901</f>
        <v>0</v>
      </c>
      <c r="BP900" s="130">
        <f t="shared" ref="BP900" si="17639">H900/H901</f>
        <v>0</v>
      </c>
      <c r="BQ900" s="131">
        <f t="shared" ref="BQ900" si="17640">I900/I901</f>
        <v>0</v>
      </c>
      <c r="BR900" s="128">
        <f t="shared" ref="BR900" si="17641">J900/J901</f>
        <v>0</v>
      </c>
      <c r="BS900" s="129">
        <f t="shared" ref="BS900" si="17642">K900/K901</f>
        <v>0</v>
      </c>
      <c r="BT900" s="130">
        <f t="shared" ref="BT900" si="17643">L900/L901</f>
        <v>0</v>
      </c>
      <c r="BU900" s="128">
        <f t="shared" ref="BU900" si="17644">M900/M901</f>
        <v>0</v>
      </c>
      <c r="BV900" s="132">
        <f t="shared" ref="BV900" si="17645">N900/N901</f>
        <v>0</v>
      </c>
      <c r="BW900" s="133">
        <f t="shared" ref="BW900" si="17646">O900/O901</f>
        <v>0</v>
      </c>
      <c r="BX900" s="128">
        <f t="shared" ref="BX900" si="17647">P900/P901</f>
        <v>0</v>
      </c>
      <c r="BY900" s="129">
        <f t="shared" ref="BY900" si="17648">Q900/Q901</f>
        <v>0</v>
      </c>
      <c r="BZ900" s="130">
        <f t="shared" ref="BZ900" si="17649">R900/R901</f>
        <v>0</v>
      </c>
      <c r="CA900" s="131">
        <f t="shared" ref="CA900" si="17650">S900/S901</f>
        <v>0</v>
      </c>
      <c r="CB900" s="128">
        <f t="shared" ref="CB900" si="17651">T900/T901</f>
        <v>0</v>
      </c>
      <c r="CC900" s="129">
        <f t="shared" ref="CC900" si="17652">U900/U901</f>
        <v>0</v>
      </c>
      <c r="CD900" s="130">
        <f t="shared" ref="CD900" si="17653">V900/V901</f>
        <v>0</v>
      </c>
      <c r="CE900" s="131">
        <f t="shared" ref="CE900" si="17654">W900/W901</f>
        <v>0</v>
      </c>
      <c r="CF900" s="128">
        <f t="shared" ref="CF900" si="17655">X900/X901</f>
        <v>0</v>
      </c>
      <c r="CG900" s="129">
        <f t="shared" ref="CG900" si="17656">Y900/Y901</f>
        <v>0</v>
      </c>
      <c r="CH900" s="130">
        <f t="shared" ref="CH900" si="17657">Z900/Z901</f>
        <v>0</v>
      </c>
      <c r="CI900" s="128">
        <f t="shared" ref="CI900" si="17658">AA900/AA901</f>
        <v>0</v>
      </c>
      <c r="CJ900" s="134">
        <f t="shared" ref="CJ900" si="17659">AB900/AB901</f>
        <v>0</v>
      </c>
      <c r="CK900" s="135">
        <f t="shared" ref="CK900" si="17660">AC900/AC901</f>
        <v>0</v>
      </c>
    </row>
    <row r="901" spans="1:89" ht="14.25" thickTop="1" thickBot="1" x14ac:dyDescent="0.25">
      <c r="A901" s="229" t="s">
        <v>13</v>
      </c>
      <c r="B901" s="20">
        <f t="shared" ref="B901:AA901" si="17661">SUM(B878:B900)</f>
        <v>25204</v>
      </c>
      <c r="C901" s="21">
        <f t="shared" si="17661"/>
        <v>25567</v>
      </c>
      <c r="D901" s="20">
        <f t="shared" si="17661"/>
        <v>7823</v>
      </c>
      <c r="E901" s="21">
        <f t="shared" si="17661"/>
        <v>9102</v>
      </c>
      <c r="F901" s="20">
        <f t="shared" si="17661"/>
        <v>20427</v>
      </c>
      <c r="G901" s="21">
        <f t="shared" si="17661"/>
        <v>18127</v>
      </c>
      <c r="H901" s="20">
        <f t="shared" si="17661"/>
        <v>37272</v>
      </c>
      <c r="I901" s="21">
        <f t="shared" si="17661"/>
        <v>36040</v>
      </c>
      <c r="J901" s="20">
        <f t="shared" si="17661"/>
        <v>3454</v>
      </c>
      <c r="K901" s="21">
        <f t="shared" si="17661"/>
        <v>3496</v>
      </c>
      <c r="L901" s="20">
        <f t="shared" si="17661"/>
        <v>13469</v>
      </c>
      <c r="M901" s="21">
        <f t="shared" si="17661"/>
        <v>13991</v>
      </c>
      <c r="N901" s="20">
        <f t="shared" si="17661"/>
        <v>29953</v>
      </c>
      <c r="O901" s="21">
        <f t="shared" si="17661"/>
        <v>29339</v>
      </c>
      <c r="P901" s="20">
        <f t="shared" si="17661"/>
        <v>15150</v>
      </c>
      <c r="Q901" s="21">
        <f t="shared" si="17661"/>
        <v>14410</v>
      </c>
      <c r="R901" s="20">
        <f t="shared" si="17661"/>
        <v>22153</v>
      </c>
      <c r="S901" s="21">
        <f t="shared" si="17661"/>
        <v>22945</v>
      </c>
      <c r="T901" s="20">
        <f t="shared" si="17661"/>
        <v>2924</v>
      </c>
      <c r="U901" s="21">
        <f t="shared" si="17661"/>
        <v>3062</v>
      </c>
      <c r="V901" s="20">
        <f t="shared" si="17661"/>
        <v>17564</v>
      </c>
      <c r="W901" s="21">
        <f t="shared" si="17661"/>
        <v>20554</v>
      </c>
      <c r="X901" s="20">
        <f t="shared" si="17661"/>
        <v>11039</v>
      </c>
      <c r="Y901" s="21">
        <f t="shared" si="17661"/>
        <v>6377</v>
      </c>
      <c r="Z901" s="20">
        <f t="shared" si="17661"/>
        <v>40136</v>
      </c>
      <c r="AA901" s="21">
        <f t="shared" si="17661"/>
        <v>42140</v>
      </c>
      <c r="AB901" s="160">
        <f t="shared" ref="AB901:AC901" si="17662">SUM(AB877:AB900)</f>
        <v>246568</v>
      </c>
      <c r="AC901" s="161">
        <f t="shared" si="17662"/>
        <v>245150</v>
      </c>
      <c r="BI901" s="229" t="s">
        <v>13</v>
      </c>
      <c r="BJ901" s="154">
        <f>SUM(BJ877:BJ900)</f>
        <v>1</v>
      </c>
      <c r="BK901" s="155">
        <f t="shared" ref="BK901:CK901" si="17663">SUM(BK877:BK900)</f>
        <v>0.99999999999999989</v>
      </c>
      <c r="BL901" s="154">
        <f t="shared" si="17663"/>
        <v>1</v>
      </c>
      <c r="BM901" s="155">
        <f t="shared" si="17663"/>
        <v>1.0000000000000002</v>
      </c>
      <c r="BN901" s="154">
        <f t="shared" si="17663"/>
        <v>1</v>
      </c>
      <c r="BO901" s="155">
        <f t="shared" si="17663"/>
        <v>0.99999999999999989</v>
      </c>
      <c r="BP901" s="154">
        <f t="shared" si="17663"/>
        <v>1</v>
      </c>
      <c r="BQ901" s="155">
        <f t="shared" si="17663"/>
        <v>0.99999999999999978</v>
      </c>
      <c r="BR901" s="154">
        <f t="shared" si="17663"/>
        <v>1</v>
      </c>
      <c r="BS901" s="155">
        <f t="shared" si="17663"/>
        <v>1</v>
      </c>
      <c r="BT901" s="154">
        <f t="shared" si="17663"/>
        <v>0.99999999999999989</v>
      </c>
      <c r="BU901" s="155">
        <f t="shared" si="17663"/>
        <v>1</v>
      </c>
      <c r="BV901" s="154">
        <f t="shared" si="17663"/>
        <v>0.99999999999999978</v>
      </c>
      <c r="BW901" s="155">
        <f t="shared" si="17663"/>
        <v>1</v>
      </c>
      <c r="BX901" s="154">
        <f t="shared" si="17663"/>
        <v>1</v>
      </c>
      <c r="BY901" s="155">
        <f t="shared" si="17663"/>
        <v>1</v>
      </c>
      <c r="BZ901" s="154">
        <f t="shared" si="17663"/>
        <v>0.99999999999999989</v>
      </c>
      <c r="CA901" s="155">
        <f t="shared" si="17663"/>
        <v>1.0000000000000002</v>
      </c>
      <c r="CB901" s="154">
        <f t="shared" si="17663"/>
        <v>1.0000000000000002</v>
      </c>
      <c r="CC901" s="155">
        <f t="shared" si="17663"/>
        <v>1</v>
      </c>
      <c r="CD901" s="154">
        <f t="shared" si="17663"/>
        <v>1</v>
      </c>
      <c r="CE901" s="155">
        <f t="shared" si="17663"/>
        <v>1.0000000000000002</v>
      </c>
      <c r="CF901" s="154">
        <f t="shared" si="17663"/>
        <v>1</v>
      </c>
      <c r="CG901" s="155">
        <f t="shared" si="17663"/>
        <v>1</v>
      </c>
      <c r="CH901" s="154">
        <f t="shared" si="17663"/>
        <v>1</v>
      </c>
      <c r="CI901" s="155">
        <f t="shared" si="17663"/>
        <v>1</v>
      </c>
      <c r="CJ901" s="154">
        <f t="shared" si="17663"/>
        <v>0.99999999999999989</v>
      </c>
      <c r="CK901" s="155">
        <f t="shared" si="17663"/>
        <v>1</v>
      </c>
    </row>
    <row r="902" spans="1:89" ht="13.5" thickTop="1" x14ac:dyDescent="0.2">
      <c r="A902" s="173"/>
    </row>
    <row r="904" spans="1:89" x14ac:dyDescent="0.2">
      <c r="A904" s="304">
        <f>+A873+1</f>
        <v>44711</v>
      </c>
      <c r="B904" s="304"/>
      <c r="C904" s="304"/>
      <c r="D904" s="304"/>
      <c r="BI904" s="309">
        <f>+BI842+2</f>
        <v>44711</v>
      </c>
      <c r="BJ904" s="309"/>
      <c r="BK904" s="309"/>
      <c r="BL904" s="309"/>
    </row>
    <row r="905" spans="1:89" ht="13.5" thickBot="1" x14ac:dyDescent="0.25">
      <c r="AE905" s="232" t="s">
        <v>84</v>
      </c>
    </row>
    <row r="906" spans="1:89" ht="14.25" thickTop="1" thickBot="1" x14ac:dyDescent="0.25">
      <c r="A906" s="300" t="s">
        <v>0</v>
      </c>
      <c r="B906" s="302" t="s">
        <v>1</v>
      </c>
      <c r="C906" s="303"/>
      <c r="D906" s="302" t="s">
        <v>2</v>
      </c>
      <c r="E906" s="303"/>
      <c r="F906" s="302" t="s">
        <v>3</v>
      </c>
      <c r="G906" s="303"/>
      <c r="H906" s="302" t="s">
        <v>4</v>
      </c>
      <c r="I906" s="303"/>
      <c r="J906" s="302" t="s">
        <v>5</v>
      </c>
      <c r="K906" s="303"/>
      <c r="L906" s="302" t="s">
        <v>6</v>
      </c>
      <c r="M906" s="303"/>
      <c r="N906" s="302" t="s">
        <v>7</v>
      </c>
      <c r="O906" s="303"/>
      <c r="P906" s="302" t="s">
        <v>8</v>
      </c>
      <c r="Q906" s="303"/>
      <c r="R906" s="302" t="s">
        <v>9</v>
      </c>
      <c r="S906" s="303"/>
      <c r="T906" s="302" t="s">
        <v>10</v>
      </c>
      <c r="U906" s="303"/>
      <c r="V906" s="302" t="s">
        <v>11</v>
      </c>
      <c r="W906" s="303"/>
      <c r="X906" s="302" t="s">
        <v>12</v>
      </c>
      <c r="Y906" s="303"/>
      <c r="Z906" s="305" t="s">
        <v>40</v>
      </c>
      <c r="AA906" s="306"/>
      <c r="AB906" s="307" t="s">
        <v>41</v>
      </c>
      <c r="AC906" s="308"/>
      <c r="AE906" s="300" t="s">
        <v>0</v>
      </c>
      <c r="AF906" s="302" t="s">
        <v>1</v>
      </c>
      <c r="AG906" s="303"/>
      <c r="AH906" s="302" t="s">
        <v>2</v>
      </c>
      <c r="AI906" s="303"/>
      <c r="AJ906" s="302" t="s">
        <v>3</v>
      </c>
      <c r="AK906" s="303"/>
      <c r="AL906" s="302" t="s">
        <v>4</v>
      </c>
      <c r="AM906" s="303"/>
      <c r="AN906" s="302" t="s">
        <v>5</v>
      </c>
      <c r="AO906" s="303"/>
      <c r="AP906" s="302" t="s">
        <v>6</v>
      </c>
      <c r="AQ906" s="303"/>
      <c r="AR906" s="302" t="s">
        <v>7</v>
      </c>
      <c r="AS906" s="303"/>
      <c r="AT906" s="302" t="s">
        <v>8</v>
      </c>
      <c r="AU906" s="303"/>
      <c r="AV906" s="302" t="s">
        <v>9</v>
      </c>
      <c r="AW906" s="303"/>
      <c r="AX906" s="302" t="s">
        <v>10</v>
      </c>
      <c r="AY906" s="303"/>
      <c r="AZ906" s="302" t="s">
        <v>11</v>
      </c>
      <c r="BA906" s="303"/>
      <c r="BB906" s="302" t="s">
        <v>12</v>
      </c>
      <c r="BC906" s="303"/>
      <c r="BD906" s="305" t="s">
        <v>40</v>
      </c>
      <c r="BE906" s="306"/>
      <c r="BF906" s="307" t="s">
        <v>41</v>
      </c>
      <c r="BG906" s="308"/>
      <c r="BI906" s="300" t="s">
        <v>0</v>
      </c>
      <c r="BJ906" s="302" t="s">
        <v>1</v>
      </c>
      <c r="BK906" s="303"/>
      <c r="BL906" s="302" t="s">
        <v>2</v>
      </c>
      <c r="BM906" s="303"/>
      <c r="BN906" s="302" t="s">
        <v>3</v>
      </c>
      <c r="BO906" s="303"/>
      <c r="BP906" s="302" t="s">
        <v>4</v>
      </c>
      <c r="BQ906" s="303"/>
      <c r="BR906" s="302" t="s">
        <v>5</v>
      </c>
      <c r="BS906" s="303"/>
      <c r="BT906" s="302" t="s">
        <v>6</v>
      </c>
      <c r="BU906" s="303"/>
      <c r="BV906" s="302" t="s">
        <v>7</v>
      </c>
      <c r="BW906" s="303"/>
      <c r="BX906" s="302" t="s">
        <v>8</v>
      </c>
      <c r="BY906" s="303"/>
      <c r="BZ906" s="302" t="s">
        <v>9</v>
      </c>
      <c r="CA906" s="303"/>
      <c r="CB906" s="302" t="s">
        <v>10</v>
      </c>
      <c r="CC906" s="303"/>
      <c r="CD906" s="302" t="s">
        <v>11</v>
      </c>
      <c r="CE906" s="303"/>
      <c r="CF906" s="302" t="s">
        <v>12</v>
      </c>
      <c r="CG906" s="303"/>
      <c r="CH906" s="305" t="s">
        <v>40</v>
      </c>
      <c r="CI906" s="306"/>
      <c r="CJ906" s="302" t="s">
        <v>41</v>
      </c>
      <c r="CK906" s="303"/>
    </row>
    <row r="907" spans="1:89" ht="15" thickTop="1" thickBot="1" x14ac:dyDescent="0.3">
      <c r="A907" s="301"/>
      <c r="B907" s="115" t="s">
        <v>14</v>
      </c>
      <c r="C907" s="116" t="s">
        <v>15</v>
      </c>
      <c r="D907" s="117" t="s">
        <v>14</v>
      </c>
      <c r="E907" s="118" t="s">
        <v>15</v>
      </c>
      <c r="F907" s="115" t="s">
        <v>14</v>
      </c>
      <c r="G907" s="116" t="s">
        <v>15</v>
      </c>
      <c r="H907" s="117" t="s">
        <v>14</v>
      </c>
      <c r="I907" s="118" t="s">
        <v>15</v>
      </c>
      <c r="J907" s="115" t="s">
        <v>14</v>
      </c>
      <c r="K907" s="116" t="s">
        <v>15</v>
      </c>
      <c r="L907" s="117" t="s">
        <v>14</v>
      </c>
      <c r="M907" s="115" t="s">
        <v>15</v>
      </c>
      <c r="N907" s="119" t="s">
        <v>14</v>
      </c>
      <c r="O907" s="120" t="s">
        <v>15</v>
      </c>
      <c r="P907" s="115" t="s">
        <v>14</v>
      </c>
      <c r="Q907" s="116" t="s">
        <v>15</v>
      </c>
      <c r="R907" s="117" t="s">
        <v>14</v>
      </c>
      <c r="S907" s="118" t="s">
        <v>15</v>
      </c>
      <c r="T907" s="115" t="s">
        <v>14</v>
      </c>
      <c r="U907" s="116" t="s">
        <v>15</v>
      </c>
      <c r="V907" s="117" t="s">
        <v>14</v>
      </c>
      <c r="W907" s="118" t="s">
        <v>15</v>
      </c>
      <c r="X907" s="115" t="s">
        <v>14</v>
      </c>
      <c r="Y907" s="116" t="s">
        <v>15</v>
      </c>
      <c r="Z907" s="28" t="s">
        <v>14</v>
      </c>
      <c r="AA907" s="121" t="s">
        <v>15</v>
      </c>
      <c r="AB907" s="162" t="s">
        <v>14</v>
      </c>
      <c r="AC907" s="163" t="s">
        <v>15</v>
      </c>
      <c r="AE907" s="301"/>
      <c r="AF907" s="115" t="s">
        <v>14</v>
      </c>
      <c r="AG907" s="116" t="s">
        <v>15</v>
      </c>
      <c r="AH907" s="117" t="s">
        <v>14</v>
      </c>
      <c r="AI907" s="118" t="s">
        <v>15</v>
      </c>
      <c r="AJ907" s="115" t="s">
        <v>14</v>
      </c>
      <c r="AK907" s="116" t="s">
        <v>15</v>
      </c>
      <c r="AL907" s="117" t="s">
        <v>14</v>
      </c>
      <c r="AM907" s="118" t="s">
        <v>15</v>
      </c>
      <c r="AN907" s="115" t="s">
        <v>14</v>
      </c>
      <c r="AO907" s="116" t="s">
        <v>15</v>
      </c>
      <c r="AP907" s="117" t="s">
        <v>14</v>
      </c>
      <c r="AQ907" s="115" t="s">
        <v>15</v>
      </c>
      <c r="AR907" s="119" t="s">
        <v>14</v>
      </c>
      <c r="AS907" s="120" t="s">
        <v>15</v>
      </c>
      <c r="AT907" s="115" t="s">
        <v>14</v>
      </c>
      <c r="AU907" s="116" t="s">
        <v>15</v>
      </c>
      <c r="AV907" s="117" t="s">
        <v>14</v>
      </c>
      <c r="AW907" s="118" t="s">
        <v>15</v>
      </c>
      <c r="AX907" s="115" t="s">
        <v>14</v>
      </c>
      <c r="AY907" s="116" t="s">
        <v>15</v>
      </c>
      <c r="AZ907" s="117" t="s">
        <v>14</v>
      </c>
      <c r="BA907" s="118" t="s">
        <v>15</v>
      </c>
      <c r="BB907" s="115" t="s">
        <v>14</v>
      </c>
      <c r="BC907" s="116" t="s">
        <v>15</v>
      </c>
      <c r="BD907" s="28" t="s">
        <v>14</v>
      </c>
      <c r="BE907" s="121" t="s">
        <v>15</v>
      </c>
      <c r="BF907" s="162" t="s">
        <v>14</v>
      </c>
      <c r="BG907" s="163" t="s">
        <v>15</v>
      </c>
      <c r="BI907" s="301"/>
      <c r="BJ907" s="115" t="s">
        <v>14</v>
      </c>
      <c r="BK907" s="116" t="s">
        <v>15</v>
      </c>
      <c r="BL907" s="117" t="s">
        <v>14</v>
      </c>
      <c r="BM907" s="118" t="s">
        <v>15</v>
      </c>
      <c r="BN907" s="115" t="s">
        <v>14</v>
      </c>
      <c r="BO907" s="116" t="s">
        <v>15</v>
      </c>
      <c r="BP907" s="117" t="s">
        <v>14</v>
      </c>
      <c r="BQ907" s="118" t="s">
        <v>15</v>
      </c>
      <c r="BR907" s="115" t="s">
        <v>14</v>
      </c>
      <c r="BS907" s="116" t="s">
        <v>15</v>
      </c>
      <c r="BT907" s="117" t="s">
        <v>14</v>
      </c>
      <c r="BU907" s="115" t="s">
        <v>15</v>
      </c>
      <c r="BV907" s="119" t="s">
        <v>14</v>
      </c>
      <c r="BW907" s="120" t="s">
        <v>15</v>
      </c>
      <c r="BX907" s="115" t="s">
        <v>14</v>
      </c>
      <c r="BY907" s="116" t="s">
        <v>15</v>
      </c>
      <c r="BZ907" s="117" t="s">
        <v>14</v>
      </c>
      <c r="CA907" s="118" t="s">
        <v>15</v>
      </c>
      <c r="CB907" s="115" t="s">
        <v>14</v>
      </c>
      <c r="CC907" s="116" t="s">
        <v>15</v>
      </c>
      <c r="CD907" s="117" t="s">
        <v>14</v>
      </c>
      <c r="CE907" s="118" t="s">
        <v>15</v>
      </c>
      <c r="CF907" s="115" t="s">
        <v>14</v>
      </c>
      <c r="CG907" s="116" t="s">
        <v>15</v>
      </c>
      <c r="CH907" s="28" t="s">
        <v>14</v>
      </c>
      <c r="CI907" s="121" t="s">
        <v>15</v>
      </c>
      <c r="CJ907" s="119" t="s">
        <v>14</v>
      </c>
      <c r="CK907" s="120" t="s">
        <v>15</v>
      </c>
    </row>
    <row r="908" spans="1:89" ht="13.5" thickTop="1" x14ac:dyDescent="0.2">
      <c r="A908" s="124" t="s">
        <v>16</v>
      </c>
      <c r="B908" s="125"/>
      <c r="C908" s="172"/>
      <c r="D908" s="126"/>
      <c r="E908" s="166"/>
      <c r="F908" s="125"/>
      <c r="G908" s="127"/>
      <c r="H908" s="126"/>
      <c r="I908" s="166"/>
      <c r="J908" s="125"/>
      <c r="K908" s="127"/>
      <c r="L908" s="126"/>
      <c r="M908" s="125"/>
      <c r="N908" s="165"/>
      <c r="O908" s="167"/>
      <c r="P908" s="125"/>
      <c r="Q908" s="127"/>
      <c r="R908" s="126"/>
      <c r="S908" s="166"/>
      <c r="T908" s="125"/>
      <c r="U908" s="127"/>
      <c r="V908" s="126"/>
      <c r="W908" s="166"/>
      <c r="X908" s="125"/>
      <c r="Y908" s="127"/>
      <c r="Z908" s="170"/>
      <c r="AA908" s="171"/>
      <c r="AB908" s="156">
        <f>B908+D908+F908+H908+J908+L908+N908+P908+R908+T908+V908+X908+Z908</f>
        <v>0</v>
      </c>
      <c r="AC908" s="157">
        <f>C908+E908+G908+I908+K908+M908+O908+Q908+S908+U908+W908+Y908+AA908</f>
        <v>0</v>
      </c>
      <c r="AE908" s="235" t="str">
        <f>$AE$9</f>
        <v>07:00 - 07:59</v>
      </c>
      <c r="AF908" s="125">
        <f>SUMIF($A$9:$A$32,$AE908,B$908:B$931)</f>
        <v>3359</v>
      </c>
      <c r="AG908" s="172">
        <f t="shared" ref="AG908:AV910" si="17664">SUMIF($A$9:$A$32,$AE908,C$908:C$931)</f>
        <v>1351</v>
      </c>
      <c r="AH908" s="126">
        <f t="shared" si="17664"/>
        <v>1230</v>
      </c>
      <c r="AI908" s="166">
        <f t="shared" si="17664"/>
        <v>1169</v>
      </c>
      <c r="AJ908" s="125">
        <f t="shared" si="17664"/>
        <v>3172</v>
      </c>
      <c r="AK908" s="127">
        <f t="shared" si="17664"/>
        <v>1393</v>
      </c>
      <c r="AL908" s="126">
        <f t="shared" si="17664"/>
        <v>4117</v>
      </c>
      <c r="AM908" s="166">
        <f t="shared" si="17664"/>
        <v>2164</v>
      </c>
      <c r="AN908" s="125">
        <f t="shared" si="17664"/>
        <v>267</v>
      </c>
      <c r="AO908" s="127">
        <f t="shared" si="17664"/>
        <v>965</v>
      </c>
      <c r="AP908" s="126">
        <f t="shared" si="17664"/>
        <v>906</v>
      </c>
      <c r="AQ908" s="125">
        <f t="shared" si="17664"/>
        <v>3350</v>
      </c>
      <c r="AR908" s="165">
        <f t="shared" si="17664"/>
        <v>2620</v>
      </c>
      <c r="AS908" s="167">
        <f t="shared" si="17664"/>
        <v>4079</v>
      </c>
      <c r="AT908" s="125">
        <f t="shared" si="17664"/>
        <v>1877</v>
      </c>
      <c r="AU908" s="127">
        <f t="shared" si="17664"/>
        <v>1946</v>
      </c>
      <c r="AV908" s="126">
        <f t="shared" si="17664"/>
        <v>2443</v>
      </c>
      <c r="AW908" s="166">
        <f t="shared" ref="AW908:BG910" si="17665">SUMIF($A$9:$A$32,$AE908,S$908:S$931)</f>
        <v>2215</v>
      </c>
      <c r="AX908" s="125">
        <f t="shared" si="17665"/>
        <v>292</v>
      </c>
      <c r="AY908" s="127">
        <f t="shared" si="17665"/>
        <v>1680</v>
      </c>
      <c r="AZ908" s="126">
        <f t="shared" si="17665"/>
        <v>877</v>
      </c>
      <c r="BA908" s="166">
        <f t="shared" si="17665"/>
        <v>3353</v>
      </c>
      <c r="BB908" s="125">
        <f t="shared" si="17665"/>
        <v>1982</v>
      </c>
      <c r="BC908" s="127">
        <f t="shared" si="17665"/>
        <v>1853</v>
      </c>
      <c r="BD908" s="170">
        <f t="shared" si="17665"/>
        <v>3762</v>
      </c>
      <c r="BE908" s="171">
        <f t="shared" si="17665"/>
        <v>3074</v>
      </c>
      <c r="BF908" s="156">
        <f t="shared" si="17665"/>
        <v>26904</v>
      </c>
      <c r="BG908" s="157">
        <f t="shared" si="17665"/>
        <v>28592</v>
      </c>
      <c r="BI908" s="124" t="s">
        <v>16</v>
      </c>
      <c r="BJ908" s="128">
        <f>B908/B932</f>
        <v>0</v>
      </c>
      <c r="BK908" s="129">
        <f t="shared" ref="BK908" si="17666">C908/C932</f>
        <v>0</v>
      </c>
      <c r="BL908" s="130">
        <f t="shared" ref="BL908" si="17667">D908/D932</f>
        <v>0</v>
      </c>
      <c r="BM908" s="131">
        <f t="shared" ref="BM908" si="17668">E908/E932</f>
        <v>0</v>
      </c>
      <c r="BN908" s="128">
        <f t="shared" ref="BN908" si="17669">F908/F932</f>
        <v>0</v>
      </c>
      <c r="BO908" s="129">
        <f t="shared" ref="BO908" si="17670">G908/G932</f>
        <v>0</v>
      </c>
      <c r="BP908" s="130">
        <f t="shared" ref="BP908" si="17671">H908/H932</f>
        <v>0</v>
      </c>
      <c r="BQ908" s="131">
        <f t="shared" ref="BQ908" si="17672">I908/I932</f>
        <v>0</v>
      </c>
      <c r="BR908" s="128">
        <f t="shared" ref="BR908" si="17673">J908/J932</f>
        <v>0</v>
      </c>
      <c r="BS908" s="129">
        <f t="shared" ref="BS908" si="17674">K908/K932</f>
        <v>0</v>
      </c>
      <c r="BT908" s="130">
        <f t="shared" ref="BT908" si="17675">L908/L932</f>
        <v>0</v>
      </c>
      <c r="BU908" s="128">
        <f t="shared" ref="BU908" si="17676">M908/M932</f>
        <v>0</v>
      </c>
      <c r="BV908" s="132">
        <f t="shared" ref="BV908" si="17677">N908/N932</f>
        <v>0</v>
      </c>
      <c r="BW908" s="133">
        <f t="shared" ref="BW908" si="17678">O908/O932</f>
        <v>0</v>
      </c>
      <c r="BX908" s="128">
        <f t="shared" ref="BX908" si="17679">P908/P932</f>
        <v>0</v>
      </c>
      <c r="BY908" s="129">
        <f t="shared" ref="BY908" si="17680">Q908/Q932</f>
        <v>0</v>
      </c>
      <c r="BZ908" s="130">
        <f t="shared" ref="BZ908" si="17681">R908/R932</f>
        <v>0</v>
      </c>
      <c r="CA908" s="131">
        <f t="shared" ref="CA908" si="17682">S908/S932</f>
        <v>0</v>
      </c>
      <c r="CB908" s="128">
        <f t="shared" ref="CB908" si="17683">T908/T932</f>
        <v>0</v>
      </c>
      <c r="CC908" s="129">
        <f t="shared" ref="CC908" si="17684">U908/U932</f>
        <v>0</v>
      </c>
      <c r="CD908" s="130">
        <f t="shared" ref="CD908" si="17685">V908/V932</f>
        <v>0</v>
      </c>
      <c r="CE908" s="131">
        <f t="shared" ref="CE908" si="17686">W908/W932</f>
        <v>0</v>
      </c>
      <c r="CF908" s="128">
        <f t="shared" ref="CF908" si="17687">X908/X932</f>
        <v>0</v>
      </c>
      <c r="CG908" s="129">
        <f t="shared" ref="CG908" si="17688">Y908/Y932</f>
        <v>0</v>
      </c>
      <c r="CH908" s="130">
        <f t="shared" ref="CH908" si="17689">Z908/Z932</f>
        <v>0</v>
      </c>
      <c r="CI908" s="128">
        <f t="shared" ref="CI908" si="17690">AA908/AA932</f>
        <v>0</v>
      </c>
      <c r="CJ908" s="134">
        <f t="shared" ref="CJ908" si="17691">AB908/AB932</f>
        <v>0</v>
      </c>
      <c r="CK908" s="135">
        <f t="shared" ref="CK908" si="17692">AC908/AC932</f>
        <v>0</v>
      </c>
    </row>
    <row r="909" spans="1:89" x14ac:dyDescent="0.2">
      <c r="A909" s="136" t="s">
        <v>17</v>
      </c>
      <c r="B909" s="175">
        <v>642</v>
      </c>
      <c r="C909" s="176">
        <v>0</v>
      </c>
      <c r="D909" s="177">
        <v>463</v>
      </c>
      <c r="E909" s="178">
        <v>1</v>
      </c>
      <c r="F909" s="175">
        <v>1203</v>
      </c>
      <c r="G909" s="179">
        <v>15</v>
      </c>
      <c r="H909" s="177">
        <v>849</v>
      </c>
      <c r="I909" s="178">
        <v>76</v>
      </c>
      <c r="J909" s="175">
        <v>16</v>
      </c>
      <c r="K909" s="179">
        <v>35</v>
      </c>
      <c r="L909" s="177">
        <v>97</v>
      </c>
      <c r="M909" s="175">
        <v>119</v>
      </c>
      <c r="N909" s="180">
        <v>371</v>
      </c>
      <c r="O909" s="181">
        <v>194</v>
      </c>
      <c r="P909" s="175">
        <v>80</v>
      </c>
      <c r="Q909" s="179">
        <v>0</v>
      </c>
      <c r="R909" s="177">
        <v>39</v>
      </c>
      <c r="S909" s="178">
        <v>0</v>
      </c>
      <c r="T909" s="175">
        <v>1</v>
      </c>
      <c r="U909" s="179">
        <v>0</v>
      </c>
      <c r="V909" s="177">
        <v>7</v>
      </c>
      <c r="W909" s="178">
        <v>1</v>
      </c>
      <c r="X909" s="175">
        <v>1</v>
      </c>
      <c r="Y909" s="179">
        <v>1</v>
      </c>
      <c r="Z909" s="177">
        <v>0</v>
      </c>
      <c r="AA909" s="175">
        <v>0</v>
      </c>
      <c r="AB909" s="158">
        <f t="shared" ref="AB909:AB927" si="17693">SUM(B909,D909,F909,H909,J909,L909,N909,P909,R909,T909,V909,X909,Z909)</f>
        <v>3769</v>
      </c>
      <c r="AC909" s="159">
        <f t="shared" ref="AC909:AC931" si="17694">SUM(C909,E909,G909,I909,K909,M909,O909,Q909,S909,U909,W909,Y909,AA909)</f>
        <v>442</v>
      </c>
      <c r="AE909" s="237" t="str">
        <f>$AE$10</f>
        <v>08:00 - 08:59</v>
      </c>
      <c r="AF909" s="125">
        <f>SUMIF($A$9:$A$32,$AE909,B$908:B$931)</f>
        <v>3206</v>
      </c>
      <c r="AG909" s="176">
        <f t="shared" si="17664"/>
        <v>1111</v>
      </c>
      <c r="AH909" s="177">
        <f t="shared" si="17664"/>
        <v>934</v>
      </c>
      <c r="AI909" s="178">
        <f t="shared" si="17664"/>
        <v>1002</v>
      </c>
      <c r="AJ909" s="238">
        <f t="shared" si="17664"/>
        <v>3398</v>
      </c>
      <c r="AK909" s="179">
        <f t="shared" si="17664"/>
        <v>1109</v>
      </c>
      <c r="AL909" s="177">
        <f t="shared" si="17664"/>
        <v>3616</v>
      </c>
      <c r="AM909" s="178">
        <f t="shared" si="17664"/>
        <v>2148</v>
      </c>
      <c r="AN909" s="238">
        <f t="shared" si="17664"/>
        <v>241</v>
      </c>
      <c r="AO909" s="179">
        <f t="shared" si="17664"/>
        <v>893</v>
      </c>
      <c r="AP909" s="177">
        <f t="shared" si="17664"/>
        <v>827</v>
      </c>
      <c r="AQ909" s="238">
        <f t="shared" si="17664"/>
        <v>3006</v>
      </c>
      <c r="AR909" s="180">
        <f t="shared" si="17664"/>
        <v>2188</v>
      </c>
      <c r="AS909" s="181">
        <f t="shared" si="17664"/>
        <v>4294</v>
      </c>
      <c r="AT909" s="238">
        <f t="shared" si="17664"/>
        <v>1465</v>
      </c>
      <c r="AU909" s="179">
        <f t="shared" si="17664"/>
        <v>1843</v>
      </c>
      <c r="AV909" s="177">
        <f t="shared" si="17664"/>
        <v>2188</v>
      </c>
      <c r="AW909" s="178">
        <f t="shared" si="17665"/>
        <v>1910</v>
      </c>
      <c r="AX909" s="238">
        <f t="shared" si="17665"/>
        <v>240</v>
      </c>
      <c r="AY909" s="179">
        <f t="shared" si="17665"/>
        <v>1119</v>
      </c>
      <c r="AZ909" s="177">
        <f t="shared" si="17665"/>
        <v>880</v>
      </c>
      <c r="BA909" s="178">
        <f t="shared" si="17665"/>
        <v>2480</v>
      </c>
      <c r="BB909" s="238">
        <f t="shared" si="17665"/>
        <v>1463</v>
      </c>
      <c r="BC909" s="179">
        <f t="shared" si="17665"/>
        <v>1524</v>
      </c>
      <c r="BD909" s="177">
        <f t="shared" si="17665"/>
        <v>3748</v>
      </c>
      <c r="BE909" s="238">
        <f t="shared" si="17665"/>
        <v>2623</v>
      </c>
      <c r="BF909" s="158">
        <f t="shared" si="17665"/>
        <v>24394</v>
      </c>
      <c r="BG909" s="159">
        <f t="shared" si="17665"/>
        <v>25062</v>
      </c>
      <c r="BI909" s="136" t="s">
        <v>17</v>
      </c>
      <c r="BJ909" s="128">
        <f>B909/B932</f>
        <v>1.8540980765898458E-2</v>
      </c>
      <c r="BK909" s="129">
        <f t="shared" ref="BK909" si="17695">C909/C932</f>
        <v>0</v>
      </c>
      <c r="BL909" s="130">
        <f t="shared" ref="BL909" si="17696">D909/D932</f>
        <v>3.1370689071075278E-2</v>
      </c>
      <c r="BM909" s="131">
        <f t="shared" ref="BM909" si="17697">E909/E932</f>
        <v>6.702862122126148E-5</v>
      </c>
      <c r="BN909" s="128">
        <f t="shared" ref="BN909" si="17698">F909/F932</f>
        <v>3.3448256686870931E-2</v>
      </c>
      <c r="BO909" s="129">
        <f t="shared" ref="BO909" si="17699">G909/G932</f>
        <v>5.3840631730078966E-4</v>
      </c>
      <c r="BP909" s="130">
        <f t="shared" ref="BP909" si="17700">H909/H932</f>
        <v>1.8066905005107253E-2</v>
      </c>
      <c r="BQ909" s="131">
        <f t="shared" ref="BQ909" si="17701">I909/I932</f>
        <v>1.6163678512941576E-3</v>
      </c>
      <c r="BR909" s="128">
        <f t="shared" ref="BR909" si="17702">J909/J932</f>
        <v>2.3374726077428779E-3</v>
      </c>
      <c r="BS909" s="129">
        <f t="shared" ref="BS909" si="17703">K909/K932</f>
        <v>4.8136432402695641E-3</v>
      </c>
      <c r="BT909" s="130">
        <f t="shared" ref="BT909" si="17704">L909/L932</f>
        <v>3.8590070019096116E-3</v>
      </c>
      <c r="BU909" s="128">
        <f t="shared" ref="BU909" si="17705">M909/M932</f>
        <v>4.6437212206352921E-3</v>
      </c>
      <c r="BV909" s="132">
        <f t="shared" ref="BV909" si="17706">N909/N932</f>
        <v>8.4400664285551787E-3</v>
      </c>
      <c r="BW909" s="133">
        <f t="shared" ref="BW909" si="17707">O909/O932</f>
        <v>4.3090044866953931E-3</v>
      </c>
      <c r="BX909" s="128">
        <f t="shared" ref="BX909" si="17708">P909/P932</f>
        <v>3.5138577766064918E-3</v>
      </c>
      <c r="BY909" s="129">
        <f t="shared" ref="BY909" si="17709">Q909/Q932</f>
        <v>0</v>
      </c>
      <c r="BZ909" s="130">
        <f t="shared" ref="BZ909" si="17710">R909/R932</f>
        <v>1.3334245076586434E-3</v>
      </c>
      <c r="CA909" s="131">
        <f t="shared" ref="CA909" si="17711">S909/S932</f>
        <v>0</v>
      </c>
      <c r="CB909" s="128">
        <f t="shared" ref="CB909" si="17712">T909/T932</f>
        <v>1.2613521695257316E-4</v>
      </c>
      <c r="CC909" s="129">
        <f t="shared" ref="CC909" si="17713">U909/U932</f>
        <v>0</v>
      </c>
      <c r="CD909" s="130">
        <f t="shared" ref="CD909" si="17714">V909/V932</f>
        <v>2.7301092043681749E-4</v>
      </c>
      <c r="CE909" s="131">
        <f t="shared" ref="CE909" si="17715">W909/W932</f>
        <v>3.199181009661527E-5</v>
      </c>
      <c r="CF909" s="128">
        <f t="shared" ref="CF909" si="17716">X909/X932</f>
        <v>4.5376168436337239E-5</v>
      </c>
      <c r="CG909" s="129">
        <f t="shared" ref="CG909" si="17717">Y909/Y932</f>
        <v>7.011147724882563E-5</v>
      </c>
      <c r="CH909" s="130">
        <f t="shared" ref="CH909" si="17718">Z909/Z932</f>
        <v>0</v>
      </c>
      <c r="CI909" s="128">
        <f t="shared" ref="CI909" si="17719">AA909/AA932</f>
        <v>0</v>
      </c>
      <c r="CJ909" s="134">
        <f t="shared" ref="CJ909" si="17720">AB909/AB932</f>
        <v>1.0366613398758428E-2</v>
      </c>
      <c r="CK909" s="135">
        <f t="shared" ref="CK909" si="17721">AC909/AC932</f>
        <v>1.22223697017963E-3</v>
      </c>
    </row>
    <row r="910" spans="1:89" ht="13.5" thickBot="1" x14ac:dyDescent="0.25">
      <c r="A910" s="145" t="s">
        <v>18</v>
      </c>
      <c r="B910" s="182">
        <v>1944</v>
      </c>
      <c r="C910" s="183">
        <v>8</v>
      </c>
      <c r="D910" s="184">
        <v>992</v>
      </c>
      <c r="E910" s="185">
        <v>185</v>
      </c>
      <c r="F910" s="182">
        <v>3106</v>
      </c>
      <c r="G910" s="186">
        <v>399</v>
      </c>
      <c r="H910" s="184">
        <v>2638</v>
      </c>
      <c r="I910" s="185">
        <v>785</v>
      </c>
      <c r="J910" s="182">
        <v>107</v>
      </c>
      <c r="K910" s="186">
        <v>328</v>
      </c>
      <c r="L910" s="184">
        <v>556</v>
      </c>
      <c r="M910" s="182">
        <v>930</v>
      </c>
      <c r="N910" s="187">
        <v>1734</v>
      </c>
      <c r="O910" s="188">
        <v>2156</v>
      </c>
      <c r="P910" s="182">
        <v>775</v>
      </c>
      <c r="Q910" s="186">
        <v>1137</v>
      </c>
      <c r="R910" s="184">
        <v>1024</v>
      </c>
      <c r="S910" s="185">
        <v>1463</v>
      </c>
      <c r="T910" s="182">
        <v>95</v>
      </c>
      <c r="U910" s="186">
        <v>684</v>
      </c>
      <c r="V910" s="184">
        <v>659</v>
      </c>
      <c r="W910" s="185">
        <v>1884</v>
      </c>
      <c r="X910" s="182">
        <v>1115</v>
      </c>
      <c r="Y910" s="186">
        <v>781</v>
      </c>
      <c r="Z910" s="184">
        <v>1969</v>
      </c>
      <c r="AA910" s="182">
        <v>1620</v>
      </c>
      <c r="AB910" s="158">
        <f t="shared" si="17693"/>
        <v>16714</v>
      </c>
      <c r="AC910" s="159">
        <f t="shared" si="17694"/>
        <v>12360</v>
      </c>
      <c r="AE910" s="235">
        <f>$AE$11</f>
        <v>0</v>
      </c>
      <c r="AF910" s="125">
        <f>SUMIF($A$9:$A$32,$AE910,B$908:B$931)</f>
        <v>0</v>
      </c>
      <c r="AG910" s="183">
        <f t="shared" si="17664"/>
        <v>0</v>
      </c>
      <c r="AH910" s="184">
        <f t="shared" si="17664"/>
        <v>0</v>
      </c>
      <c r="AI910" s="185">
        <f t="shared" si="17664"/>
        <v>0</v>
      </c>
      <c r="AJ910" s="182">
        <f t="shared" si="17664"/>
        <v>0</v>
      </c>
      <c r="AK910" s="186">
        <f t="shared" si="17664"/>
        <v>0</v>
      </c>
      <c r="AL910" s="184">
        <f t="shared" si="17664"/>
        <v>0</v>
      </c>
      <c r="AM910" s="185">
        <f t="shared" si="17664"/>
        <v>0</v>
      </c>
      <c r="AN910" s="182">
        <f t="shared" si="17664"/>
        <v>0</v>
      </c>
      <c r="AO910" s="186">
        <f t="shared" si="17664"/>
        <v>0</v>
      </c>
      <c r="AP910" s="184">
        <f t="shared" si="17664"/>
        <v>0</v>
      </c>
      <c r="AQ910" s="182">
        <f t="shared" si="17664"/>
        <v>0</v>
      </c>
      <c r="AR910" s="187">
        <f t="shared" si="17664"/>
        <v>0</v>
      </c>
      <c r="AS910" s="188">
        <f t="shared" si="17664"/>
        <v>0</v>
      </c>
      <c r="AT910" s="182">
        <f t="shared" si="17664"/>
        <v>0</v>
      </c>
      <c r="AU910" s="186">
        <f t="shared" si="17664"/>
        <v>0</v>
      </c>
      <c r="AV910" s="184">
        <f t="shared" si="17664"/>
        <v>0</v>
      </c>
      <c r="AW910" s="185">
        <f t="shared" si="17665"/>
        <v>0</v>
      </c>
      <c r="AX910" s="182">
        <f t="shared" si="17665"/>
        <v>0</v>
      </c>
      <c r="AY910" s="186">
        <f t="shared" si="17665"/>
        <v>0</v>
      </c>
      <c r="AZ910" s="184">
        <f t="shared" si="17665"/>
        <v>0</v>
      </c>
      <c r="BA910" s="185">
        <f t="shared" si="17665"/>
        <v>0</v>
      </c>
      <c r="BB910" s="182">
        <f t="shared" si="17665"/>
        <v>0</v>
      </c>
      <c r="BC910" s="186">
        <f t="shared" si="17665"/>
        <v>0</v>
      </c>
      <c r="BD910" s="184">
        <f t="shared" si="17665"/>
        <v>0</v>
      </c>
      <c r="BE910" s="182">
        <f t="shared" si="17665"/>
        <v>0</v>
      </c>
      <c r="BF910" s="158">
        <f t="shared" si="17665"/>
        <v>0</v>
      </c>
      <c r="BG910" s="159">
        <f t="shared" si="17665"/>
        <v>0</v>
      </c>
      <c r="BI910" s="145" t="s">
        <v>18</v>
      </c>
      <c r="BJ910" s="128">
        <f>B910/B932</f>
        <v>5.6142782879916822E-2</v>
      </c>
      <c r="BK910" s="129">
        <f t="shared" ref="BK910" si="17722">C910/C932</f>
        <v>2.4923671256776121E-4</v>
      </c>
      <c r="BL910" s="130">
        <f t="shared" ref="BL910" si="17723">D910/D932</f>
        <v>6.7213225828308146E-2</v>
      </c>
      <c r="BM910" s="131">
        <f t="shared" ref="BM910" si="17724">E910/E932</f>
        <v>1.2400294925933374E-2</v>
      </c>
      <c r="BN910" s="128">
        <f t="shared" ref="BN910" si="17725">F910/F932</f>
        <v>8.6359339376077413E-2</v>
      </c>
      <c r="BO910" s="129">
        <f t="shared" ref="BO910" si="17726">G910/G932</f>
        <v>1.4321608040201005E-2</v>
      </c>
      <c r="BP910" s="130">
        <f t="shared" ref="BP910" si="17727">H910/H932</f>
        <v>5.6137214845080011E-2</v>
      </c>
      <c r="BQ910" s="131">
        <f t="shared" ref="BQ910" si="17728">I910/I932</f>
        <v>1.669537846402518E-2</v>
      </c>
      <c r="BR910" s="128">
        <f t="shared" ref="BR910" si="17729">J910/J932</f>
        <v>1.5631848064280498E-2</v>
      </c>
      <c r="BS910" s="129">
        <f t="shared" ref="BS910" si="17730">K910/K932</f>
        <v>4.5110713794526199E-2</v>
      </c>
      <c r="BT910" s="130">
        <f t="shared" ref="BT910" si="17731">L910/L932</f>
        <v>2.2119669000636537E-2</v>
      </c>
      <c r="BU910" s="128">
        <f t="shared" ref="BU910" si="17732">M910/M932</f>
        <v>3.6291266682275815E-2</v>
      </c>
      <c r="BV910" s="132">
        <f t="shared" ref="BV910" si="17733">N910/N932</f>
        <v>3.9447642013786199E-2</v>
      </c>
      <c r="BW910" s="133">
        <f t="shared" ref="BW910" si="17734">O910/O932</f>
        <v>4.7887699346985918E-2</v>
      </c>
      <c r="BX910" s="128">
        <f t="shared" ref="BX910" si="17735">P910/P932</f>
        <v>3.4040497210875389E-2</v>
      </c>
      <c r="BY910" s="129">
        <f t="shared" ref="BY910" si="17736">Q910/Q932</f>
        <v>4.7654972966176289E-2</v>
      </c>
      <c r="BZ910" s="130">
        <f t="shared" ref="BZ910" si="17737">R910/R932</f>
        <v>3.5010940919037198E-2</v>
      </c>
      <c r="CA910" s="131">
        <f t="shared" ref="CA910" si="17738">S910/S932</f>
        <v>4.5431960747779644E-2</v>
      </c>
      <c r="CB910" s="128">
        <f t="shared" ref="CB910" si="17739">T910/T932</f>
        <v>1.1982845610494451E-2</v>
      </c>
      <c r="CC910" s="129">
        <f t="shared" ref="CC910" si="17740">U910/U932</f>
        <v>7.4623608989744711E-2</v>
      </c>
      <c r="CD910" s="130">
        <f t="shared" ref="CD910" si="17741">V910/V932</f>
        <v>2.5702028081123245E-2</v>
      </c>
      <c r="CE910" s="131">
        <f t="shared" ref="CE910" si="17742">W910/W932</f>
        <v>6.0272570222023161E-2</v>
      </c>
      <c r="CF910" s="128">
        <f t="shared" ref="CF910" si="17743">X910/X932</f>
        <v>5.0594427806516018E-2</v>
      </c>
      <c r="CG910" s="129">
        <f t="shared" ref="CG910" si="17744">Y910/Y932</f>
        <v>5.4757063731332822E-2</v>
      </c>
      <c r="CH910" s="130">
        <f t="shared" ref="CH910" si="17745">Z910/Z932</f>
        <v>4.1305670351800959E-2</v>
      </c>
      <c r="CI910" s="128">
        <f t="shared" ref="CI910" si="17746">AA910/AA932</f>
        <v>3.1721788168947891E-2</v>
      </c>
      <c r="CJ910" s="134">
        <f t="shared" ref="CJ910" si="17747">AB910/AB932</f>
        <v>4.5971763424475551E-2</v>
      </c>
      <c r="CK910" s="135">
        <f t="shared" ref="CK910" si="17748">AC910/AC932</f>
        <v>3.4178391292805949E-2</v>
      </c>
    </row>
    <row r="911" spans="1:89" ht="14.25" thickTop="1" thickBot="1" x14ac:dyDescent="0.25">
      <c r="A911" s="136" t="s">
        <v>19</v>
      </c>
      <c r="B911" s="175">
        <v>3154</v>
      </c>
      <c r="C911" s="176">
        <v>1177</v>
      </c>
      <c r="D911" s="177">
        <v>1355</v>
      </c>
      <c r="E911" s="178">
        <v>921</v>
      </c>
      <c r="F911" s="175">
        <v>4565</v>
      </c>
      <c r="G911" s="179">
        <v>1222</v>
      </c>
      <c r="H911" s="177">
        <v>3475</v>
      </c>
      <c r="I911" s="178">
        <v>1858</v>
      </c>
      <c r="J911" s="175">
        <v>239</v>
      </c>
      <c r="K911" s="179">
        <v>671</v>
      </c>
      <c r="L911" s="177">
        <v>795</v>
      </c>
      <c r="M911" s="175">
        <v>2352</v>
      </c>
      <c r="N911" s="180">
        <v>2704</v>
      </c>
      <c r="O911" s="181">
        <v>3805</v>
      </c>
      <c r="P911" s="175">
        <v>1626</v>
      </c>
      <c r="Q911" s="179">
        <v>1900</v>
      </c>
      <c r="R911" s="177">
        <v>2280</v>
      </c>
      <c r="S911" s="178">
        <v>2071</v>
      </c>
      <c r="T911" s="175">
        <v>243</v>
      </c>
      <c r="U911" s="179">
        <v>1274</v>
      </c>
      <c r="V911" s="177">
        <v>809</v>
      </c>
      <c r="W911" s="178">
        <v>3012</v>
      </c>
      <c r="X911" s="175">
        <v>1844</v>
      </c>
      <c r="Y911" s="179">
        <v>1337</v>
      </c>
      <c r="Z911" s="177">
        <v>3510</v>
      </c>
      <c r="AA911" s="175">
        <v>2554</v>
      </c>
      <c r="AB911" s="158">
        <f t="shared" si="17693"/>
        <v>26599</v>
      </c>
      <c r="AC911" s="159">
        <f t="shared" si="17694"/>
        <v>24154</v>
      </c>
      <c r="AE911" s="229" t="s">
        <v>13</v>
      </c>
      <c r="AF911" s="20">
        <f t="shared" ref="AF911:BG911" si="17749">SUM(AF908:AF910)</f>
        <v>6565</v>
      </c>
      <c r="AG911" s="21">
        <f t="shared" si="17749"/>
        <v>2462</v>
      </c>
      <c r="AH911" s="20">
        <f t="shared" si="17749"/>
        <v>2164</v>
      </c>
      <c r="AI911" s="21">
        <f t="shared" si="17749"/>
        <v>2171</v>
      </c>
      <c r="AJ911" s="20">
        <f t="shared" si="17749"/>
        <v>6570</v>
      </c>
      <c r="AK911" s="21">
        <f t="shared" si="17749"/>
        <v>2502</v>
      </c>
      <c r="AL911" s="20">
        <f t="shared" si="17749"/>
        <v>7733</v>
      </c>
      <c r="AM911" s="21">
        <f t="shared" si="17749"/>
        <v>4312</v>
      </c>
      <c r="AN911" s="20">
        <f t="shared" si="17749"/>
        <v>508</v>
      </c>
      <c r="AO911" s="21">
        <f t="shared" si="17749"/>
        <v>1858</v>
      </c>
      <c r="AP911" s="20">
        <f t="shared" si="17749"/>
        <v>1733</v>
      </c>
      <c r="AQ911" s="21">
        <f t="shared" si="17749"/>
        <v>6356</v>
      </c>
      <c r="AR911" s="20">
        <f t="shared" si="17749"/>
        <v>4808</v>
      </c>
      <c r="AS911" s="21">
        <f t="shared" si="17749"/>
        <v>8373</v>
      </c>
      <c r="AT911" s="20">
        <f t="shared" si="17749"/>
        <v>3342</v>
      </c>
      <c r="AU911" s="21">
        <f t="shared" si="17749"/>
        <v>3789</v>
      </c>
      <c r="AV911" s="20">
        <f t="shared" si="17749"/>
        <v>4631</v>
      </c>
      <c r="AW911" s="21">
        <f t="shared" si="17749"/>
        <v>4125</v>
      </c>
      <c r="AX911" s="20">
        <f t="shared" si="17749"/>
        <v>532</v>
      </c>
      <c r="AY911" s="21">
        <f t="shared" si="17749"/>
        <v>2799</v>
      </c>
      <c r="AZ911" s="20">
        <f t="shared" si="17749"/>
        <v>1757</v>
      </c>
      <c r="BA911" s="21">
        <f t="shared" si="17749"/>
        <v>5833</v>
      </c>
      <c r="BB911" s="20">
        <f t="shared" si="17749"/>
        <v>3445</v>
      </c>
      <c r="BC911" s="21">
        <f t="shared" si="17749"/>
        <v>3377</v>
      </c>
      <c r="BD911" s="20">
        <f t="shared" si="17749"/>
        <v>7510</v>
      </c>
      <c r="BE911" s="21">
        <f t="shared" si="17749"/>
        <v>5697</v>
      </c>
      <c r="BF911" s="160">
        <f t="shared" si="17749"/>
        <v>51298</v>
      </c>
      <c r="BG911" s="161">
        <f t="shared" si="17749"/>
        <v>53654</v>
      </c>
      <c r="BI911" s="136" t="s">
        <v>19</v>
      </c>
      <c r="BJ911" s="128">
        <f>B911/B932</f>
        <v>9.1087622018136666E-2</v>
      </c>
      <c r="BK911" s="129">
        <f t="shared" ref="BK911" si="17750">C911/C932</f>
        <v>3.666895133653187E-2</v>
      </c>
      <c r="BL911" s="130">
        <f t="shared" ref="BL911" si="17751">D911/D932</f>
        <v>9.180838810217494E-2</v>
      </c>
      <c r="BM911" s="131">
        <f t="shared" ref="BM911" si="17752">E911/E932</f>
        <v>6.1733360144781819E-2</v>
      </c>
      <c r="BN911" s="128">
        <f t="shared" ref="BN911" si="17753">F911/F932</f>
        <v>0.1269254295723739</v>
      </c>
      <c r="BO911" s="129">
        <f t="shared" ref="BO911" si="17754">G911/G932</f>
        <v>4.3862167982770997E-2</v>
      </c>
      <c r="BP911" s="130">
        <f t="shared" ref="BP911" si="17755">H911/H932</f>
        <v>7.3948757235274096E-2</v>
      </c>
      <c r="BQ911" s="131">
        <f t="shared" ref="BQ911" si="17756">I911/I932</f>
        <v>3.9515940364533486E-2</v>
      </c>
      <c r="BR911" s="128">
        <f t="shared" ref="BR911" si="17757">J911/J932</f>
        <v>3.491599707815924E-2</v>
      </c>
      <c r="BS911" s="129">
        <f t="shared" ref="BS911" si="17758">K911/K932</f>
        <v>9.2284417549167927E-2</v>
      </c>
      <c r="BT911" s="130">
        <f t="shared" ref="BT911" si="17759">L911/L932</f>
        <v>3.1627943984723107E-2</v>
      </c>
      <c r="BU911" s="128">
        <f t="shared" ref="BU911" si="17760">M911/M932</f>
        <v>9.1781784125497548E-2</v>
      </c>
      <c r="BV911" s="132">
        <f t="shared" ref="BV911" si="17761">N911/N932</f>
        <v>6.1514662056100282E-2</v>
      </c>
      <c r="BW911" s="133">
        <f t="shared" ref="BW911" si="17762">O911/O932</f>
        <v>8.4514237483896762E-2</v>
      </c>
      <c r="BX911" s="128">
        <f t="shared" ref="BX911" si="17763">P911/P932</f>
        <v>7.1419159309526942E-2</v>
      </c>
      <c r="BY911" s="129">
        <f t="shared" ref="BY911" si="17764">Q911/Q932</f>
        <v>7.9634519468544371E-2</v>
      </c>
      <c r="BZ911" s="130">
        <f t="shared" ref="BZ911" si="17765">R911/R932</f>
        <v>7.7954048140043766E-2</v>
      </c>
      <c r="CA911" s="131">
        <f t="shared" ref="CA911" si="17766">S911/S932</f>
        <v>6.4312775603999756E-2</v>
      </c>
      <c r="CB911" s="128">
        <f t="shared" ref="CB911" si="17767">T911/T932</f>
        <v>3.0650857719475278E-2</v>
      </c>
      <c r="CC911" s="129">
        <f t="shared" ref="CC911" si="17768">U911/U932</f>
        <v>0.13899192668557714</v>
      </c>
      <c r="CD911" s="130">
        <f t="shared" ref="CD911" si="17769">V911/V932</f>
        <v>3.1552262090483618E-2</v>
      </c>
      <c r="CE911" s="131">
        <f t="shared" ref="CE911" si="17770">W911/W932</f>
        <v>9.6359332011005189E-2</v>
      </c>
      <c r="CF911" s="128">
        <f t="shared" ref="CF911" si="17771">X911/X932</f>
        <v>8.3673654596605862E-2</v>
      </c>
      <c r="CG911" s="129">
        <f t="shared" ref="CG911" si="17772">Y911/Y932</f>
        <v>9.3739045081679864E-2</v>
      </c>
      <c r="CH911" s="130">
        <f t="shared" ref="CH911" si="17773">Z911/Z932</f>
        <v>7.3632759235561895E-2</v>
      </c>
      <c r="CI911" s="128">
        <f t="shared" ref="CI911" si="17774">AA911/AA932</f>
        <v>5.0010769742896866E-2</v>
      </c>
      <c r="CJ911" s="134">
        <f t="shared" ref="CJ911" si="17775">AB911/AB932</f>
        <v>7.3160400582004612E-2</v>
      </c>
      <c r="CK911" s="135">
        <f t="shared" ref="CK911" si="17776">AC911/AC932</f>
        <v>6.6791655605698608E-2</v>
      </c>
    </row>
    <row r="912" spans="1:89" ht="13.5" thickTop="1" x14ac:dyDescent="0.2">
      <c r="A912" s="145" t="s">
        <v>20</v>
      </c>
      <c r="B912" s="182">
        <v>3359</v>
      </c>
      <c r="C912" s="183">
        <v>1351</v>
      </c>
      <c r="D912" s="184">
        <v>1230</v>
      </c>
      <c r="E912" s="185">
        <v>1169</v>
      </c>
      <c r="F912" s="182">
        <v>3172</v>
      </c>
      <c r="G912" s="186">
        <v>1393</v>
      </c>
      <c r="H912" s="184">
        <v>4117</v>
      </c>
      <c r="I912" s="185">
        <v>2164</v>
      </c>
      <c r="J912" s="182">
        <v>267</v>
      </c>
      <c r="K912" s="186">
        <v>965</v>
      </c>
      <c r="L912" s="184">
        <v>906</v>
      </c>
      <c r="M912" s="182">
        <v>3350</v>
      </c>
      <c r="N912" s="187">
        <v>2620</v>
      </c>
      <c r="O912" s="188">
        <v>4079</v>
      </c>
      <c r="P912" s="182">
        <v>1877</v>
      </c>
      <c r="Q912" s="186">
        <v>1946</v>
      </c>
      <c r="R912" s="184">
        <v>2443</v>
      </c>
      <c r="S912" s="185">
        <v>2215</v>
      </c>
      <c r="T912" s="182">
        <v>292</v>
      </c>
      <c r="U912" s="186">
        <v>1680</v>
      </c>
      <c r="V912" s="184">
        <v>877</v>
      </c>
      <c r="W912" s="185">
        <v>3353</v>
      </c>
      <c r="X912" s="182">
        <v>1982</v>
      </c>
      <c r="Y912" s="186">
        <v>1853</v>
      </c>
      <c r="Z912" s="184">
        <v>3762</v>
      </c>
      <c r="AA912" s="182">
        <v>3074</v>
      </c>
      <c r="AB912" s="158">
        <f t="shared" si="17693"/>
        <v>26904</v>
      </c>
      <c r="AC912" s="159">
        <f t="shared" si="17694"/>
        <v>28592</v>
      </c>
      <c r="BI912" s="145" t="s">
        <v>20</v>
      </c>
      <c r="BJ912" s="128">
        <f>B912/B932</f>
        <v>9.7008028648992092E-2</v>
      </c>
      <c r="BK912" s="129">
        <f t="shared" ref="BK912" si="17777">C912/C932</f>
        <v>4.2089849834880677E-2</v>
      </c>
      <c r="BL912" s="130">
        <f t="shared" ref="BL912" si="17778">D912/D932</f>
        <v>8.3338979605664346E-2</v>
      </c>
      <c r="BM912" s="131">
        <f t="shared" ref="BM912" si="17779">E912/E932</f>
        <v>7.8356458207654675E-2</v>
      </c>
      <c r="BN912" s="128">
        <f t="shared" ref="BN912" si="17780">F912/F932</f>
        <v>8.8194405827726183E-2</v>
      </c>
      <c r="BO912" s="129">
        <f t="shared" ref="BO912" si="17781">G912/G932</f>
        <v>0.05</v>
      </c>
      <c r="BP912" s="130">
        <f t="shared" ref="BP912" si="17782">H912/H932</f>
        <v>8.7610657133129044E-2</v>
      </c>
      <c r="BQ912" s="131">
        <f t="shared" ref="BQ912" si="17783">I912/I932</f>
        <v>4.6023947765796804E-2</v>
      </c>
      <c r="BR912" s="128">
        <f t="shared" ref="BR912" si="17784">J912/J932</f>
        <v>3.9006574141709278E-2</v>
      </c>
      <c r="BS912" s="129">
        <f t="shared" ref="BS912" si="17785">K912/K932</f>
        <v>0.13271902076743228</v>
      </c>
      <c r="BT912" s="130">
        <f t="shared" ref="BT912" si="17786">L912/L932</f>
        <v>3.6043921069382562E-2</v>
      </c>
      <c r="BU912" s="128">
        <f t="shared" ref="BU912" si="17787">M912/M932</f>
        <v>0.13072660579099352</v>
      </c>
      <c r="BV912" s="132">
        <f t="shared" ref="BV912" si="17788">N912/N932</f>
        <v>5.960370361944628E-2</v>
      </c>
      <c r="BW912" s="133">
        <f t="shared" ref="BW912" si="17789">O912/O932</f>
        <v>9.0600151037270663E-2</v>
      </c>
      <c r="BX912" s="128">
        <f t="shared" ref="BX912" si="17790">P912/P932</f>
        <v>8.2443888083629818E-2</v>
      </c>
      <c r="BY912" s="129">
        <f t="shared" ref="BY912" si="17791">Q912/Q932</f>
        <v>8.1562513097782813E-2</v>
      </c>
      <c r="BZ912" s="130">
        <f t="shared" ref="BZ912" si="17792">R912/R932</f>
        <v>8.352707877461707E-2</v>
      </c>
      <c r="CA912" s="131">
        <f t="shared" ref="CA912" si="17793">S912/S932</f>
        <v>6.8784547543630836E-2</v>
      </c>
      <c r="CB912" s="128">
        <f t="shared" ref="CB912" si="17794">T912/T932</f>
        <v>3.6831483350151364E-2</v>
      </c>
      <c r="CC912" s="129">
        <f t="shared" ref="CC912" si="17795">U912/U932</f>
        <v>0.18328605716779403</v>
      </c>
      <c r="CD912" s="130">
        <f t="shared" ref="CD912" si="17796">V912/V932</f>
        <v>3.4204368174726989E-2</v>
      </c>
      <c r="CE912" s="131">
        <f t="shared" ref="CE912" si="17797">W912/W932</f>
        <v>0.107268539253951</v>
      </c>
      <c r="CF912" s="128">
        <f t="shared" ref="CF912" si="17798">X912/X932</f>
        <v>8.9935565840820395E-2</v>
      </c>
      <c r="CG912" s="129">
        <f t="shared" ref="CG912" si="17799">Y912/Y932</f>
        <v>0.12991656734207391</v>
      </c>
      <c r="CH912" s="130">
        <f t="shared" ref="CH912" si="17800">Z912/Z932</f>
        <v>7.8919213744781724E-2</v>
      </c>
      <c r="CI912" s="128">
        <f t="shared" ref="CI912" si="17801">AA912/AA932</f>
        <v>6.0193072118114706E-2</v>
      </c>
      <c r="CJ912" s="134">
        <f t="shared" ref="CJ912" si="17802">AB912/AB932</f>
        <v>7.3999301374422052E-2</v>
      </c>
      <c r="CK912" s="135">
        <f t="shared" ref="CK912" si="17803">AC912/AC932</f>
        <v>7.9063799663746576E-2</v>
      </c>
    </row>
    <row r="913" spans="1:89" ht="13.5" thickBot="1" x14ac:dyDescent="0.25">
      <c r="A913" s="136" t="s">
        <v>21</v>
      </c>
      <c r="B913" s="175">
        <v>3206</v>
      </c>
      <c r="C913" s="176">
        <v>1111</v>
      </c>
      <c r="D913" s="177">
        <v>934</v>
      </c>
      <c r="E913" s="178">
        <v>1002</v>
      </c>
      <c r="F913" s="175">
        <v>3398</v>
      </c>
      <c r="G913" s="179">
        <v>1109</v>
      </c>
      <c r="H913" s="177">
        <v>3616</v>
      </c>
      <c r="I913" s="178">
        <v>2148</v>
      </c>
      <c r="J913" s="175">
        <v>241</v>
      </c>
      <c r="K913" s="179">
        <v>893</v>
      </c>
      <c r="L913" s="177">
        <v>827</v>
      </c>
      <c r="M913" s="175">
        <v>3006</v>
      </c>
      <c r="N913" s="180">
        <v>2188</v>
      </c>
      <c r="O913" s="181">
        <v>4294</v>
      </c>
      <c r="P913" s="175">
        <v>1465</v>
      </c>
      <c r="Q913" s="179">
        <v>1843</v>
      </c>
      <c r="R913" s="177">
        <v>2188</v>
      </c>
      <c r="S913" s="178">
        <v>1910</v>
      </c>
      <c r="T913" s="175">
        <v>240</v>
      </c>
      <c r="U913" s="179">
        <v>1119</v>
      </c>
      <c r="V913" s="177">
        <v>880</v>
      </c>
      <c r="W913" s="178">
        <v>2480</v>
      </c>
      <c r="X913" s="175">
        <v>1463</v>
      </c>
      <c r="Y913" s="179">
        <v>1524</v>
      </c>
      <c r="Z913" s="177">
        <v>3748</v>
      </c>
      <c r="AA913" s="175">
        <v>2623</v>
      </c>
      <c r="AB913" s="158">
        <f t="shared" si="17693"/>
        <v>24394</v>
      </c>
      <c r="AC913" s="159">
        <f t="shared" si="17694"/>
        <v>25062</v>
      </c>
      <c r="AE913" s="232" t="s">
        <v>85</v>
      </c>
      <c r="BI913" s="136" t="s">
        <v>21</v>
      </c>
      <c r="BJ913" s="128">
        <f>B913/B932</f>
        <v>9.2589383700109745E-2</v>
      </c>
      <c r="BK913" s="129">
        <f t="shared" ref="BK913" si="17804">C913/C932</f>
        <v>3.4612748457847842E-2</v>
      </c>
      <c r="BL913" s="130">
        <f t="shared" ref="BL913" si="17805">D913/D932</f>
        <v>6.3283420285927233E-2</v>
      </c>
      <c r="BM913" s="131">
        <f t="shared" ref="BM913" si="17806">E913/E932</f>
        <v>6.7162678463703995E-2</v>
      </c>
      <c r="BN913" s="128">
        <f t="shared" ref="BN913" si="17807">F913/F932</f>
        <v>9.4478118222765944E-2</v>
      </c>
      <c r="BO913" s="129">
        <f t="shared" ref="BO913" si="17808">G913/G932</f>
        <v>3.9806173725771714E-2</v>
      </c>
      <c r="BP913" s="130">
        <f t="shared" ref="BP913" si="17809">H913/H932</f>
        <v>7.6949267960503914E-2</v>
      </c>
      <c r="BQ913" s="131">
        <f t="shared" ref="BQ913" si="17810">I913/I932</f>
        <v>4.5683659797103301E-2</v>
      </c>
      <c r="BR913" s="128">
        <f t="shared" ref="BR913" si="17811">J913/J932</f>
        <v>3.5208181154127098E-2</v>
      </c>
      <c r="BS913" s="129">
        <f t="shared" ref="BS913" si="17812">K913/K932</f>
        <v>0.12281666895887773</v>
      </c>
      <c r="BT913" s="130">
        <f t="shared" ref="BT913" si="17813">L913/L932</f>
        <v>3.2901018459579885E-2</v>
      </c>
      <c r="BU913" s="128">
        <f t="shared" ref="BU913" si="17814">M913/M932</f>
        <v>0.1173027394052915</v>
      </c>
      <c r="BV913" s="132">
        <f t="shared" ref="BV913" si="17815">N913/N932</f>
        <v>4.9775917373797121E-2</v>
      </c>
      <c r="BW913" s="133">
        <f t="shared" ref="BW913" si="17816">O913/O932</f>
        <v>9.5375594153969165E-2</v>
      </c>
      <c r="BX913" s="128">
        <f t="shared" ref="BX913" si="17817">P913/P932</f>
        <v>6.4347520534106376E-2</v>
      </c>
      <c r="BY913" s="129">
        <f t="shared" ref="BY913" si="17818">Q913/Q932</f>
        <v>7.7245483884488028E-2</v>
      </c>
      <c r="BZ913" s="130">
        <f t="shared" ref="BZ913" si="17819">R913/R932</f>
        <v>7.480853391684901E-2</v>
      </c>
      <c r="CA913" s="131">
        <f t="shared" ref="CA913" si="17820">S913/S932</f>
        <v>5.9313086143717782E-2</v>
      </c>
      <c r="CB913" s="128">
        <f t="shared" ref="CB913" si="17821">T913/T932</f>
        <v>3.0272452068617558E-2</v>
      </c>
      <c r="CC913" s="129">
        <f t="shared" ref="CC913" si="17822">U913/U932</f>
        <v>0.12208160593497709</v>
      </c>
      <c r="CD913" s="130">
        <f t="shared" ref="CD913" si="17823">V913/V932</f>
        <v>3.4321372854914198E-2</v>
      </c>
      <c r="CE913" s="131">
        <f t="shared" ref="CE913" si="17824">W913/W932</f>
        <v>7.9339689039605865E-2</v>
      </c>
      <c r="CF913" s="128">
        <f t="shared" ref="CF913" si="17825">X913/X932</f>
        <v>6.6385334422361372E-2</v>
      </c>
      <c r="CG913" s="129">
        <f t="shared" ref="CG913" si="17826">Y913/Y932</f>
        <v>0.10684989132721026</v>
      </c>
      <c r="CH913" s="130">
        <f t="shared" ref="CH913" si="17827">Z913/Z932</f>
        <v>7.8625521827602851E-2</v>
      </c>
      <c r="CI913" s="128">
        <f t="shared" ref="CI913" si="17828">AA913/AA932</f>
        <v>5.1361882942685386E-2</v>
      </c>
      <c r="CJ913" s="134">
        <f t="shared" ref="CJ913" si="17829">AB913/AB932</f>
        <v>6.709556042698675E-2</v>
      </c>
      <c r="CK913" s="135">
        <f t="shared" ref="CK913" si="17830">AC913/AC932</f>
        <v>6.9302495354393423E-2</v>
      </c>
    </row>
    <row r="914" spans="1:89" ht="14.25" thickTop="1" thickBot="1" x14ac:dyDescent="0.25">
      <c r="A914" s="145" t="s">
        <v>22</v>
      </c>
      <c r="B914" s="182">
        <v>2507</v>
      </c>
      <c r="C914" s="183">
        <v>1418</v>
      </c>
      <c r="D914" s="184">
        <v>692</v>
      </c>
      <c r="E914" s="185">
        <v>861</v>
      </c>
      <c r="F914" s="182">
        <v>2783</v>
      </c>
      <c r="G914" s="186">
        <v>1069</v>
      </c>
      <c r="H914" s="184">
        <v>3139</v>
      </c>
      <c r="I914" s="185">
        <v>2283</v>
      </c>
      <c r="J914" s="182">
        <v>279</v>
      </c>
      <c r="K914" s="186">
        <v>868</v>
      </c>
      <c r="L914" s="184">
        <v>953</v>
      </c>
      <c r="M914" s="182">
        <v>2558</v>
      </c>
      <c r="N914" s="187">
        <v>2059</v>
      </c>
      <c r="O914" s="188">
        <v>3396</v>
      </c>
      <c r="P914" s="182">
        <v>1222</v>
      </c>
      <c r="Q914" s="186">
        <v>1286</v>
      </c>
      <c r="R914" s="184">
        <v>1963</v>
      </c>
      <c r="S914" s="185">
        <v>1560</v>
      </c>
      <c r="T914" s="182">
        <v>255</v>
      </c>
      <c r="U914" s="186">
        <v>597</v>
      </c>
      <c r="V914" s="184">
        <v>806</v>
      </c>
      <c r="W914" s="185">
        <v>2324</v>
      </c>
      <c r="X914" s="182">
        <v>1193</v>
      </c>
      <c r="Y914" s="186">
        <v>1021</v>
      </c>
      <c r="Z914" s="184">
        <v>3182</v>
      </c>
      <c r="AA914" s="182">
        <v>2714</v>
      </c>
      <c r="AB914" s="158">
        <f t="shared" si="17693"/>
        <v>21033</v>
      </c>
      <c r="AC914" s="159">
        <f t="shared" si="17694"/>
        <v>21955</v>
      </c>
      <c r="AE914" s="300" t="s">
        <v>0</v>
      </c>
      <c r="AF914" s="302" t="s">
        <v>1</v>
      </c>
      <c r="AG914" s="303"/>
      <c r="AH914" s="302" t="s">
        <v>2</v>
      </c>
      <c r="AI914" s="303"/>
      <c r="AJ914" s="302" t="s">
        <v>3</v>
      </c>
      <c r="AK914" s="303"/>
      <c r="AL914" s="302" t="s">
        <v>4</v>
      </c>
      <c r="AM914" s="303"/>
      <c r="AN914" s="302" t="s">
        <v>5</v>
      </c>
      <c r="AO914" s="303"/>
      <c r="AP914" s="302" t="s">
        <v>6</v>
      </c>
      <c r="AQ914" s="303"/>
      <c r="AR914" s="302" t="s">
        <v>7</v>
      </c>
      <c r="AS914" s="303"/>
      <c r="AT914" s="302" t="s">
        <v>8</v>
      </c>
      <c r="AU914" s="303"/>
      <c r="AV914" s="302" t="s">
        <v>9</v>
      </c>
      <c r="AW914" s="303"/>
      <c r="AX914" s="302" t="s">
        <v>10</v>
      </c>
      <c r="AY914" s="303"/>
      <c r="AZ914" s="302" t="s">
        <v>11</v>
      </c>
      <c r="BA914" s="303"/>
      <c r="BB914" s="302" t="s">
        <v>12</v>
      </c>
      <c r="BC914" s="303"/>
      <c r="BD914" s="305" t="s">
        <v>40</v>
      </c>
      <c r="BE914" s="306"/>
      <c r="BF914" s="307" t="s">
        <v>41</v>
      </c>
      <c r="BG914" s="308"/>
      <c r="BI914" s="145" t="s">
        <v>22</v>
      </c>
      <c r="BJ914" s="128">
        <f>B914/B932</f>
        <v>7.2402241090510022E-2</v>
      </c>
      <c r="BK914" s="129">
        <f t="shared" ref="BK914" si="17831">C914/C932</f>
        <v>4.4177207302635677E-2</v>
      </c>
      <c r="BL914" s="130">
        <f t="shared" ref="BL914" si="17832">D914/D932</f>
        <v>4.6886645436682702E-2</v>
      </c>
      <c r="BM914" s="131">
        <f t="shared" ref="BM914" si="17833">E914/E932</f>
        <v>5.7711642871506132E-2</v>
      </c>
      <c r="BN914" s="128">
        <f t="shared" ref="BN914" si="17834">F914/F932</f>
        <v>7.7378635377856858E-2</v>
      </c>
      <c r="BO914" s="129">
        <f t="shared" ref="BO914" si="17835">G914/G932</f>
        <v>3.8370423546302941E-2</v>
      </c>
      <c r="BP914" s="130">
        <f t="shared" ref="BP914" si="17836">H914/H932</f>
        <v>6.679860401770514E-2</v>
      </c>
      <c r="BQ914" s="131">
        <f t="shared" ref="BQ914" si="17837">I914/I932</f>
        <v>4.8554839532954766E-2</v>
      </c>
      <c r="BR914" s="128">
        <f t="shared" ref="BR914" si="17838">J914/J932</f>
        <v>4.0759678597516433E-2</v>
      </c>
      <c r="BS914" s="129">
        <f t="shared" ref="BS914" si="17839">K914/K932</f>
        <v>0.11937835235868519</v>
      </c>
      <c r="BT914" s="130">
        <f t="shared" ref="BT914" si="17840">L914/L932</f>
        <v>3.7913749204328454E-2</v>
      </c>
      <c r="BU914" s="128">
        <f t="shared" ref="BU914" si="17841">M914/M932</f>
        <v>9.9820494809958638E-2</v>
      </c>
      <c r="BV914" s="132">
        <f t="shared" ref="BV914" si="17842">N914/N932</f>
        <v>4.6841231203221333E-2</v>
      </c>
      <c r="BW914" s="133">
        <f t="shared" ref="BW914" si="17843">O914/O932</f>
        <v>7.5429789880502862E-2</v>
      </c>
      <c r="BX914" s="128">
        <f t="shared" ref="BX914" si="17844">P914/P932</f>
        <v>5.367417753766416E-2</v>
      </c>
      <c r="BY914" s="129">
        <f t="shared" ref="BY914" si="17845">Q914/Q932</f>
        <v>5.3899995808709501E-2</v>
      </c>
      <c r="BZ914" s="130">
        <f t="shared" ref="BZ914" si="17846">R914/R932</f>
        <v>6.711570021881838E-2</v>
      </c>
      <c r="CA914" s="131">
        <f t="shared" ref="CA914" si="17847">S914/S932</f>
        <v>4.844419601267002E-2</v>
      </c>
      <c r="CB914" s="128">
        <f t="shared" ref="CB914" si="17848">T914/T932</f>
        <v>3.2164480322906155E-2</v>
      </c>
      <c r="CC914" s="129">
        <f t="shared" ref="CC914" si="17849">U914/U932</f>
        <v>6.5132009600698232E-2</v>
      </c>
      <c r="CD914" s="130">
        <f t="shared" ref="CD914" si="17850">V914/V932</f>
        <v>3.1435257410296409E-2</v>
      </c>
      <c r="CE914" s="131">
        <f t="shared" ref="CE914" si="17851">W914/W932</f>
        <v>7.4348966664533875E-2</v>
      </c>
      <c r="CF914" s="128">
        <f t="shared" ref="CF914" si="17852">X914/X932</f>
        <v>5.4133768944550326E-2</v>
      </c>
      <c r="CG914" s="129">
        <f t="shared" ref="CG914" si="17853">Y914/Y932</f>
        <v>7.1583818271050967E-2</v>
      </c>
      <c r="CH914" s="130">
        <f t="shared" ref="CH914" si="17854">Z914/Z932</f>
        <v>6.6751977175942431E-2</v>
      </c>
      <c r="CI914" s="128">
        <f t="shared" ref="CI914" si="17855">AA914/AA932</f>
        <v>5.3143785858348509E-2</v>
      </c>
      <c r="CJ914" s="134">
        <f t="shared" ref="CJ914" si="17856">AB914/AB932</f>
        <v>5.7851148743986731E-2</v>
      </c>
      <c r="CK914" s="135">
        <f t="shared" ref="CK914" si="17857">AC914/AC932</f>
        <v>6.0710888416954253E-2</v>
      </c>
    </row>
    <row r="915" spans="1:89" ht="15" thickTop="1" thickBot="1" x14ac:dyDescent="0.3">
      <c r="A915" s="136" t="s">
        <v>23</v>
      </c>
      <c r="B915" s="175">
        <v>1936</v>
      </c>
      <c r="C915" s="176">
        <v>1591</v>
      </c>
      <c r="D915" s="177">
        <v>741</v>
      </c>
      <c r="E915" s="178">
        <v>693</v>
      </c>
      <c r="F915" s="175">
        <v>2183</v>
      </c>
      <c r="G915" s="179">
        <v>993</v>
      </c>
      <c r="H915" s="177">
        <v>2699</v>
      </c>
      <c r="I915" s="178">
        <v>1999</v>
      </c>
      <c r="J915" s="175">
        <v>347</v>
      </c>
      <c r="K915" s="179">
        <v>600</v>
      </c>
      <c r="L915" s="177">
        <v>879</v>
      </c>
      <c r="M915" s="175">
        <v>1684</v>
      </c>
      <c r="N915" s="180">
        <v>1970</v>
      </c>
      <c r="O915" s="181">
        <v>2472</v>
      </c>
      <c r="P915" s="175">
        <v>1103</v>
      </c>
      <c r="Q915" s="179">
        <v>1048</v>
      </c>
      <c r="R915" s="177">
        <v>1608</v>
      </c>
      <c r="S915" s="178">
        <v>1494</v>
      </c>
      <c r="T915" s="175">
        <v>303</v>
      </c>
      <c r="U915" s="179">
        <v>477</v>
      </c>
      <c r="V915" s="177">
        <v>755</v>
      </c>
      <c r="W915" s="178">
        <v>1938</v>
      </c>
      <c r="X915" s="175">
        <v>1128</v>
      </c>
      <c r="Y915" s="179">
        <v>823</v>
      </c>
      <c r="Z915" s="177">
        <v>2777</v>
      </c>
      <c r="AA915" s="175">
        <v>2638</v>
      </c>
      <c r="AB915" s="158">
        <f t="shared" si="17693"/>
        <v>18429</v>
      </c>
      <c r="AC915" s="159">
        <f t="shared" si="17694"/>
        <v>18450</v>
      </c>
      <c r="AE915" s="301"/>
      <c r="AF915" s="115" t="s">
        <v>14</v>
      </c>
      <c r="AG915" s="116" t="s">
        <v>15</v>
      </c>
      <c r="AH915" s="117" t="s">
        <v>14</v>
      </c>
      <c r="AI915" s="118" t="s">
        <v>15</v>
      </c>
      <c r="AJ915" s="115" t="s">
        <v>14</v>
      </c>
      <c r="AK915" s="116" t="s">
        <v>15</v>
      </c>
      <c r="AL915" s="117" t="s">
        <v>14</v>
      </c>
      <c r="AM915" s="118" t="s">
        <v>15</v>
      </c>
      <c r="AN915" s="115" t="s">
        <v>14</v>
      </c>
      <c r="AO915" s="116" t="s">
        <v>15</v>
      </c>
      <c r="AP915" s="117" t="s">
        <v>14</v>
      </c>
      <c r="AQ915" s="115" t="s">
        <v>15</v>
      </c>
      <c r="AR915" s="119" t="s">
        <v>14</v>
      </c>
      <c r="AS915" s="120" t="s">
        <v>15</v>
      </c>
      <c r="AT915" s="115" t="s">
        <v>14</v>
      </c>
      <c r="AU915" s="116" t="s">
        <v>15</v>
      </c>
      <c r="AV915" s="117" t="s">
        <v>14</v>
      </c>
      <c r="AW915" s="118" t="s">
        <v>15</v>
      </c>
      <c r="AX915" s="115" t="s">
        <v>14</v>
      </c>
      <c r="AY915" s="116" t="s">
        <v>15</v>
      </c>
      <c r="AZ915" s="117" t="s">
        <v>14</v>
      </c>
      <c r="BA915" s="118" t="s">
        <v>15</v>
      </c>
      <c r="BB915" s="115" t="s">
        <v>14</v>
      </c>
      <c r="BC915" s="116" t="s">
        <v>15</v>
      </c>
      <c r="BD915" s="28" t="s">
        <v>14</v>
      </c>
      <c r="BE915" s="121" t="s">
        <v>15</v>
      </c>
      <c r="BF915" s="162" t="s">
        <v>14</v>
      </c>
      <c r="BG915" s="163" t="s">
        <v>15</v>
      </c>
      <c r="BI915" s="136" t="s">
        <v>23</v>
      </c>
      <c r="BJ915" s="128">
        <f>B915/B932</f>
        <v>5.5911742621151735E-2</v>
      </c>
      <c r="BK915" s="129">
        <f t="shared" ref="BK915" si="17858">C915/C932</f>
        <v>4.9566951211913512E-2</v>
      </c>
      <c r="BL915" s="130">
        <f t="shared" ref="BL915" si="17859">D915/D932</f>
        <v>5.0206653567314859E-2</v>
      </c>
      <c r="BM915" s="131">
        <f t="shared" ref="BM915" si="17860">E915/E932</f>
        <v>4.6450834506334207E-2</v>
      </c>
      <c r="BN915" s="128">
        <f t="shared" ref="BN915" si="17861">F915/F932</f>
        <v>6.0696213090140685E-2</v>
      </c>
      <c r="BO915" s="129">
        <f t="shared" ref="BO915" si="17862">G915/G932</f>
        <v>3.5642498205312276E-2</v>
      </c>
      <c r="BP915" s="130">
        <f t="shared" ref="BP915" si="17863">H915/H932</f>
        <v>5.7435308137555326E-2</v>
      </c>
      <c r="BQ915" s="131">
        <f t="shared" ref="BQ915" si="17864">I915/I932</f>
        <v>4.2514728088645017E-2</v>
      </c>
      <c r="BR915" s="128">
        <f t="shared" ref="BR915" si="17865">J915/J932</f>
        <v>5.0693937180423664E-2</v>
      </c>
      <c r="BS915" s="129">
        <f t="shared" ref="BS915" si="17866">K915/K932</f>
        <v>8.25195984046211E-2</v>
      </c>
      <c r="BT915" s="130">
        <f t="shared" ref="BT915" si="17867">L915/L932</f>
        <v>3.4969764481222153E-2</v>
      </c>
      <c r="BU915" s="128">
        <f t="shared" ref="BU915" si="17868">M915/M932</f>
        <v>6.5714508702099425E-2</v>
      </c>
      <c r="BV915" s="132">
        <f t="shared" ref="BV915" si="17869">N915/N932</f>
        <v>4.481652524057602E-2</v>
      </c>
      <c r="BW915" s="133">
        <f t="shared" ref="BW915" si="17870">O915/O932</f>
        <v>5.4906490160366042E-2</v>
      </c>
      <c r="BX915" s="128">
        <f t="shared" ref="BX915" si="17871">P915/P932</f>
        <v>4.8447314094962009E-2</v>
      </c>
      <c r="BY915" s="129">
        <f t="shared" ref="BY915" si="17872">Q915/Q932</f>
        <v>4.3924724422649733E-2</v>
      </c>
      <c r="BZ915" s="130">
        <f t="shared" ref="BZ915" si="17873">R915/R932</f>
        <v>5.4978118161925604E-2</v>
      </c>
      <c r="CA915" s="131">
        <f t="shared" ref="CA915" si="17874">S915/S932</f>
        <v>4.6394633873672445E-2</v>
      </c>
      <c r="CB915" s="128">
        <f t="shared" ref="CB915" si="17875">T915/T932</f>
        <v>3.8218970736629665E-2</v>
      </c>
      <c r="CC915" s="129">
        <f t="shared" ref="CC915" si="17876">U915/U932</f>
        <v>5.2040148374427234E-2</v>
      </c>
      <c r="CD915" s="130">
        <f t="shared" ref="CD915" si="17877">V915/V932</f>
        <v>2.9446177847113883E-2</v>
      </c>
      <c r="CE915" s="131">
        <f t="shared" ref="CE915" si="17878">W915/W932</f>
        <v>6.2000127967240387E-2</v>
      </c>
      <c r="CF915" s="128">
        <f t="shared" ref="CF915" si="17879">X915/X932</f>
        <v>5.1184317996188403E-2</v>
      </c>
      <c r="CG915" s="129">
        <f t="shared" ref="CG915" si="17880">Y915/Y932</f>
        <v>5.7701745775783499E-2</v>
      </c>
      <c r="CH915" s="130">
        <f t="shared" ref="CH915" si="17881">Z915/Z932</f>
        <v>5.8255889571839144E-2</v>
      </c>
      <c r="CI915" s="128">
        <f t="shared" ref="CI915" si="17882">AA915/AA932</f>
        <v>5.1655603203508975E-2</v>
      </c>
      <c r="CJ915" s="134">
        <f t="shared" ref="CJ915" si="17883">AB915/AB932</f>
        <v>5.0688861322822777E-2</v>
      </c>
      <c r="CK915" s="135">
        <f t="shared" ref="CK915" si="17884">AC915/AC932</f>
        <v>5.1018715157950624E-2</v>
      </c>
    </row>
    <row r="916" spans="1:89" ht="13.5" thickTop="1" x14ac:dyDescent="0.2">
      <c r="A916" s="145" t="s">
        <v>24</v>
      </c>
      <c r="B916" s="189">
        <v>1897</v>
      </c>
      <c r="C916" s="183">
        <v>1647</v>
      </c>
      <c r="D916" s="184">
        <v>815</v>
      </c>
      <c r="E916" s="185">
        <v>732</v>
      </c>
      <c r="F916" s="182">
        <v>1978</v>
      </c>
      <c r="G916" s="186">
        <v>987</v>
      </c>
      <c r="H916" s="184">
        <v>2696</v>
      </c>
      <c r="I916" s="185">
        <v>2367</v>
      </c>
      <c r="J916" s="182">
        <v>295</v>
      </c>
      <c r="K916" s="186">
        <v>399</v>
      </c>
      <c r="L916" s="184">
        <v>997</v>
      </c>
      <c r="M916" s="182">
        <v>1653</v>
      </c>
      <c r="N916" s="187">
        <v>1926</v>
      </c>
      <c r="O916" s="190">
        <v>2361</v>
      </c>
      <c r="P916" s="182">
        <v>1203</v>
      </c>
      <c r="Q916" s="186">
        <v>941</v>
      </c>
      <c r="R916" s="184">
        <v>1658</v>
      </c>
      <c r="S916" s="185">
        <v>1534</v>
      </c>
      <c r="T916" s="182">
        <v>283</v>
      </c>
      <c r="U916" s="186">
        <v>434</v>
      </c>
      <c r="V916" s="184">
        <v>921</v>
      </c>
      <c r="W916" s="191">
        <v>1915</v>
      </c>
      <c r="X916" s="182">
        <v>933</v>
      </c>
      <c r="Y916" s="186">
        <v>617</v>
      </c>
      <c r="Z916" s="184">
        <v>2656</v>
      </c>
      <c r="AA916" s="182">
        <v>2740</v>
      </c>
      <c r="AB916" s="158">
        <f t="shared" si="17693"/>
        <v>18258</v>
      </c>
      <c r="AC916" s="159">
        <f t="shared" si="17694"/>
        <v>18327</v>
      </c>
      <c r="AE916" s="235" t="str">
        <f>$AE$17</f>
        <v>17:00 - 17:59</v>
      </c>
      <c r="AF916" s="125">
        <f t="shared" ref="AF916:AU918" si="17885">SUMIF($A$9:$A$32,$AE916,B$908:B$931)</f>
        <v>1994</v>
      </c>
      <c r="AG916" s="172">
        <f t="shared" si="17885"/>
        <v>3635</v>
      </c>
      <c r="AH916" s="126">
        <f t="shared" si="17885"/>
        <v>1460</v>
      </c>
      <c r="AI916" s="166">
        <f t="shared" si="17885"/>
        <v>1250</v>
      </c>
      <c r="AJ916" s="125">
        <f t="shared" si="17885"/>
        <v>1868</v>
      </c>
      <c r="AK916" s="127">
        <f t="shared" si="17885"/>
        <v>3029</v>
      </c>
      <c r="AL916" s="126">
        <f t="shared" si="17885"/>
        <v>3122</v>
      </c>
      <c r="AM916" s="166">
        <f t="shared" si="17885"/>
        <v>5026</v>
      </c>
      <c r="AN916" s="125">
        <f t="shared" si="17885"/>
        <v>981</v>
      </c>
      <c r="AO916" s="127">
        <f t="shared" si="17885"/>
        <v>305</v>
      </c>
      <c r="AP916" s="126">
        <f t="shared" si="17885"/>
        <v>3194</v>
      </c>
      <c r="AQ916" s="125">
        <f t="shared" si="17885"/>
        <v>1000</v>
      </c>
      <c r="AR916" s="165">
        <f t="shared" si="17885"/>
        <v>4378</v>
      </c>
      <c r="AS916" s="167">
        <f t="shared" si="17885"/>
        <v>2874</v>
      </c>
      <c r="AT916" s="125">
        <f t="shared" si="17885"/>
        <v>2232</v>
      </c>
      <c r="AU916" s="127">
        <f t="shared" si="17885"/>
        <v>1940</v>
      </c>
      <c r="AV916" s="126">
        <f t="shared" ref="AP916:BE918" si="17886">SUMIF($A$9:$A$32,$AE916,R$908:R$931)</f>
        <v>2013</v>
      </c>
      <c r="AW916" s="166">
        <f t="shared" si="17886"/>
        <v>2857</v>
      </c>
      <c r="AX916" s="125">
        <f t="shared" si="17886"/>
        <v>1296</v>
      </c>
      <c r="AY916" s="127">
        <f t="shared" si="17886"/>
        <v>277</v>
      </c>
      <c r="AZ916" s="126">
        <f t="shared" si="17886"/>
        <v>2958</v>
      </c>
      <c r="BA916" s="166">
        <f t="shared" si="17886"/>
        <v>1717</v>
      </c>
      <c r="BB916" s="125">
        <f t="shared" si="17886"/>
        <v>2339</v>
      </c>
      <c r="BC916" s="127">
        <f t="shared" si="17886"/>
        <v>859</v>
      </c>
      <c r="BD916" s="170">
        <f t="shared" si="17886"/>
        <v>3547</v>
      </c>
      <c r="BE916" s="171">
        <f t="shared" si="17886"/>
        <v>4464</v>
      </c>
      <c r="BF916" s="156">
        <f>AF916+AH916+AJ916+AL916+AN916+AP916+AR916+AT916+AV916+AX916+AZ916+BB916+BD916</f>
        <v>31382</v>
      </c>
      <c r="BG916" s="157">
        <f>AG916+AI916+AK916+AM916+AO916+AQ916+AS916+AU916+AW916+AY916+BA916+BC916+BE916</f>
        <v>29233</v>
      </c>
      <c r="BI916" s="145" t="s">
        <v>24</v>
      </c>
      <c r="BJ916" s="128">
        <f>B916/B932</f>
        <v>5.4785421359671925E-2</v>
      </c>
      <c r="BK916" s="129">
        <f t="shared" ref="BK916" si="17887">C916/C932</f>
        <v>5.1311608199887844E-2</v>
      </c>
      <c r="BL916" s="130">
        <f t="shared" ref="BL916" si="17888">D916/D932</f>
        <v>5.5220543397249133E-2</v>
      </c>
      <c r="BM916" s="131">
        <f t="shared" ref="BM916" si="17889">E916/E932</f>
        <v>4.90649507339634E-2</v>
      </c>
      <c r="BN916" s="128">
        <f t="shared" ref="BN916" si="17890">F916/F932</f>
        <v>5.4996385475170995E-2</v>
      </c>
      <c r="BO916" s="129">
        <f t="shared" ref="BO916" si="17891">G916/G932</f>
        <v>3.5427135678391959E-2</v>
      </c>
      <c r="BP916" s="130">
        <f t="shared" ref="BP916" si="17892">H916/H932</f>
        <v>5.7371467483827036E-2</v>
      </c>
      <c r="BQ916" s="131">
        <f t="shared" ref="BQ916" si="17893">I916/I932</f>
        <v>5.0341351368595674E-2</v>
      </c>
      <c r="BR916" s="128">
        <f t="shared" ref="BR916" si="17894">J916/J932</f>
        <v>4.3097151205259317E-2</v>
      </c>
      <c r="BS916" s="129">
        <f t="shared" ref="BS916" si="17895">K916/K932</f>
        <v>5.4875532939073032E-2</v>
      </c>
      <c r="BT916" s="130">
        <f t="shared" ref="BT916" si="17896">L916/L932</f>
        <v>3.9664226607256527E-2</v>
      </c>
      <c r="BU916" s="128">
        <f t="shared" ref="BU916" si="17897">M916/M932</f>
        <v>6.4504799812690236E-2</v>
      </c>
      <c r="BV916" s="132">
        <f t="shared" ref="BV916" si="17898">N916/N932</f>
        <v>4.3815547011852495E-2</v>
      </c>
      <c r="BW916" s="133">
        <f t="shared" ref="BW916" si="17899">O916/O932</f>
        <v>5.2441028830349609E-2</v>
      </c>
      <c r="BX916" s="128">
        <f t="shared" ref="BX916" si="17900">P916/P932</f>
        <v>5.2839636315720119E-2</v>
      </c>
      <c r="BY916" s="129">
        <f t="shared" ref="BY916" si="17901">Q916/Q932</f>
        <v>3.944004358942118E-2</v>
      </c>
      <c r="BZ916" s="130">
        <f t="shared" ref="BZ916" si="17902">R916/R932</f>
        <v>5.6687636761487963E-2</v>
      </c>
      <c r="CA916" s="131">
        <f t="shared" ref="CA916" si="17903">S916/S932</f>
        <v>4.7636792745792189E-2</v>
      </c>
      <c r="CB916" s="128">
        <f t="shared" ref="CB916" si="17904">T916/T932</f>
        <v>3.5696266397578204E-2</v>
      </c>
      <c r="CC916" s="129">
        <f t="shared" ref="CC916" si="17905">U916/U932</f>
        <v>4.7348898101680123E-2</v>
      </c>
      <c r="CD916" s="130">
        <f t="shared" ref="CD916" si="17906">V916/V932</f>
        <v>3.5920436817472701E-2</v>
      </c>
      <c r="CE916" s="131">
        <f t="shared" ref="CE916" si="17907">W916/W932</f>
        <v>6.1264316335018235E-2</v>
      </c>
      <c r="CF916" s="128">
        <f t="shared" ref="CF916" si="17908">X916/X932</f>
        <v>4.2335965151102641E-2</v>
      </c>
      <c r="CG916" s="129">
        <f t="shared" ref="CG916" si="17909">Y916/Y932</f>
        <v>4.3258781462525417E-2</v>
      </c>
      <c r="CH916" s="130">
        <f t="shared" ref="CH916" si="17910">Z916/Z932</f>
        <v>5.5717552287650254E-2</v>
      </c>
      <c r="CI916" s="128">
        <f t="shared" ref="CI916" si="17911">AA916/AA932</f>
        <v>5.3652900977109404E-2</v>
      </c>
      <c r="CJ916" s="134">
        <f t="shared" ref="CJ916" si="17912">AB916/AB932</f>
        <v>5.0218526780188739E-2</v>
      </c>
      <c r="CK916" s="135">
        <f t="shared" ref="CK916" si="17913">AC916/AC932</f>
        <v>5.0678590390230954E-2</v>
      </c>
    </row>
    <row r="917" spans="1:89" x14ac:dyDescent="0.2">
      <c r="A917" s="136" t="s">
        <v>25</v>
      </c>
      <c r="B917" s="192">
        <v>1765</v>
      </c>
      <c r="C917" s="176">
        <v>1600</v>
      </c>
      <c r="D917" s="177">
        <v>718</v>
      </c>
      <c r="E917" s="178">
        <v>627</v>
      </c>
      <c r="F917" s="175">
        <v>1632</v>
      </c>
      <c r="G917" s="179">
        <v>1074</v>
      </c>
      <c r="H917" s="177">
        <v>2473</v>
      </c>
      <c r="I917" s="178">
        <v>2370</v>
      </c>
      <c r="J917" s="175">
        <v>338</v>
      </c>
      <c r="K917" s="176">
        <v>316</v>
      </c>
      <c r="L917" s="177">
        <v>1039</v>
      </c>
      <c r="M917" s="175">
        <v>1396</v>
      </c>
      <c r="N917" s="180">
        <v>1888</v>
      </c>
      <c r="O917" s="193">
        <v>2156</v>
      </c>
      <c r="P917" s="175">
        <v>1051</v>
      </c>
      <c r="Q917" s="176">
        <v>1018</v>
      </c>
      <c r="R917" s="177">
        <v>1638</v>
      </c>
      <c r="S917" s="178">
        <v>1409</v>
      </c>
      <c r="T917" s="184">
        <v>252</v>
      </c>
      <c r="U917" s="175">
        <v>368</v>
      </c>
      <c r="V917" s="177">
        <v>873</v>
      </c>
      <c r="W917" s="194">
        <v>1657</v>
      </c>
      <c r="X917" s="175">
        <v>877</v>
      </c>
      <c r="Y917" s="179">
        <v>535</v>
      </c>
      <c r="Z917" s="177">
        <v>2664</v>
      </c>
      <c r="AA917" s="175">
        <v>2952</v>
      </c>
      <c r="AB917" s="158">
        <f t="shared" si="17693"/>
        <v>17208</v>
      </c>
      <c r="AC917" s="159">
        <f t="shared" si="17694"/>
        <v>17478</v>
      </c>
      <c r="AE917" s="237" t="str">
        <f>$AE$18</f>
        <v>18:00 - 18:59</v>
      </c>
      <c r="AF917" s="125">
        <f t="shared" si="17885"/>
        <v>1804</v>
      </c>
      <c r="AG917" s="176">
        <f t="shared" si="17885"/>
        <v>3693</v>
      </c>
      <c r="AH917" s="177">
        <f t="shared" si="17885"/>
        <v>891</v>
      </c>
      <c r="AI917" s="178">
        <f t="shared" si="17885"/>
        <v>1313</v>
      </c>
      <c r="AJ917" s="238">
        <f t="shared" si="17885"/>
        <v>1491</v>
      </c>
      <c r="AK917" s="179">
        <f t="shared" si="17885"/>
        <v>2892</v>
      </c>
      <c r="AL917" s="177">
        <f t="shared" si="17885"/>
        <v>2684</v>
      </c>
      <c r="AM917" s="178">
        <f t="shared" si="17885"/>
        <v>4799</v>
      </c>
      <c r="AN917" s="238">
        <f t="shared" si="17885"/>
        <v>692</v>
      </c>
      <c r="AO917" s="179">
        <f t="shared" si="17885"/>
        <v>298</v>
      </c>
      <c r="AP917" s="177">
        <f t="shared" si="17886"/>
        <v>2950</v>
      </c>
      <c r="AQ917" s="238">
        <f t="shared" si="17886"/>
        <v>1022</v>
      </c>
      <c r="AR917" s="180">
        <f t="shared" si="17886"/>
        <v>4366</v>
      </c>
      <c r="AS917" s="181">
        <f t="shared" si="17886"/>
        <v>2851</v>
      </c>
      <c r="AT917" s="238">
        <f t="shared" si="17886"/>
        <v>1898</v>
      </c>
      <c r="AU917" s="179">
        <f t="shared" si="17886"/>
        <v>2052</v>
      </c>
      <c r="AV917" s="177">
        <f t="shared" si="17886"/>
        <v>1992</v>
      </c>
      <c r="AW917" s="178">
        <f t="shared" si="17886"/>
        <v>3217</v>
      </c>
      <c r="AX917" s="238">
        <f t="shared" si="17886"/>
        <v>1132</v>
      </c>
      <c r="AY917" s="179">
        <f t="shared" si="17886"/>
        <v>251</v>
      </c>
      <c r="AZ917" s="177">
        <f t="shared" si="17886"/>
        <v>3081</v>
      </c>
      <c r="BA917" s="178">
        <f t="shared" si="17886"/>
        <v>1581</v>
      </c>
      <c r="BB917" s="238">
        <f t="shared" si="17886"/>
        <v>2082</v>
      </c>
      <c r="BC917" s="179">
        <f t="shared" si="17886"/>
        <v>947</v>
      </c>
      <c r="BD917" s="177">
        <f t="shared" si="17886"/>
        <v>2998</v>
      </c>
      <c r="BE917" s="238">
        <f t="shared" si="17886"/>
        <v>5033</v>
      </c>
      <c r="BF917" s="158">
        <f>SUM(AF917,AH917,AJ917,AL917,AN917,AP917,AR917,AT917,AV917,AX917,AZ917,BB917,BD917)</f>
        <v>28061</v>
      </c>
      <c r="BG917" s="159">
        <f>SUM(AG917,AI917,AK917,AM917,AO917,AQ917,AS917,AU917,AW917,AY917,BA917,BC917,BE917)</f>
        <v>29949</v>
      </c>
      <c r="BI917" s="136" t="s">
        <v>25</v>
      </c>
      <c r="BJ917" s="128">
        <f>B917/B932</f>
        <v>5.0973257090047942E-2</v>
      </c>
      <c r="BK917" s="129">
        <f t="shared" ref="BK917" si="17914">C917/C932</f>
        <v>4.9847342513552245E-2</v>
      </c>
      <c r="BL917" s="130">
        <f t="shared" ref="BL917" si="17915">D917/D932</f>
        <v>4.8648282403956911E-2</v>
      </c>
      <c r="BM917" s="131">
        <f t="shared" ref="BM917" si="17916">E917/E932</f>
        <v>4.2026945505730946E-2</v>
      </c>
      <c r="BN917" s="128">
        <f t="shared" ref="BN917" si="17917">F917/F932</f>
        <v>4.5376188622588E-2</v>
      </c>
      <c r="BO917" s="129">
        <f t="shared" ref="BO917" si="17918">G917/G932</f>
        <v>3.8549892318736539E-2</v>
      </c>
      <c r="BP917" s="130">
        <f t="shared" ref="BP917" si="17919">H917/H932</f>
        <v>5.2625978890023836E-2</v>
      </c>
      <c r="BQ917" s="131">
        <f t="shared" ref="BQ917" si="17920">I917/I932</f>
        <v>5.0405155362725704E-2</v>
      </c>
      <c r="BR917" s="128">
        <f t="shared" ref="BR917" si="17921">J917/J932</f>
        <v>4.9379108838568296E-2</v>
      </c>
      <c r="BS917" s="129">
        <f t="shared" ref="BS917" si="17922">K917/K932</f>
        <v>4.3460321826433779E-2</v>
      </c>
      <c r="BT917" s="130">
        <f t="shared" ref="BT917" si="17923">L917/L932</f>
        <v>4.1335136855506049E-2</v>
      </c>
      <c r="BU917" s="128">
        <f t="shared" ref="BU917" si="17924">M917/M932</f>
        <v>5.4475922890814016E-2</v>
      </c>
      <c r="BV917" s="132">
        <f t="shared" ref="BV917" si="17925">N917/N932</f>
        <v>4.295106581431854E-2</v>
      </c>
      <c r="BW917" s="133">
        <f t="shared" ref="BW917" si="17926">O917/O932</f>
        <v>4.7887699346985918E-2</v>
      </c>
      <c r="BX917" s="128">
        <f t="shared" ref="BX917" si="17927">P917/P932</f>
        <v>4.6163306540167787E-2</v>
      </c>
      <c r="BY917" s="129">
        <f t="shared" ref="BY917" si="17928">Q917/Q932</f>
        <v>4.2667337273146401E-2</v>
      </c>
      <c r="BZ917" s="130">
        <f t="shared" ref="BZ917" si="17929">R917/R932</f>
        <v>5.6003829321663021E-2</v>
      </c>
      <c r="CA917" s="131">
        <f t="shared" ref="CA917" si="17930">S917/S932</f>
        <v>4.3755046270417985E-2</v>
      </c>
      <c r="CB917" s="128">
        <f t="shared" ref="CB917" si="17931">T917/T932</f>
        <v>3.1786074672048435E-2</v>
      </c>
      <c r="CC917" s="129">
        <f t="shared" ref="CC917" si="17932">U917/U932</f>
        <v>4.0148374427231071E-2</v>
      </c>
      <c r="CD917" s="130">
        <f t="shared" ref="CD917" si="17933">V917/V932</f>
        <v>3.4048361934477377E-2</v>
      </c>
      <c r="CE917" s="131">
        <f t="shared" ref="CE917" si="17934">W917/W932</f>
        <v>5.3010429330091494E-2</v>
      </c>
      <c r="CF917" s="128">
        <f t="shared" ref="CF917" si="17935">X917/X932</f>
        <v>3.9794899718667759E-2</v>
      </c>
      <c r="CG917" s="129">
        <f t="shared" ref="CG917" si="17936">Y917/Y932</f>
        <v>3.7509640328121714E-2</v>
      </c>
      <c r="CH917" s="130">
        <f t="shared" ref="CH917" si="17937">Z917/Z932</f>
        <v>5.58853762403239E-2</v>
      </c>
      <c r="CI917" s="128">
        <f t="shared" ref="CI917" si="17938">AA917/AA932</f>
        <v>5.7804147330082829E-2</v>
      </c>
      <c r="CJ917" s="134">
        <f t="shared" ref="CJ917" si="17939">AB917/AB932</f>
        <v>4.7330507658751658E-2</v>
      </c>
      <c r="CK917" s="135">
        <f t="shared" ref="CK917" si="17940">AC917/AC932</f>
        <v>4.8330899920361027E-2</v>
      </c>
    </row>
    <row r="918" spans="1:89" ht="13.5" thickBot="1" x14ac:dyDescent="0.25">
      <c r="A918" s="145" t="s">
        <v>26</v>
      </c>
      <c r="B918" s="189">
        <v>1590</v>
      </c>
      <c r="C918" s="183">
        <v>1554</v>
      </c>
      <c r="D918" s="184">
        <v>618</v>
      </c>
      <c r="E918" s="185">
        <v>736</v>
      </c>
      <c r="F918" s="182">
        <v>1455</v>
      </c>
      <c r="G918" s="186">
        <v>1065</v>
      </c>
      <c r="H918" s="184">
        <v>2392</v>
      </c>
      <c r="I918" s="185">
        <v>2113</v>
      </c>
      <c r="J918" s="182">
        <v>373</v>
      </c>
      <c r="K918" s="183">
        <v>315</v>
      </c>
      <c r="L918" s="184">
        <v>979</v>
      </c>
      <c r="M918" s="182">
        <v>1220</v>
      </c>
      <c r="N918" s="187">
        <v>1923</v>
      </c>
      <c r="O918" s="190">
        <v>1924</v>
      </c>
      <c r="P918" s="182">
        <v>1052</v>
      </c>
      <c r="Q918" s="183">
        <v>923</v>
      </c>
      <c r="R918" s="184">
        <v>1391</v>
      </c>
      <c r="S918" s="185">
        <v>1330</v>
      </c>
      <c r="T918" s="182">
        <v>250</v>
      </c>
      <c r="U918" s="186">
        <v>380</v>
      </c>
      <c r="V918" s="184">
        <v>1031</v>
      </c>
      <c r="W918" s="191">
        <v>1442</v>
      </c>
      <c r="X918" s="182">
        <v>771</v>
      </c>
      <c r="Y918" s="186">
        <v>511</v>
      </c>
      <c r="Z918" s="184">
        <v>2541</v>
      </c>
      <c r="AA918" s="182">
        <v>2563</v>
      </c>
      <c r="AB918" s="158">
        <f t="shared" si="17693"/>
        <v>16366</v>
      </c>
      <c r="AC918" s="159">
        <f t="shared" si="17694"/>
        <v>16076</v>
      </c>
      <c r="AE918" s="235">
        <f>$AE$19</f>
        <v>0</v>
      </c>
      <c r="AF918" s="125">
        <f t="shared" si="17885"/>
        <v>0</v>
      </c>
      <c r="AG918" s="183">
        <f t="shared" si="17885"/>
        <v>0</v>
      </c>
      <c r="AH918" s="184">
        <f t="shared" si="17885"/>
        <v>0</v>
      </c>
      <c r="AI918" s="185">
        <f t="shared" si="17885"/>
        <v>0</v>
      </c>
      <c r="AJ918" s="182">
        <f t="shared" si="17885"/>
        <v>0</v>
      </c>
      <c r="AK918" s="186">
        <f t="shared" si="17885"/>
        <v>0</v>
      </c>
      <c r="AL918" s="184">
        <f t="shared" si="17885"/>
        <v>0</v>
      </c>
      <c r="AM918" s="185">
        <f t="shared" si="17885"/>
        <v>0</v>
      </c>
      <c r="AN918" s="182">
        <f t="shared" si="17885"/>
        <v>0</v>
      </c>
      <c r="AO918" s="186">
        <f t="shared" si="17885"/>
        <v>0</v>
      </c>
      <c r="AP918" s="184">
        <f t="shared" si="17886"/>
        <v>0</v>
      </c>
      <c r="AQ918" s="182">
        <f t="shared" si="17886"/>
        <v>0</v>
      </c>
      <c r="AR918" s="187">
        <f t="shared" si="17886"/>
        <v>0</v>
      </c>
      <c r="AS918" s="188">
        <f t="shared" si="17886"/>
        <v>0</v>
      </c>
      <c r="AT918" s="182">
        <f t="shared" si="17886"/>
        <v>0</v>
      </c>
      <c r="AU918" s="186">
        <f t="shared" si="17886"/>
        <v>0</v>
      </c>
      <c r="AV918" s="184">
        <f t="shared" si="17886"/>
        <v>0</v>
      </c>
      <c r="AW918" s="185">
        <f t="shared" si="17886"/>
        <v>0</v>
      </c>
      <c r="AX918" s="182">
        <f t="shared" si="17886"/>
        <v>0</v>
      </c>
      <c r="AY918" s="186">
        <f t="shared" si="17886"/>
        <v>0</v>
      </c>
      <c r="AZ918" s="184">
        <f t="shared" si="17886"/>
        <v>0</v>
      </c>
      <c r="BA918" s="185">
        <f t="shared" si="17886"/>
        <v>0</v>
      </c>
      <c r="BB918" s="182">
        <f t="shared" si="17886"/>
        <v>0</v>
      </c>
      <c r="BC918" s="186">
        <f t="shared" si="17886"/>
        <v>0</v>
      </c>
      <c r="BD918" s="184">
        <f t="shared" si="17886"/>
        <v>0</v>
      </c>
      <c r="BE918" s="182">
        <f t="shared" si="17886"/>
        <v>0</v>
      </c>
      <c r="BF918" s="158">
        <f>SUM(AF918,AH918,AJ918,AL918,AN918,AP918,AR918,AT918,AV918,AX918,AZ918,BB918,BD918)</f>
        <v>0</v>
      </c>
      <c r="BG918" s="159">
        <f>SUM(AG918,AI918,AK918,AM918,AO918,AQ918,AS918,AU918,AW918,AY918,BA918,BC918,BE918)</f>
        <v>0</v>
      </c>
      <c r="BI918" s="145" t="s">
        <v>26</v>
      </c>
      <c r="BJ918" s="128">
        <f>B918/B932</f>
        <v>4.5919251429561603E-2</v>
      </c>
      <c r="BK918" s="129">
        <f t="shared" ref="BK918" si="17941">C918/C932</f>
        <v>4.8414231416287618E-2</v>
      </c>
      <c r="BL918" s="130">
        <f t="shared" ref="BL918" si="17942">D918/D932</f>
        <v>4.1872755606748427E-2</v>
      </c>
      <c r="BM918" s="131">
        <f t="shared" ref="BM918" si="17943">E918/E932</f>
        <v>4.9333065218848449E-2</v>
      </c>
      <c r="BN918" s="128">
        <f t="shared" ref="BN918" si="17944">F918/F932</f>
        <v>4.0454874047711725E-2</v>
      </c>
      <c r="BO918" s="129">
        <f t="shared" ref="BO918" si="17945">G918/G932</f>
        <v>3.8226848528356068E-2</v>
      </c>
      <c r="BP918" s="130">
        <f t="shared" ref="BP918" si="17946">H918/H932</f>
        <v>5.0902281239359894E-2</v>
      </c>
      <c r="BQ918" s="131">
        <f t="shared" ref="BQ918" si="17947">I918/I932</f>
        <v>4.4939279865586254E-2</v>
      </c>
      <c r="BR918" s="128">
        <f t="shared" ref="BR918" si="17948">J918/J932</f>
        <v>5.4492330168005844E-2</v>
      </c>
      <c r="BS918" s="129">
        <f t="shared" ref="BS918" si="17949">K918/K932</f>
        <v>4.3322789162426073E-2</v>
      </c>
      <c r="BT918" s="130">
        <f t="shared" ref="BT918" si="17950">L918/L932</f>
        <v>3.8948122215149587E-2</v>
      </c>
      <c r="BU918" s="128">
        <f t="shared" ref="BU918" si="17951">M918/M932</f>
        <v>4.7607898228361818E-2</v>
      </c>
      <c r="BV918" s="132">
        <f t="shared" ref="BV918" si="17952">N918/N932</f>
        <v>4.3747298496257706E-2</v>
      </c>
      <c r="BW918" s="133">
        <f t="shared" ref="BW918" si="17953">O918/O932</f>
        <v>4.2734663053618234E-2</v>
      </c>
      <c r="BX918" s="128">
        <f t="shared" ref="BX918" si="17954">P918/P932</f>
        <v>4.6207229762375367E-2</v>
      </c>
      <c r="BY918" s="129">
        <f t="shared" ref="BY918" si="17955">Q918/Q932</f>
        <v>3.8685611299719182E-2</v>
      </c>
      <c r="BZ918" s="130">
        <f t="shared" ref="BZ918" si="17956">R918/R932</f>
        <v>4.7558807439824942E-2</v>
      </c>
      <c r="CA918" s="131">
        <f t="shared" ref="CA918" si="17957">S918/S932</f>
        <v>4.1301782497981492E-2</v>
      </c>
      <c r="CB918" s="128">
        <f t="shared" ref="CB918" si="17958">T918/T932</f>
        <v>3.1533804238143288E-2</v>
      </c>
      <c r="CC918" s="129">
        <f t="shared" ref="CC918" si="17959">U918/U932</f>
        <v>4.145756054985817E-2</v>
      </c>
      <c r="CD918" s="130">
        <f t="shared" ref="CD918" si="17960">V918/V932</f>
        <v>4.021060842433697E-2</v>
      </c>
      <c r="CE918" s="131">
        <f t="shared" ref="CE918" si="17961">W918/W932</f>
        <v>4.6132190159319214E-2</v>
      </c>
      <c r="CF918" s="128">
        <f t="shared" ref="CF918" si="17962">X918/X932</f>
        <v>3.4985025864416007E-2</v>
      </c>
      <c r="CG918" s="129">
        <f t="shared" ref="CG918" si="17963">Y918/Y932</f>
        <v>3.5826964874149901E-2</v>
      </c>
      <c r="CH918" s="130">
        <f t="shared" ref="CH918" si="17964">Z918/Z932</f>
        <v>5.3305082967966606E-2</v>
      </c>
      <c r="CI918" s="128">
        <f t="shared" ref="CI918" si="17965">AA918/AA932</f>
        <v>5.0187001899391022E-2</v>
      </c>
      <c r="CJ918" s="134">
        <f t="shared" ref="CJ918" si="17966">AB918/AB932</f>
        <v>4.5014591372799263E-2</v>
      </c>
      <c r="CK918" s="135">
        <f t="shared" ref="CK918" si="17967">AC918/AC932</f>
        <v>4.4454030616759579E-2</v>
      </c>
    </row>
    <row r="919" spans="1:89" ht="14.25" thickTop="1" thickBot="1" x14ac:dyDescent="0.25">
      <c r="A919" s="136" t="s">
        <v>27</v>
      </c>
      <c r="B919" s="192">
        <v>1511</v>
      </c>
      <c r="C919" s="176">
        <v>1802</v>
      </c>
      <c r="D919" s="177">
        <v>598</v>
      </c>
      <c r="E919" s="178">
        <v>675</v>
      </c>
      <c r="F919" s="175">
        <v>1312</v>
      </c>
      <c r="G919" s="179">
        <v>1228</v>
      </c>
      <c r="H919" s="177">
        <v>2376</v>
      </c>
      <c r="I919" s="178">
        <v>2387</v>
      </c>
      <c r="J919" s="175">
        <v>411</v>
      </c>
      <c r="K919" s="176">
        <v>282</v>
      </c>
      <c r="L919" s="177">
        <v>1212</v>
      </c>
      <c r="M919" s="175">
        <v>1013</v>
      </c>
      <c r="N919" s="180">
        <v>2185</v>
      </c>
      <c r="O919" s="193">
        <v>1821</v>
      </c>
      <c r="P919" s="175">
        <v>1272</v>
      </c>
      <c r="Q919" s="176">
        <v>921</v>
      </c>
      <c r="R919" s="177">
        <v>1476</v>
      </c>
      <c r="S919" s="178">
        <v>1371</v>
      </c>
      <c r="T919" s="175">
        <v>385</v>
      </c>
      <c r="U919" s="179">
        <v>307</v>
      </c>
      <c r="V919" s="177">
        <v>1224</v>
      </c>
      <c r="W919" s="194">
        <v>1459</v>
      </c>
      <c r="X919" s="175">
        <v>885</v>
      </c>
      <c r="Y919" s="179">
        <v>487</v>
      </c>
      <c r="Z919" s="177">
        <v>2591</v>
      </c>
      <c r="AA919" s="175">
        <v>2917</v>
      </c>
      <c r="AB919" s="158">
        <f t="shared" si="17693"/>
        <v>17438</v>
      </c>
      <c r="AC919" s="159">
        <f t="shared" si="17694"/>
        <v>16670</v>
      </c>
      <c r="AE919" s="229" t="s">
        <v>13</v>
      </c>
      <c r="AF919" s="20">
        <f t="shared" ref="AF919:BG919" si="17968">SUM(AF916:AF918)</f>
        <v>3798</v>
      </c>
      <c r="AG919" s="21">
        <f t="shared" si="17968"/>
        <v>7328</v>
      </c>
      <c r="AH919" s="20">
        <f t="shared" si="17968"/>
        <v>2351</v>
      </c>
      <c r="AI919" s="21">
        <f t="shared" si="17968"/>
        <v>2563</v>
      </c>
      <c r="AJ919" s="20">
        <f t="shared" si="17968"/>
        <v>3359</v>
      </c>
      <c r="AK919" s="21">
        <f t="shared" si="17968"/>
        <v>5921</v>
      </c>
      <c r="AL919" s="20">
        <f t="shared" si="17968"/>
        <v>5806</v>
      </c>
      <c r="AM919" s="21">
        <f t="shared" si="17968"/>
        <v>9825</v>
      </c>
      <c r="AN919" s="20">
        <f t="shared" si="17968"/>
        <v>1673</v>
      </c>
      <c r="AO919" s="21">
        <f t="shared" si="17968"/>
        <v>603</v>
      </c>
      <c r="AP919" s="20">
        <f t="shared" si="17968"/>
        <v>6144</v>
      </c>
      <c r="AQ919" s="21">
        <f t="shared" si="17968"/>
        <v>2022</v>
      </c>
      <c r="AR919" s="20">
        <f t="shared" si="17968"/>
        <v>8744</v>
      </c>
      <c r="AS919" s="21">
        <f t="shared" si="17968"/>
        <v>5725</v>
      </c>
      <c r="AT919" s="20">
        <f t="shared" si="17968"/>
        <v>4130</v>
      </c>
      <c r="AU919" s="21">
        <f t="shared" si="17968"/>
        <v>3992</v>
      </c>
      <c r="AV919" s="20">
        <f t="shared" si="17968"/>
        <v>4005</v>
      </c>
      <c r="AW919" s="21">
        <f t="shared" si="17968"/>
        <v>6074</v>
      </c>
      <c r="AX919" s="20">
        <f t="shared" si="17968"/>
        <v>2428</v>
      </c>
      <c r="AY919" s="21">
        <f t="shared" si="17968"/>
        <v>528</v>
      </c>
      <c r="AZ919" s="20">
        <f t="shared" si="17968"/>
        <v>6039</v>
      </c>
      <c r="BA919" s="21">
        <f t="shared" si="17968"/>
        <v>3298</v>
      </c>
      <c r="BB919" s="20">
        <f t="shared" si="17968"/>
        <v>4421</v>
      </c>
      <c r="BC919" s="21">
        <f t="shared" si="17968"/>
        <v>1806</v>
      </c>
      <c r="BD919" s="20">
        <f t="shared" si="17968"/>
        <v>6545</v>
      </c>
      <c r="BE919" s="21">
        <f t="shared" si="17968"/>
        <v>9497</v>
      </c>
      <c r="BF919" s="160">
        <f t="shared" si="17968"/>
        <v>59443</v>
      </c>
      <c r="BG919" s="161">
        <f t="shared" si="17968"/>
        <v>59182</v>
      </c>
      <c r="BI919" s="136" t="s">
        <v>27</v>
      </c>
      <c r="BJ919" s="128">
        <f>B919/B932</f>
        <v>4.3637728874256342E-2</v>
      </c>
      <c r="BK919" s="129">
        <f t="shared" ref="BK919" si="17969">C919/C932</f>
        <v>5.6140569505888215E-2</v>
      </c>
      <c r="BL919" s="130">
        <f t="shared" ref="BL919" si="17970">D919/D932</f>
        <v>4.0517650247306726E-2</v>
      </c>
      <c r="BM919" s="131">
        <f t="shared" ref="BM919" si="17971">E919/E932</f>
        <v>4.5244319324351495E-2</v>
      </c>
      <c r="BN919" s="128">
        <f t="shared" ref="BN919" si="17972">F919/F932</f>
        <v>3.6478896735806038E-2</v>
      </c>
      <c r="BO919" s="129">
        <f t="shared" ref="BO919" si="17973">G919/G932</f>
        <v>4.4077530509691314E-2</v>
      </c>
      <c r="BP919" s="130">
        <f t="shared" ref="BP919" si="17974">H919/H932</f>
        <v>5.0561797752808987E-2</v>
      </c>
      <c r="BQ919" s="131">
        <f t="shared" ref="BQ919" si="17975">I919/I932</f>
        <v>5.076671132946256E-2</v>
      </c>
      <c r="BR919" s="128">
        <f t="shared" ref="BR919" si="17976">J919/J932</f>
        <v>6.0043827611395179E-2</v>
      </c>
      <c r="BS919" s="129">
        <f t="shared" ref="BS919" si="17977">K919/K932</f>
        <v>3.8784211250171917E-2</v>
      </c>
      <c r="BT919" s="130">
        <f t="shared" ref="BT919" si="17978">L919/L932</f>
        <v>4.8217695735200509E-2</v>
      </c>
      <c r="BU919" s="128">
        <f t="shared" ref="BU919" si="17979">M919/M932</f>
        <v>3.9530164676500432E-2</v>
      </c>
      <c r="BV919" s="132">
        <f t="shared" ref="BV919" si="17980">N919/N932</f>
        <v>4.9707668858202332E-2</v>
      </c>
      <c r="BW919" s="133">
        <f t="shared" ref="BW919" si="17981">O919/O932</f>
        <v>4.0446892630269647E-2</v>
      </c>
      <c r="BX919" s="128">
        <f t="shared" ref="BX919" si="17982">P919/P932</f>
        <v>5.5870338648043222E-2</v>
      </c>
      <c r="BY919" s="129">
        <f t="shared" ref="BY919" si="17983">Q919/Q932</f>
        <v>3.8601785489752294E-2</v>
      </c>
      <c r="BZ919" s="130">
        <f t="shared" ref="BZ919" si="17984">R919/R932</f>
        <v>5.0464989059080964E-2</v>
      </c>
      <c r="CA919" s="131">
        <f t="shared" ref="CA919" si="17985">S919/S932</f>
        <v>4.2574995341904232E-2</v>
      </c>
      <c r="CB919" s="128">
        <f t="shared" ref="CB919" si="17986">T919/T932</f>
        <v>4.8562058526740663E-2</v>
      </c>
      <c r="CC919" s="129">
        <f t="shared" ref="CC919" si="17987">U919/U932</f>
        <v>3.3493344970543314E-2</v>
      </c>
      <c r="CD919" s="130">
        <f t="shared" ref="CD919" si="17988">V919/V932</f>
        <v>4.7737909516380655E-2</v>
      </c>
      <c r="CE919" s="131">
        <f t="shared" ref="CE919" si="17989">W919/W932</f>
        <v>4.6676050930961673E-2</v>
      </c>
      <c r="CF919" s="128">
        <f t="shared" ref="CF919" si="17990">X919/X932</f>
        <v>4.0157909066158452E-2</v>
      </c>
      <c r="CG919" s="129">
        <f t="shared" ref="CG919" si="17991">Y919/Y932</f>
        <v>3.4144289420178081E-2</v>
      </c>
      <c r="CH919" s="130">
        <f t="shared" ref="CH919" si="17992">Z919/Z932</f>
        <v>5.4353982672176886E-2</v>
      </c>
      <c r="CI919" s="128">
        <f t="shared" ref="CI919" si="17993">AA919/AA932</f>
        <v>5.7118800054827779E-2</v>
      </c>
      <c r="CJ919" s="134">
        <f t="shared" ref="CJ919" si="17994">AB919/AB932</f>
        <v>4.7963121371066446E-2</v>
      </c>
      <c r="CK919" s="135">
        <f t="shared" ref="CK919" si="17995">AC919/AC932</f>
        <v>4.6096584373064332E-2</v>
      </c>
    </row>
    <row r="920" spans="1:89" ht="13.5" thickTop="1" x14ac:dyDescent="0.2">
      <c r="A920" s="145" t="s">
        <v>28</v>
      </c>
      <c r="B920" s="189">
        <v>1473</v>
      </c>
      <c r="C920" s="183">
        <v>2331</v>
      </c>
      <c r="D920" s="184">
        <v>776</v>
      </c>
      <c r="E920" s="185">
        <v>852</v>
      </c>
      <c r="F920" s="182">
        <v>1304</v>
      </c>
      <c r="G920" s="186">
        <v>1757</v>
      </c>
      <c r="H920" s="184">
        <v>2571</v>
      </c>
      <c r="I920" s="185">
        <v>2956</v>
      </c>
      <c r="J920" s="182">
        <v>364</v>
      </c>
      <c r="K920" s="183">
        <v>235</v>
      </c>
      <c r="L920" s="184">
        <v>1942</v>
      </c>
      <c r="M920" s="182">
        <v>1039</v>
      </c>
      <c r="N920" s="187">
        <v>2666</v>
      </c>
      <c r="O920" s="190">
        <v>1945</v>
      </c>
      <c r="P920" s="182">
        <v>1294</v>
      </c>
      <c r="Q920" s="183">
        <v>1058</v>
      </c>
      <c r="R920" s="184">
        <v>1584</v>
      </c>
      <c r="S920" s="185">
        <v>1678</v>
      </c>
      <c r="T920" s="182">
        <v>503</v>
      </c>
      <c r="U920" s="186">
        <v>247</v>
      </c>
      <c r="V920" s="184">
        <v>1806</v>
      </c>
      <c r="W920" s="191">
        <v>1430</v>
      </c>
      <c r="X920" s="182">
        <v>1138</v>
      </c>
      <c r="Y920" s="186">
        <v>485</v>
      </c>
      <c r="Z920" s="184">
        <v>2740</v>
      </c>
      <c r="AA920" s="182">
        <v>3070</v>
      </c>
      <c r="AB920" s="158">
        <f t="shared" si="17693"/>
        <v>20161</v>
      </c>
      <c r="AC920" s="159">
        <f t="shared" si="17694"/>
        <v>19083</v>
      </c>
      <c r="BI920" s="145" t="s">
        <v>28</v>
      </c>
      <c r="BJ920" s="128">
        <f>B920/B932</f>
        <v>4.254028764512216E-2</v>
      </c>
      <c r="BK920" s="129">
        <f t="shared" ref="BK920" si="17996">C920/C932</f>
        <v>7.2621347124431426E-2</v>
      </c>
      <c r="BL920" s="130">
        <f t="shared" ref="BL920" si="17997">D920/D932</f>
        <v>5.257808794633783E-2</v>
      </c>
      <c r="BM920" s="131">
        <f t="shared" ref="BM920" si="17998">E920/E932</f>
        <v>5.7108385280514783E-2</v>
      </c>
      <c r="BN920" s="128">
        <f t="shared" ref="BN920" si="17999">F920/F932</f>
        <v>3.625646443863649E-2</v>
      </c>
      <c r="BO920" s="129">
        <f t="shared" ref="BO920" si="18000">G920/G932</f>
        <v>6.306532663316583E-2</v>
      </c>
      <c r="BP920" s="130">
        <f t="shared" ref="BP920" si="18001">H920/H932</f>
        <v>5.471144024514811E-2</v>
      </c>
      <c r="BQ920" s="131">
        <f t="shared" ref="BQ920" si="18002">I920/I932</f>
        <v>6.2868202216125393E-2</v>
      </c>
      <c r="BR920" s="128">
        <f t="shared" ref="BR920" si="18003">J920/J932</f>
        <v>5.3177501826150476E-2</v>
      </c>
      <c r="BS920" s="129">
        <f t="shared" ref="BS920" si="18004">K920/K932</f>
        <v>3.232017604180993E-2</v>
      </c>
      <c r="BT920" s="130">
        <f t="shared" ref="BT920" si="18005">L920/L932</f>
        <v>7.7259707192870786E-2</v>
      </c>
      <c r="BU920" s="128">
        <f t="shared" ref="BU920" si="18006">M920/M932</f>
        <v>4.0544759228908142E-2</v>
      </c>
      <c r="BV920" s="132">
        <f t="shared" ref="BV920" si="18007">N920/N932</f>
        <v>6.0650180858566327E-2</v>
      </c>
      <c r="BW920" s="133">
        <f t="shared" ref="BW920" si="18008">O920/O932</f>
        <v>4.3201101683621339E-2</v>
      </c>
      <c r="BX920" s="128">
        <f t="shared" ref="BX920" si="18009">P920/P932</f>
        <v>5.6836649536610002E-2</v>
      </c>
      <c r="BY920" s="129">
        <f t="shared" ref="BY920" si="18010">Q920/Q932</f>
        <v>4.4343853472484179E-2</v>
      </c>
      <c r="BZ920" s="130">
        <f t="shared" ref="BZ920" si="18011">R920/R932</f>
        <v>5.4157549234135668E-2</v>
      </c>
      <c r="CA920" s="131">
        <f t="shared" ref="CA920" si="18012">S920/S932</f>
        <v>5.2108564685423263E-2</v>
      </c>
      <c r="CB920" s="128">
        <f t="shared" ref="CB920" si="18013">T920/T932</f>
        <v>6.3446014127144304E-2</v>
      </c>
      <c r="CC920" s="129">
        <f t="shared" ref="CC920" si="18014">U920/U932</f>
        <v>2.6947414357407811E-2</v>
      </c>
      <c r="CD920" s="130">
        <f t="shared" ref="CD920" si="18015">V920/V932</f>
        <v>7.0436817472698907E-2</v>
      </c>
      <c r="CE920" s="131">
        <f t="shared" ref="CE920" si="18016">W920/W932</f>
        <v>4.5748288438159833E-2</v>
      </c>
      <c r="CF920" s="128">
        <f t="shared" ref="CF920" si="18017">X920/X932</f>
        <v>5.1638079680551771E-2</v>
      </c>
      <c r="CG920" s="129">
        <f t="shared" ref="CG920" si="18018">Y920/Y932</f>
        <v>3.4004066465680431E-2</v>
      </c>
      <c r="CH920" s="130">
        <f t="shared" ref="CH920" si="18019">Z920/Z932</f>
        <v>5.7479703790723528E-2</v>
      </c>
      <c r="CI920" s="128">
        <f t="shared" ref="CI920" si="18020">AA920/AA932</f>
        <v>6.0114746715228415E-2</v>
      </c>
      <c r="CJ920" s="134">
        <f t="shared" ref="CJ920" si="18021">AB920/AB932</f>
        <v>5.545271762599327E-2</v>
      </c>
      <c r="CK920" s="135">
        <f t="shared" ref="CK920" si="18022">AC920/AC932</f>
        <v>5.2769113352800635E-2</v>
      </c>
    </row>
    <row r="921" spans="1:89" x14ac:dyDescent="0.2">
      <c r="A921" s="136" t="s">
        <v>29</v>
      </c>
      <c r="B921" s="192">
        <v>1716</v>
      </c>
      <c r="C921" s="176">
        <v>2992</v>
      </c>
      <c r="D921" s="177">
        <v>1173</v>
      </c>
      <c r="E921" s="178">
        <v>988</v>
      </c>
      <c r="F921" s="175">
        <v>1881</v>
      </c>
      <c r="G921" s="179">
        <v>2650</v>
      </c>
      <c r="H921" s="177">
        <v>2783</v>
      </c>
      <c r="I921" s="178">
        <v>3794</v>
      </c>
      <c r="J921" s="175">
        <v>789</v>
      </c>
      <c r="K921" s="176">
        <v>270</v>
      </c>
      <c r="L921" s="177">
        <v>2404</v>
      </c>
      <c r="M921" s="175">
        <v>1014</v>
      </c>
      <c r="N921" s="180">
        <v>3394</v>
      </c>
      <c r="O921" s="193">
        <v>2421</v>
      </c>
      <c r="P921" s="175">
        <v>1712</v>
      </c>
      <c r="Q921" s="176">
        <v>1329</v>
      </c>
      <c r="R921" s="177">
        <v>2034</v>
      </c>
      <c r="S921" s="178">
        <v>2353</v>
      </c>
      <c r="T921" s="175">
        <v>1069</v>
      </c>
      <c r="U921" s="179">
        <v>266</v>
      </c>
      <c r="V921" s="177">
        <v>2490</v>
      </c>
      <c r="W921" s="194">
        <v>1536</v>
      </c>
      <c r="X921" s="175">
        <v>1735</v>
      </c>
      <c r="Y921" s="179">
        <v>661</v>
      </c>
      <c r="Z921" s="177">
        <v>2905</v>
      </c>
      <c r="AA921" s="175">
        <v>3831</v>
      </c>
      <c r="AB921" s="158">
        <f t="shared" si="17693"/>
        <v>26085</v>
      </c>
      <c r="AC921" s="159">
        <f t="shared" si="17694"/>
        <v>24105</v>
      </c>
      <c r="BI921" s="136" t="s">
        <v>29</v>
      </c>
      <c r="BJ921" s="128">
        <f>B921/B932</f>
        <v>4.9558135505111768E-2</v>
      </c>
      <c r="BK921" s="129">
        <f t="shared" ref="BK921" si="18023">C921/C932</f>
        <v>9.3214530500342702E-2</v>
      </c>
      <c r="BL921" s="130">
        <f t="shared" ref="BL921" si="18024">D921/D932</f>
        <v>7.9476929331255511E-2</v>
      </c>
      <c r="BM921" s="131">
        <f t="shared" ref="BM921" si="18025">E921/E932</f>
        <v>6.6224277766606346E-2</v>
      </c>
      <c r="BN921" s="128">
        <f t="shared" ref="BN921" si="18026">F921/F932</f>
        <v>5.2299393871990216E-2</v>
      </c>
      <c r="BO921" s="129">
        <f t="shared" ref="BO921" si="18027">G921/G932</f>
        <v>9.5118449389806167E-2</v>
      </c>
      <c r="BP921" s="130">
        <f t="shared" ref="BP921" si="18028">H921/H932</f>
        <v>5.9222846441947564E-2</v>
      </c>
      <c r="BQ921" s="131">
        <f t="shared" ref="BQ921" si="18029">I921/I932</f>
        <v>8.0690784576447822E-2</v>
      </c>
      <c r="BR921" s="128">
        <f t="shared" ref="BR921" si="18030">J921/J932</f>
        <v>0.11526661796932067</v>
      </c>
      <c r="BS921" s="129">
        <f t="shared" ref="BS921" si="18031">K921/K932</f>
        <v>3.7133819282079497E-2</v>
      </c>
      <c r="BT921" s="130">
        <f t="shared" ref="BT921" si="18032">L921/L932</f>
        <v>9.5639719923615529E-2</v>
      </c>
      <c r="BU921" s="128">
        <f t="shared" ref="BU921" si="18033">M921/M932</f>
        <v>3.9569187543900729E-2</v>
      </c>
      <c r="BV921" s="132">
        <f t="shared" ref="BV921" si="18034">N921/N932</f>
        <v>7.7211820642901011E-2</v>
      </c>
      <c r="BW921" s="133">
        <f t="shared" ref="BW921" si="18035">O921/O932</f>
        <v>5.377371063035849E-2</v>
      </c>
      <c r="BX921" s="128">
        <f t="shared" ref="BX921" si="18036">P921/P932</f>
        <v>7.5196556419378932E-2</v>
      </c>
      <c r="BY921" s="129">
        <f t="shared" ref="BY921" si="18037">Q921/Q932</f>
        <v>5.5702250722997608E-2</v>
      </c>
      <c r="BZ921" s="130">
        <f t="shared" ref="BZ921" si="18038">R921/R932</f>
        <v>6.9543216630196941E-2</v>
      </c>
      <c r="CA921" s="131">
        <f t="shared" ref="CA921" si="18039">S921/S932</f>
        <v>7.3069995652443945E-2</v>
      </c>
      <c r="CB921" s="128">
        <f t="shared" ref="CB921" si="18040">T921/T932</f>
        <v>0.13483854692230071</v>
      </c>
      <c r="CC921" s="129">
        <f t="shared" ref="CC921" si="18041">U921/U932</f>
        <v>2.9020292384900719E-2</v>
      </c>
      <c r="CD921" s="130">
        <f t="shared" ref="CD921" si="18042">V921/V932</f>
        <v>9.711388455538221E-2</v>
      </c>
      <c r="CE921" s="131">
        <f t="shared" ref="CE921" si="18043">W921/W932</f>
        <v>4.9139420308401051E-2</v>
      </c>
      <c r="CF921" s="128">
        <f t="shared" ref="CF921" si="18044">X921/X932</f>
        <v>7.8727652237045101E-2</v>
      </c>
      <c r="CG921" s="129">
        <f t="shared" ref="CG921" si="18045">Y921/Y932</f>
        <v>4.6343686461473743E-2</v>
      </c>
      <c r="CH921" s="130">
        <f t="shared" ref="CH921" si="18046">Z921/Z932</f>
        <v>6.094107281461747E-2</v>
      </c>
      <c r="CI921" s="128">
        <f t="shared" ref="CI921" si="18047">AA921/AA932</f>
        <v>7.5016154614345298E-2</v>
      </c>
      <c r="CJ921" s="134">
        <f t="shared" ref="CJ921" si="18048">AB921/AB932</f>
        <v>7.1746646459701136E-2</v>
      </c>
      <c r="CK921" s="135">
        <f t="shared" ref="CK921" si="18049">AC921/AC932</f>
        <v>6.6656158747013541E-2</v>
      </c>
    </row>
    <row r="922" spans="1:89" x14ac:dyDescent="0.2">
      <c r="A922" s="145" t="s">
        <v>30</v>
      </c>
      <c r="B922" s="189">
        <v>1994</v>
      </c>
      <c r="C922" s="183">
        <v>3635</v>
      </c>
      <c r="D922" s="184">
        <v>1460</v>
      </c>
      <c r="E922" s="185">
        <v>1250</v>
      </c>
      <c r="F922" s="182">
        <v>1868</v>
      </c>
      <c r="G922" s="186">
        <v>3029</v>
      </c>
      <c r="H922" s="184">
        <v>3122</v>
      </c>
      <c r="I922" s="185">
        <v>5026</v>
      </c>
      <c r="J922" s="182">
        <v>981</v>
      </c>
      <c r="K922" s="183">
        <v>305</v>
      </c>
      <c r="L922" s="184">
        <v>3194</v>
      </c>
      <c r="M922" s="182">
        <v>1000</v>
      </c>
      <c r="N922" s="187">
        <v>4378</v>
      </c>
      <c r="O922" s="190">
        <v>2874</v>
      </c>
      <c r="P922" s="182">
        <v>2232</v>
      </c>
      <c r="Q922" s="183">
        <v>1940</v>
      </c>
      <c r="R922" s="184">
        <v>2013</v>
      </c>
      <c r="S922" s="185">
        <v>2857</v>
      </c>
      <c r="T922" s="182">
        <v>1296</v>
      </c>
      <c r="U922" s="186">
        <v>277</v>
      </c>
      <c r="V922" s="184">
        <v>2958</v>
      </c>
      <c r="W922" s="191">
        <v>1717</v>
      </c>
      <c r="X922" s="182">
        <v>2339</v>
      </c>
      <c r="Y922" s="186">
        <v>859</v>
      </c>
      <c r="Z922" s="184">
        <v>3547</v>
      </c>
      <c r="AA922" s="182">
        <v>4464</v>
      </c>
      <c r="AB922" s="158">
        <f t="shared" si="17693"/>
        <v>31382</v>
      </c>
      <c r="AC922" s="159">
        <f t="shared" si="17694"/>
        <v>29233</v>
      </c>
      <c r="BI922" s="145" t="s">
        <v>30</v>
      </c>
      <c r="BJ922" s="128">
        <f>B922/B932</f>
        <v>5.7586784497198638E-2</v>
      </c>
      <c r="BK922" s="129">
        <f t="shared" ref="BK922" si="18050">C922/C932</f>
        <v>0.11324693127297651</v>
      </c>
      <c r="BL922" s="130">
        <f t="shared" ref="BL922" si="18051">D922/D932</f>
        <v>9.8922691239243854E-2</v>
      </c>
      <c r="BM922" s="131">
        <f t="shared" ref="BM922" si="18052">E922/E932</f>
        <v>8.3785776526576844E-2</v>
      </c>
      <c r="BN922" s="128">
        <f t="shared" ref="BN922" si="18053">F922/F932</f>
        <v>5.1937941389089692E-2</v>
      </c>
      <c r="BO922" s="129">
        <f t="shared" ref="BO922" si="18054">G922/G932</f>
        <v>0.1087221823402728</v>
      </c>
      <c r="BP922" s="130">
        <f t="shared" ref="BP922" si="18055">H922/H932</f>
        <v>6.6436840313244802E-2</v>
      </c>
      <c r="BQ922" s="131">
        <f t="shared" ref="BQ922" si="18056">I922/I932</f>
        <v>0.10689295816584785</v>
      </c>
      <c r="BR922" s="128">
        <f t="shared" ref="BR922" si="18057">J922/J932</f>
        <v>0.14331628926223522</v>
      </c>
      <c r="BS922" s="129">
        <f t="shared" ref="BS922" si="18058">K922/K932</f>
        <v>4.1947462522349058E-2</v>
      </c>
      <c r="BT922" s="130">
        <f t="shared" ref="BT922" si="18059">L922/L932</f>
        <v>0.12706874602164225</v>
      </c>
      <c r="BU922" s="128">
        <f t="shared" ref="BU922" si="18060">M922/M932</f>
        <v>3.9022867400296576E-2</v>
      </c>
      <c r="BV922" s="132">
        <f t="shared" ref="BV922" si="18061">N922/N932</f>
        <v>9.9597333757990764E-2</v>
      </c>
      <c r="BW922" s="133">
        <f t="shared" ref="BW922" si="18062">O922/O932</f>
        <v>6.3835458220425564E-2</v>
      </c>
      <c r="BX922" s="128">
        <f t="shared" ref="BX922" si="18063">P922/P932</f>
        <v>9.8036631967321125E-2</v>
      </c>
      <c r="BY922" s="129">
        <f t="shared" ref="BY922" si="18064">Q922/Q932</f>
        <v>8.1311035667882142E-2</v>
      </c>
      <c r="BZ922" s="130">
        <f t="shared" ref="BZ922" si="18065">R922/R932</f>
        <v>6.8825218818380746E-2</v>
      </c>
      <c r="CA922" s="131">
        <f t="shared" ref="CA922" si="18066">S922/S932</f>
        <v>8.8721197441152727E-2</v>
      </c>
      <c r="CB922" s="128">
        <f t="shared" ref="CB922" si="18067">T922/T932</f>
        <v>0.16347124117053483</v>
      </c>
      <c r="CC922" s="129">
        <f t="shared" ref="CC922" si="18068">U922/U932</f>
        <v>3.0220379663975561E-2</v>
      </c>
      <c r="CD922" s="130">
        <f t="shared" ref="CD922" si="18069">V922/V932</f>
        <v>0.11536661466458659</v>
      </c>
      <c r="CE922" s="131">
        <f t="shared" ref="CE922" si="18070">W922/W932</f>
        <v>5.4929937935888414E-2</v>
      </c>
      <c r="CF922" s="128">
        <f t="shared" ref="CF922" si="18071">X922/X932</f>
        <v>0.1061348579725928</v>
      </c>
      <c r="CG922" s="129">
        <f t="shared" ref="CG922" si="18072">Y922/Y932</f>
        <v>6.0225758956741218E-2</v>
      </c>
      <c r="CH922" s="130">
        <f t="shared" ref="CH922" si="18073">Z922/Z932</f>
        <v>7.4408945016677511E-2</v>
      </c>
      <c r="CI922" s="128">
        <f t="shared" ref="CI922" si="18074">AA922/AA932</f>
        <v>8.7411149621100859E-2</v>
      </c>
      <c r="CJ922" s="134">
        <f t="shared" ref="CJ922" si="18075">AB922/AB932</f>
        <v>8.6316015303750854E-2</v>
      </c>
      <c r="CK922" s="135">
        <f t="shared" ref="CK922" si="18076">AC922/AC932</f>
        <v>8.0836319794708428E-2</v>
      </c>
    </row>
    <row r="923" spans="1:89" x14ac:dyDescent="0.2">
      <c r="A923" s="136" t="s">
        <v>31</v>
      </c>
      <c r="B923" s="192">
        <v>1804</v>
      </c>
      <c r="C923" s="176">
        <v>3693</v>
      </c>
      <c r="D923" s="177">
        <v>891</v>
      </c>
      <c r="E923" s="178">
        <v>1313</v>
      </c>
      <c r="F923" s="175">
        <v>1491</v>
      </c>
      <c r="G923" s="179">
        <v>2892</v>
      </c>
      <c r="H923" s="177">
        <v>2684</v>
      </c>
      <c r="I923" s="178">
        <v>4799</v>
      </c>
      <c r="J923" s="175">
        <v>692</v>
      </c>
      <c r="K923" s="176">
        <v>298</v>
      </c>
      <c r="L923" s="177">
        <v>2950</v>
      </c>
      <c r="M923" s="175">
        <v>1022</v>
      </c>
      <c r="N923" s="180">
        <v>4366</v>
      </c>
      <c r="O923" s="193">
        <v>2851</v>
      </c>
      <c r="P923" s="175">
        <v>1898</v>
      </c>
      <c r="Q923" s="176">
        <v>2052</v>
      </c>
      <c r="R923" s="177">
        <v>1992</v>
      </c>
      <c r="S923" s="178">
        <v>3217</v>
      </c>
      <c r="T923" s="175">
        <v>1132</v>
      </c>
      <c r="U923" s="179">
        <v>251</v>
      </c>
      <c r="V923" s="177">
        <v>3081</v>
      </c>
      <c r="W923" s="194">
        <v>1581</v>
      </c>
      <c r="X923" s="175">
        <v>2082</v>
      </c>
      <c r="Y923" s="179">
        <v>947</v>
      </c>
      <c r="Z923" s="177">
        <v>2998</v>
      </c>
      <c r="AA923" s="175">
        <v>5033</v>
      </c>
      <c r="AB923" s="158">
        <f t="shared" si="17693"/>
        <v>28061</v>
      </c>
      <c r="AC923" s="159">
        <f t="shared" si="17694"/>
        <v>29949</v>
      </c>
      <c r="BI923" s="136" t="s">
        <v>31</v>
      </c>
      <c r="BJ923" s="128">
        <f>B923/B932</f>
        <v>5.2099578351527752E-2</v>
      </c>
      <c r="BK923" s="129">
        <f t="shared" ref="BK923" si="18077">C923/C932</f>
        <v>0.11505389743909278</v>
      </c>
      <c r="BL923" s="130">
        <f t="shared" ref="BL923" si="18078">D923/D932</f>
        <v>6.0369943763127584E-2</v>
      </c>
      <c r="BM923" s="131">
        <f t="shared" ref="BM923" si="18079">E923/E932</f>
        <v>8.8008579663516315E-2</v>
      </c>
      <c r="BN923" s="128">
        <f t="shared" ref="BN923" si="18080">F923/F932</f>
        <v>4.1455819384974696E-2</v>
      </c>
      <c r="BO923" s="129">
        <f t="shared" ref="BO923" si="18081">G923/G932</f>
        <v>0.10380473797559224</v>
      </c>
      <c r="BP923" s="130">
        <f t="shared" ref="BP923" si="18082">H923/H932</f>
        <v>5.7116104868913858E-2</v>
      </c>
      <c r="BQ923" s="131">
        <f t="shared" ref="BQ923" si="18083">I923/I932</f>
        <v>0.10206512261000872</v>
      </c>
      <c r="BR923" s="128">
        <f t="shared" ref="BR923" si="18084">J923/J932</f>
        <v>0.10109569028487947</v>
      </c>
      <c r="BS923" s="129">
        <f t="shared" ref="BS923" si="18085">K923/K932</f>
        <v>4.0984733874295146E-2</v>
      </c>
      <c r="BT923" s="130">
        <f t="shared" ref="BT923" si="18086">L923/L932</f>
        <v>0.11736155315085932</v>
      </c>
      <c r="BU923" s="128">
        <f t="shared" ref="BU923" si="18087">M923/M932</f>
        <v>3.9881370483103099E-2</v>
      </c>
      <c r="BV923" s="132">
        <f t="shared" ref="BV923" si="18088">N923/N932</f>
        <v>9.9324339695611621E-2</v>
      </c>
      <c r="BW923" s="133">
        <f t="shared" ref="BW923" si="18089">O923/O932</f>
        <v>6.3324596863755495E-2</v>
      </c>
      <c r="BX923" s="128">
        <f t="shared" ref="BX923" si="18090">P923/P932</f>
        <v>8.3366275749989019E-2</v>
      </c>
      <c r="BY923" s="129">
        <f t="shared" ref="BY923" si="18091">Q923/Q932</f>
        <v>8.6005281026027919E-2</v>
      </c>
      <c r="BZ923" s="130">
        <f t="shared" ref="BZ923" si="18092">R923/R932</f>
        <v>6.810722100656455E-2</v>
      </c>
      <c r="CA923" s="131">
        <f t="shared" ref="CA923" si="18093">S923/S932</f>
        <v>9.9900627290230415E-2</v>
      </c>
      <c r="CB923" s="128">
        <f t="shared" ref="CB923" si="18094">T923/T932</f>
        <v>0.14278506559031282</v>
      </c>
      <c r="CC923" s="129">
        <f t="shared" ref="CC923" si="18095">U923/U932</f>
        <v>2.7383809731616846E-2</v>
      </c>
      <c r="CD923" s="130">
        <f t="shared" ref="CD923" si="18096">V923/V932</f>
        <v>0.1201638065522621</v>
      </c>
      <c r="CE923" s="131">
        <f t="shared" ref="CE923" si="18097">W923/W932</f>
        <v>5.0579051762748739E-2</v>
      </c>
      <c r="CF923" s="128">
        <f t="shared" ref="CF923" si="18098">X923/X932</f>
        <v>9.4473182684454121E-2</v>
      </c>
      <c r="CG923" s="129">
        <f t="shared" ref="CG923" si="18099">Y923/Y932</f>
        <v>6.6395568954637871E-2</v>
      </c>
      <c r="CH923" s="130">
        <f t="shared" ref="CH923" si="18100">Z923/Z932</f>
        <v>6.2892026264448592E-2</v>
      </c>
      <c r="CI923" s="128">
        <f t="shared" ref="CI923" si="18101">AA923/AA932</f>
        <v>9.8552938181675778E-2</v>
      </c>
      <c r="CJ923" s="134">
        <f t="shared" ref="CJ923" si="18102">AB923/AB932</f>
        <v>7.7181623396805579E-2</v>
      </c>
      <c r="CK923" s="135">
        <f t="shared" ref="CK923" si="18103">AC923/AC932</f>
        <v>8.281623307671887E-2</v>
      </c>
    </row>
    <row r="924" spans="1:89" x14ac:dyDescent="0.2">
      <c r="A924" s="145" t="s">
        <v>32</v>
      </c>
      <c r="B924" s="189">
        <v>1925</v>
      </c>
      <c r="C924" s="183">
        <v>2748</v>
      </c>
      <c r="D924" s="184">
        <v>627</v>
      </c>
      <c r="E924" s="185">
        <v>1024</v>
      </c>
      <c r="F924" s="182">
        <v>1092</v>
      </c>
      <c r="G924" s="186">
        <v>2622</v>
      </c>
      <c r="H924" s="184">
        <v>2306</v>
      </c>
      <c r="I924" s="185">
        <v>4073</v>
      </c>
      <c r="J924" s="182">
        <v>465</v>
      </c>
      <c r="K924" s="183">
        <v>189</v>
      </c>
      <c r="L924" s="184">
        <v>2156</v>
      </c>
      <c r="M924" s="182">
        <v>860</v>
      </c>
      <c r="N924" s="187">
        <v>2837</v>
      </c>
      <c r="O924" s="190">
        <v>2352</v>
      </c>
      <c r="P924" s="182">
        <v>1292</v>
      </c>
      <c r="Q924" s="183">
        <v>1777</v>
      </c>
      <c r="R924" s="184">
        <v>1510</v>
      </c>
      <c r="S924" s="185">
        <v>2318</v>
      </c>
      <c r="T924" s="182">
        <v>597</v>
      </c>
      <c r="U924" s="186">
        <v>265</v>
      </c>
      <c r="V924" s="184">
        <v>2489</v>
      </c>
      <c r="W924" s="191">
        <v>1375</v>
      </c>
      <c r="X924" s="182">
        <v>1229</v>
      </c>
      <c r="Y924" s="186">
        <v>765</v>
      </c>
      <c r="Z924" s="184">
        <v>2691</v>
      </c>
      <c r="AA924" s="182">
        <v>3550</v>
      </c>
      <c r="AB924" s="158">
        <f t="shared" si="17693"/>
        <v>21216</v>
      </c>
      <c r="AC924" s="159">
        <f t="shared" si="17694"/>
        <v>23918</v>
      </c>
      <c r="BI924" s="145" t="s">
        <v>32</v>
      </c>
      <c r="BJ924" s="128">
        <f>B924/B932</f>
        <v>5.5594062265349735E-2</v>
      </c>
      <c r="BK924" s="129">
        <f t="shared" ref="BK924" si="18104">C924/C932</f>
        <v>8.5612810767025982E-2</v>
      </c>
      <c r="BL924" s="130">
        <f t="shared" ref="BL924" si="18105">D924/D932</f>
        <v>4.2482553018497189E-2</v>
      </c>
      <c r="BM924" s="131">
        <f t="shared" ref="BM924" si="18106">E924/E932</f>
        <v>6.8637308130571756E-2</v>
      </c>
      <c r="BN924" s="128">
        <f t="shared" ref="BN924" si="18107">F924/F932</f>
        <v>3.036200856364344E-2</v>
      </c>
      <c r="BO924" s="129">
        <f t="shared" ref="BO924" si="18108">G924/G932</f>
        <v>9.4113424264178028E-2</v>
      </c>
      <c r="BP924" s="130">
        <f t="shared" ref="BP924" si="18109">H924/H932</f>
        <v>4.9072182499148791E-2</v>
      </c>
      <c r="BQ924" s="131">
        <f t="shared" ref="BQ924" si="18110">I924/I932</f>
        <v>8.6624556030540839E-2</v>
      </c>
      <c r="BR924" s="128">
        <f t="shared" ref="BR924" si="18111">J924/J932</f>
        <v>6.7932797662527397E-2</v>
      </c>
      <c r="BS924" s="129">
        <f t="shared" ref="BS924" si="18112">K924/K932</f>
        <v>2.5993673497455645E-2</v>
      </c>
      <c r="BT924" s="130">
        <f t="shared" ref="BT924" si="18113">L924/L932</f>
        <v>8.5773392743475493E-2</v>
      </c>
      <c r="BU924" s="128">
        <f t="shared" ref="BU924" si="18114">M924/M932</f>
        <v>3.3559665964255053E-2</v>
      </c>
      <c r="BV924" s="132">
        <f t="shared" ref="BV924" si="18115">N924/N932</f>
        <v>6.4540346247469113E-2</v>
      </c>
      <c r="BW924" s="133">
        <f t="shared" ref="BW924" si="18116">O924/O932</f>
        <v>5.2241126560348274E-2</v>
      </c>
      <c r="BX924" s="128">
        <f t="shared" ref="BX924" si="18117">P924/P932</f>
        <v>5.6748803092194842E-2</v>
      </c>
      <c r="BY924" s="129">
        <f t="shared" ref="BY924" si="18118">Q924/Q932</f>
        <v>7.4479232155580707E-2</v>
      </c>
      <c r="BZ924" s="130">
        <f t="shared" ref="BZ924" si="18119">R924/R932</f>
        <v>5.1627461706783367E-2</v>
      </c>
      <c r="CA924" s="131">
        <f t="shared" ref="CA924" si="18120">S924/S932</f>
        <v>7.198310663933917E-2</v>
      </c>
      <c r="CB924" s="128">
        <f t="shared" ref="CB924" si="18121">T924/T932</f>
        <v>7.5302724520686176E-2</v>
      </c>
      <c r="CC924" s="129">
        <f t="shared" ref="CC924" si="18122">U924/U932</f>
        <v>2.8911193541348461E-2</v>
      </c>
      <c r="CD924" s="130">
        <f t="shared" ref="CD924" si="18123">V924/V932</f>
        <v>9.7074882995319814E-2</v>
      </c>
      <c r="CE924" s="131">
        <f t="shared" ref="CE924" si="18124">W924/W932</f>
        <v>4.398873888284599E-2</v>
      </c>
      <c r="CF924" s="128">
        <f t="shared" ref="CF924" si="18125">X924/X932</f>
        <v>5.5767311008258463E-2</v>
      </c>
      <c r="CG924" s="129">
        <f t="shared" ref="CG924" si="18126">Y924/Y932</f>
        <v>5.3635280095351609E-2</v>
      </c>
      <c r="CH924" s="130">
        <f t="shared" ref="CH924" si="18127">Z924/Z932</f>
        <v>5.6451782080597451E-2</v>
      </c>
      <c r="CI924" s="128">
        <f t="shared" ref="CI924" si="18128">AA924/AA932</f>
        <v>6.9513795061583353E-2</v>
      </c>
      <c r="CJ924" s="134">
        <f t="shared" ref="CJ924" si="18129">AB924/AB932</f>
        <v>5.8354489219437193E-2</v>
      </c>
      <c r="CK924" s="135">
        <f t="shared" ref="CK924" si="18130">AC924/AC932</f>
        <v>6.6139058490399083E-2</v>
      </c>
    </row>
    <row r="925" spans="1:89" x14ac:dyDescent="0.2">
      <c r="A925" s="136" t="s">
        <v>33</v>
      </c>
      <c r="B925" s="192">
        <v>1580</v>
      </c>
      <c r="C925" s="176">
        <v>1660</v>
      </c>
      <c r="D925" s="177">
        <v>467</v>
      </c>
      <c r="E925" s="178">
        <v>840</v>
      </c>
      <c r="F925" s="175">
        <v>1073</v>
      </c>
      <c r="G925" s="179">
        <v>1880</v>
      </c>
      <c r="H925" s="177">
        <v>1924</v>
      </c>
      <c r="I925" s="178">
        <v>2961</v>
      </c>
      <c r="J925" s="175">
        <v>411</v>
      </c>
      <c r="K925" s="176">
        <v>159</v>
      </c>
      <c r="L925" s="177">
        <v>1447</v>
      </c>
      <c r="M925" s="175">
        <v>742</v>
      </c>
      <c r="N925" s="180">
        <v>2292</v>
      </c>
      <c r="O925" s="193">
        <v>2086</v>
      </c>
      <c r="P925" s="175">
        <v>892</v>
      </c>
      <c r="Q925" s="176">
        <v>1386</v>
      </c>
      <c r="R925" s="177">
        <v>1287</v>
      </c>
      <c r="S925" s="178">
        <v>1794</v>
      </c>
      <c r="T925" s="175">
        <v>419</v>
      </c>
      <c r="U925" s="179">
        <v>268</v>
      </c>
      <c r="V925" s="177">
        <v>2033</v>
      </c>
      <c r="W925" s="194">
        <v>1252</v>
      </c>
      <c r="X925" s="175">
        <v>796</v>
      </c>
      <c r="Y925" s="179">
        <v>560</v>
      </c>
      <c r="Z925" s="177">
        <v>1962</v>
      </c>
      <c r="AA925" s="175">
        <v>2540</v>
      </c>
      <c r="AB925" s="158">
        <f t="shared" si="17693"/>
        <v>16583</v>
      </c>
      <c r="AC925" s="159">
        <f t="shared" si="17694"/>
        <v>18128</v>
      </c>
      <c r="BI925" s="136" t="s">
        <v>33</v>
      </c>
      <c r="BJ925" s="128">
        <f>B925/B932</f>
        <v>4.5630451106105238E-2</v>
      </c>
      <c r="BK925" s="129">
        <f t="shared" ref="BK925" si="18131">C925/C932</f>
        <v>5.1716617857810454E-2</v>
      </c>
      <c r="BL925" s="130">
        <f t="shared" ref="BL925" si="18132">D925/D932</f>
        <v>3.1641710142963617E-2</v>
      </c>
      <c r="BM925" s="131">
        <f t="shared" ref="BM925" si="18133">E925/E932</f>
        <v>5.6304041825859644E-2</v>
      </c>
      <c r="BN925" s="128">
        <f t="shared" ref="BN925" si="18134">F925/F932</f>
        <v>2.9833731857865763E-2</v>
      </c>
      <c r="BO925" s="129">
        <f t="shared" ref="BO925" si="18135">G925/G932</f>
        <v>6.7480258435032303E-2</v>
      </c>
      <c r="BP925" s="130">
        <f t="shared" ref="BP925" si="18136">H925/H932</f>
        <v>4.0943139257746002E-2</v>
      </c>
      <c r="BQ925" s="131">
        <f t="shared" ref="BQ925" si="18137">I925/I932</f>
        <v>6.2974542206342118E-2</v>
      </c>
      <c r="BR925" s="128">
        <f t="shared" ref="BR925" si="18138">J925/J932</f>
        <v>6.0043827611395179E-2</v>
      </c>
      <c r="BS925" s="129">
        <f t="shared" ref="BS925" si="18139">K925/K932</f>
        <v>2.1867693577224592E-2</v>
      </c>
      <c r="BT925" s="130">
        <f t="shared" ref="BT925" si="18140">L925/L932</f>
        <v>5.7566836409929982E-2</v>
      </c>
      <c r="BU925" s="128">
        <f t="shared" ref="BU925" si="18141">M925/M932</f>
        <v>2.8954967611020059E-2</v>
      </c>
      <c r="BV925" s="132">
        <f t="shared" ref="BV925" si="18142">N925/N932</f>
        <v>5.2141865914416365E-2</v>
      </c>
      <c r="BW925" s="133">
        <f t="shared" ref="BW925" si="18143">O925/O932</f>
        <v>4.6332903913642219E-2</v>
      </c>
      <c r="BX925" s="128">
        <f t="shared" ref="BX925" si="18144">P925/P932</f>
        <v>3.9179514209162387E-2</v>
      </c>
      <c r="BY925" s="129">
        <f t="shared" ref="BY925" si="18145">Q925/Q932</f>
        <v>5.8091286307053944E-2</v>
      </c>
      <c r="BZ925" s="130">
        <f t="shared" ref="BZ925" si="18146">R925/R932</f>
        <v>4.4003008752735231E-2</v>
      </c>
      <c r="CA925" s="131">
        <f t="shared" ref="CA925" si="18147">S925/S932</f>
        <v>5.5710825414570522E-2</v>
      </c>
      <c r="CB925" s="128">
        <f t="shared" ref="CB925" si="18148">T925/T932</f>
        <v>5.2850655903128152E-2</v>
      </c>
      <c r="CC925" s="129">
        <f t="shared" ref="CC925" si="18149">U925/U932</f>
        <v>2.9238490072005238E-2</v>
      </c>
      <c r="CD925" s="130">
        <f t="shared" ref="CD925" si="18150">V925/V932</f>
        <v>7.9290171606864274E-2</v>
      </c>
      <c r="CE925" s="131">
        <f t="shared" ref="CE925" si="18151">W925/W932</f>
        <v>4.0053746240962314E-2</v>
      </c>
      <c r="CF925" s="128">
        <f t="shared" ref="CF925" si="18152">X925/X932</f>
        <v>3.6119430075324442E-2</v>
      </c>
      <c r="CG925" s="129">
        <f t="shared" ref="CG925" si="18153">Y925/Y932</f>
        <v>3.9262427259342356E-2</v>
      </c>
      <c r="CH925" s="130">
        <f t="shared" ref="CH925" si="18154">Z925/Z932</f>
        <v>4.1158824393211522E-2</v>
      </c>
      <c r="CI925" s="128">
        <f t="shared" ref="CI925" si="18155">AA925/AA932</f>
        <v>4.9736630832794844E-2</v>
      </c>
      <c r="CJ925" s="134">
        <f t="shared" ref="CJ925" si="18156">AB925/AB932</f>
        <v>4.5611448657896257E-2</v>
      </c>
      <c r="CK925" s="135">
        <f t="shared" ref="CK925" si="18157">AC925/AC932</f>
        <v>5.0128307229448721E-2</v>
      </c>
    </row>
    <row r="926" spans="1:89" x14ac:dyDescent="0.2">
      <c r="A926" s="145" t="s">
        <v>34</v>
      </c>
      <c r="B926" s="189">
        <v>623</v>
      </c>
      <c r="C926" s="183">
        <v>1279</v>
      </c>
      <c r="D926" s="184">
        <v>193</v>
      </c>
      <c r="E926" s="185">
        <v>757</v>
      </c>
      <c r="F926" s="182">
        <v>438</v>
      </c>
      <c r="G926" s="186">
        <v>1836</v>
      </c>
      <c r="H926" s="184">
        <v>1052</v>
      </c>
      <c r="I926" s="185">
        <v>2180</v>
      </c>
      <c r="J926" s="182">
        <v>182</v>
      </c>
      <c r="K926" s="183">
        <v>115</v>
      </c>
      <c r="L926" s="184">
        <v>1548</v>
      </c>
      <c r="M926" s="182">
        <v>565</v>
      </c>
      <c r="N926" s="187">
        <v>2110</v>
      </c>
      <c r="O926" s="190">
        <v>1572</v>
      </c>
      <c r="P926" s="182">
        <v>589</v>
      </c>
      <c r="Q926" s="183">
        <v>1118</v>
      </c>
      <c r="R926" s="184">
        <v>926</v>
      </c>
      <c r="S926" s="185">
        <v>1509</v>
      </c>
      <c r="T926" s="182">
        <v>253</v>
      </c>
      <c r="U926" s="186">
        <v>258</v>
      </c>
      <c r="V926" s="184">
        <v>1738</v>
      </c>
      <c r="W926" s="191">
        <v>870</v>
      </c>
      <c r="X926" s="182">
        <v>464</v>
      </c>
      <c r="Y926" s="186">
        <v>464</v>
      </c>
      <c r="Z926" s="184">
        <v>1313</v>
      </c>
      <c r="AA926" s="182">
        <v>1935</v>
      </c>
      <c r="AB926" s="158">
        <f t="shared" si="17693"/>
        <v>11429</v>
      </c>
      <c r="AC926" s="159">
        <f t="shared" si="17694"/>
        <v>14458</v>
      </c>
      <c r="BI926" s="145" t="s">
        <v>34</v>
      </c>
      <c r="BJ926" s="128">
        <f>B926/B932</f>
        <v>1.7992260151331371E-2</v>
      </c>
      <c r="BK926" s="129">
        <f t="shared" ref="BK926" si="18158">C926/C932</f>
        <v>3.9846719421770829E-2</v>
      </c>
      <c r="BL926" s="130">
        <f t="shared" ref="BL926" si="18159">D926/D932</f>
        <v>1.3076766718612373E-2</v>
      </c>
      <c r="BM926" s="131">
        <f t="shared" ref="BM926" si="18160">E926/E932</f>
        <v>5.0740666264494937E-2</v>
      </c>
      <c r="BN926" s="128">
        <f t="shared" ref="BN926" si="18161">F926/F932</f>
        <v>1.2178168270032808E-2</v>
      </c>
      <c r="BO926" s="129">
        <f t="shared" ref="BO926" si="18162">G926/G932</f>
        <v>6.5900933237616657E-2</v>
      </c>
      <c r="BP926" s="130">
        <f t="shared" ref="BP926" si="18163">H926/H932</f>
        <v>2.2386789240721825E-2</v>
      </c>
      <c r="BQ926" s="131">
        <f t="shared" ref="BQ926" si="18164">I926/I932</f>
        <v>4.6364235734490312E-2</v>
      </c>
      <c r="BR926" s="128">
        <f t="shared" ref="BR926" si="18165">J926/J932</f>
        <v>2.6588750913075238E-2</v>
      </c>
      <c r="BS926" s="129">
        <f t="shared" ref="BS926" si="18166">K926/K932</f>
        <v>1.5816256360885711E-2</v>
      </c>
      <c r="BT926" s="130">
        <f t="shared" ref="BT926" si="18167">L926/L932</f>
        <v>6.1584977721196692E-2</v>
      </c>
      <c r="BU926" s="128">
        <f t="shared" ref="BU926" si="18168">M926/M932</f>
        <v>2.2047920081167564E-2</v>
      </c>
      <c r="BV926" s="132">
        <f t="shared" ref="BV926" si="18169">N926/N932</f>
        <v>4.800145596833269E-2</v>
      </c>
      <c r="BW926" s="133">
        <f t="shared" ref="BW926" si="18170">O926/O932</f>
        <v>3.4916263160232774E-2</v>
      </c>
      <c r="BX926" s="128">
        <f t="shared" ref="BX926" si="18171">P926/P932</f>
        <v>2.5870777880265296E-2</v>
      </c>
      <c r="BY926" s="129">
        <f t="shared" ref="BY926" si="18172">Q926/Q932</f>
        <v>4.6858627771490843E-2</v>
      </c>
      <c r="BZ926" s="130">
        <f t="shared" ref="BZ926" si="18173">R926/R932</f>
        <v>3.1660284463894968E-2</v>
      </c>
      <c r="CA926" s="131">
        <f t="shared" ref="CA926" si="18174">S926/S932</f>
        <v>4.6860443450717347E-2</v>
      </c>
      <c r="CB926" s="128">
        <f t="shared" ref="CB926" si="18175">T926/T932</f>
        <v>3.1912209889001009E-2</v>
      </c>
      <c r="CC926" s="129">
        <f t="shared" ref="CC926" si="18176">U926/U932</f>
        <v>2.8147501636482653E-2</v>
      </c>
      <c r="CD926" s="130">
        <f t="shared" ref="CD926" si="18177">V926/V932</f>
        <v>6.7784711388455543E-2</v>
      </c>
      <c r="CE926" s="131">
        <f t="shared" ref="CE926" si="18178">W926/W932</f>
        <v>2.7832874784055283E-2</v>
      </c>
      <c r="CF926" s="128">
        <f t="shared" ref="CF926" si="18179">X926/X932</f>
        <v>2.1054542154460478E-2</v>
      </c>
      <c r="CG926" s="129">
        <f t="shared" ref="CG926" si="18180">Y926/Y932</f>
        <v>3.2531725443455096E-2</v>
      </c>
      <c r="CH926" s="130">
        <f t="shared" ref="CH926" si="18181">Z926/Z932</f>
        <v>2.7544106232562041E-2</v>
      </c>
      <c r="CI926" s="128">
        <f t="shared" ref="CI926" si="18182">AA926/AA932</f>
        <v>3.788991364624332E-2</v>
      </c>
      <c r="CJ926" s="134">
        <f t="shared" ref="CJ926" si="18183">AB926/AB932</f>
        <v>3.1435400513242256E-2</v>
      </c>
      <c r="CK926" s="135">
        <f t="shared" ref="CK926" si="18184">AC926/AC932</f>
        <v>3.9979869038138216E-2</v>
      </c>
    </row>
    <row r="927" spans="1:89" x14ac:dyDescent="0.2">
      <c r="A927" s="136" t="s">
        <v>35</v>
      </c>
      <c r="B927" s="192">
        <v>0</v>
      </c>
      <c r="C927" s="176">
        <v>501</v>
      </c>
      <c r="D927" s="177">
        <v>16</v>
      </c>
      <c r="E927" s="178">
        <v>287</v>
      </c>
      <c r="F927" s="175">
        <v>32</v>
      </c>
      <c r="G927" s="179">
        <v>640</v>
      </c>
      <c r="H927" s="177">
        <v>80</v>
      </c>
      <c r="I927" s="178">
        <v>680</v>
      </c>
      <c r="J927" s="175">
        <v>48</v>
      </c>
      <c r="K927" s="176">
        <v>28</v>
      </c>
      <c r="L927" s="177">
        <v>255</v>
      </c>
      <c r="M927" s="175">
        <v>103</v>
      </c>
      <c r="N927" s="180">
        <v>346</v>
      </c>
      <c r="O927" s="193">
        <v>263</v>
      </c>
      <c r="P927" s="175">
        <v>132</v>
      </c>
      <c r="Q927" s="176">
        <v>236</v>
      </c>
      <c r="R927" s="177">
        <v>193</v>
      </c>
      <c r="S927" s="178">
        <v>118</v>
      </c>
      <c r="T927" s="175">
        <v>60</v>
      </c>
      <c r="U927" s="179">
        <v>14</v>
      </c>
      <c r="V927" s="177">
        <v>203</v>
      </c>
      <c r="W927" s="194">
        <v>32</v>
      </c>
      <c r="X927" s="175">
        <v>63</v>
      </c>
      <c r="Y927" s="179">
        <v>32</v>
      </c>
      <c r="Z927" s="177">
        <v>113</v>
      </c>
      <c r="AA927" s="175">
        <v>251</v>
      </c>
      <c r="AB927" s="158">
        <f t="shared" si="17693"/>
        <v>1541</v>
      </c>
      <c r="AC927" s="159">
        <f t="shared" si="17694"/>
        <v>3185</v>
      </c>
      <c r="BI927" s="136" t="s">
        <v>35</v>
      </c>
      <c r="BJ927" s="128">
        <f>B927/B932</f>
        <v>0</v>
      </c>
      <c r="BK927" s="129">
        <f t="shared" ref="BK927" si="18185">C927/C932</f>
        <v>1.5608449124556048E-2</v>
      </c>
      <c r="BL927" s="130">
        <f t="shared" ref="BL927" si="18186">D927/D932</f>
        <v>1.0840842875533573E-3</v>
      </c>
      <c r="BM927" s="131">
        <f t="shared" ref="BM927" si="18187">E927/E932</f>
        <v>1.9237214290502045E-2</v>
      </c>
      <c r="BN927" s="128">
        <f t="shared" ref="BN927" si="18188">F927/F932</f>
        <v>8.8972918867819602E-4</v>
      </c>
      <c r="BO927" s="129">
        <f t="shared" ref="BO927" si="18189">G927/G932</f>
        <v>2.297200287150036E-2</v>
      </c>
      <c r="BP927" s="130">
        <f t="shared" ref="BP927" si="18190">H927/H932</f>
        <v>1.7024174327545114E-3</v>
      </c>
      <c r="BQ927" s="131">
        <f t="shared" ref="BQ927" si="18191">I927/I932</f>
        <v>1.4462238669474043E-2</v>
      </c>
      <c r="BR927" s="128">
        <f t="shared" ref="BR927" si="18192">J927/J932</f>
        <v>7.0124178232286337E-3</v>
      </c>
      <c r="BS927" s="129">
        <f t="shared" ref="BS927" si="18193">K927/K932</f>
        <v>3.8509145922156511E-3</v>
      </c>
      <c r="BT927" s="130">
        <f t="shared" ref="BT927" si="18194">L927/L932</f>
        <v>1.0144812221514959E-2</v>
      </c>
      <c r="BU927" s="128">
        <f t="shared" ref="BU927" si="18195">M927/M932</f>
        <v>4.0193553422305473E-3</v>
      </c>
      <c r="BV927" s="132">
        <f t="shared" ref="BV927" si="18196">N927/N932</f>
        <v>7.8713287985986303E-3</v>
      </c>
      <c r="BW927" s="133">
        <f t="shared" ref="BW927" si="18197">O927/O932</f>
        <v>5.8415885567056104E-3</v>
      </c>
      <c r="BX927" s="128">
        <f t="shared" ref="BX927" si="18198">P927/P932</f>
        <v>5.7978653314007117E-3</v>
      </c>
      <c r="BY927" s="129">
        <f t="shared" ref="BY927" si="18199">Q927/Q932</f>
        <v>9.8914455760928787E-3</v>
      </c>
      <c r="BZ927" s="130">
        <f t="shared" ref="BZ927" si="18200">R927/R932</f>
        <v>6.5987417943107222E-3</v>
      </c>
      <c r="CA927" s="131">
        <f t="shared" ref="CA927" si="18201">S927/S932</f>
        <v>3.6643686727532454E-3</v>
      </c>
      <c r="CB927" s="128">
        <f t="shared" ref="CB927" si="18202">T927/T932</f>
        <v>7.5681130171543895E-3</v>
      </c>
      <c r="CC927" s="129">
        <f t="shared" ref="CC927" si="18203">U927/U932</f>
        <v>1.5273838097316168E-3</v>
      </c>
      <c r="CD927" s="130">
        <f t="shared" ref="CD927" si="18204">V927/V932</f>
        <v>7.9173166926677068E-3</v>
      </c>
      <c r="CE927" s="131">
        <f t="shared" ref="CE927" si="18205">W927/W932</f>
        <v>1.0237379230916886E-3</v>
      </c>
      <c r="CF927" s="128">
        <f t="shared" ref="CF927" si="18206">X927/X932</f>
        <v>2.8586986114892458E-3</v>
      </c>
      <c r="CG927" s="129">
        <f t="shared" ref="CG927" si="18207">Y927/Y932</f>
        <v>2.2435672719624202E-3</v>
      </c>
      <c r="CH927" s="130">
        <f t="shared" ref="CH927" si="18208">Z927/Z932</f>
        <v>2.3705133315152405E-3</v>
      </c>
      <c r="CI927" s="128">
        <f t="shared" ref="CI927" si="18209">AA927/AA932</f>
        <v>4.9149190311147664E-3</v>
      </c>
      <c r="CJ927" s="134">
        <f t="shared" ref="CJ927" si="18210">AB927/AB932</f>
        <v>4.2385118725090836E-3</v>
      </c>
      <c r="CK927" s="135">
        <f t="shared" ref="CK927" si="18211">AC927/AC932</f>
        <v>8.8072958145296882E-3</v>
      </c>
    </row>
    <row r="928" spans="1:89" x14ac:dyDescent="0.2">
      <c r="A928" s="145" t="s">
        <v>36</v>
      </c>
      <c r="B928" s="189">
        <v>0</v>
      </c>
      <c r="C928" s="183">
        <v>0</v>
      </c>
      <c r="D928" s="184">
        <v>0</v>
      </c>
      <c r="E928" s="185">
        <v>6</v>
      </c>
      <c r="F928" s="182">
        <v>0</v>
      </c>
      <c r="G928" s="186">
        <v>0</v>
      </c>
      <c r="H928" s="184">
        <v>0</v>
      </c>
      <c r="I928" s="185">
        <v>0</v>
      </c>
      <c r="J928" s="182">
        <v>0</v>
      </c>
      <c r="K928" s="186">
        <v>0</v>
      </c>
      <c r="L928" s="184">
        <v>0</v>
      </c>
      <c r="M928" s="182">
        <v>0</v>
      </c>
      <c r="N928" s="187">
        <v>0</v>
      </c>
      <c r="O928" s="190">
        <v>0</v>
      </c>
      <c r="P928" s="182">
        <v>0</v>
      </c>
      <c r="Q928" s="186">
        <v>0</v>
      </c>
      <c r="R928" s="184">
        <v>1</v>
      </c>
      <c r="S928" s="185">
        <v>1</v>
      </c>
      <c r="T928" s="182">
        <v>0</v>
      </c>
      <c r="U928" s="186">
        <v>0</v>
      </c>
      <c r="V928" s="184">
        <v>0</v>
      </c>
      <c r="W928" s="185">
        <v>0</v>
      </c>
      <c r="X928" s="182">
        <v>0</v>
      </c>
      <c r="Y928" s="186">
        <v>0</v>
      </c>
      <c r="Z928" s="184">
        <v>0</v>
      </c>
      <c r="AA928" s="182">
        <v>0</v>
      </c>
      <c r="AB928" s="158">
        <f t="shared" ref="AB928:AB931" si="18212">SUM(B928,D928,F928,H928,J928,L928,N928,P928,R928,T928,V928,X928,Z928)</f>
        <v>1</v>
      </c>
      <c r="AC928" s="159">
        <f t="shared" si="17694"/>
        <v>7</v>
      </c>
      <c r="BI928" s="145" t="s">
        <v>36</v>
      </c>
      <c r="BJ928" s="128">
        <f>B928/B932</f>
        <v>0</v>
      </c>
      <c r="BK928" s="129">
        <f t="shared" ref="BK928" si="18213">C928/C932</f>
        <v>0</v>
      </c>
      <c r="BL928" s="130">
        <f t="shared" ref="BL928" si="18214">D928/D932</f>
        <v>0</v>
      </c>
      <c r="BM928" s="131">
        <f t="shared" ref="BM928" si="18215">E928/E932</f>
        <v>4.0217172732756888E-4</v>
      </c>
      <c r="BN928" s="128">
        <f t="shared" ref="BN928" si="18216">F928/F932</f>
        <v>0</v>
      </c>
      <c r="BO928" s="129">
        <f t="shared" ref="BO928" si="18217">G928/G932</f>
        <v>0</v>
      </c>
      <c r="BP928" s="130">
        <f t="shared" ref="BP928" si="18218">H928/H932</f>
        <v>0</v>
      </c>
      <c r="BQ928" s="131">
        <f t="shared" ref="BQ928" si="18219">I928/I932</f>
        <v>0</v>
      </c>
      <c r="BR928" s="128">
        <f t="shared" ref="BR928" si="18220">J928/J932</f>
        <v>0</v>
      </c>
      <c r="BS928" s="129">
        <f t="shared" ref="BS928" si="18221">K928/K932</f>
        <v>0</v>
      </c>
      <c r="BT928" s="130">
        <f t="shared" ref="BT928" si="18222">L928/L932</f>
        <v>0</v>
      </c>
      <c r="BU928" s="128">
        <f t="shared" ref="BU928" si="18223">M928/M932</f>
        <v>0</v>
      </c>
      <c r="BV928" s="132">
        <f t="shared" ref="BV928" si="18224">N928/N932</f>
        <v>0</v>
      </c>
      <c r="BW928" s="133">
        <f t="shared" ref="BW928" si="18225">O928/O932</f>
        <v>0</v>
      </c>
      <c r="BX928" s="128">
        <f t="shared" ref="BX928" si="18226">P928/P932</f>
        <v>0</v>
      </c>
      <c r="BY928" s="129">
        <f t="shared" ref="BY928" si="18227">Q928/Q932</f>
        <v>0</v>
      </c>
      <c r="BZ928" s="130">
        <f t="shared" ref="BZ928" si="18228">R928/R932</f>
        <v>3.4190371991247264E-5</v>
      </c>
      <c r="CA928" s="131">
        <f t="shared" ref="CA928" si="18229">S928/S932</f>
        <v>3.1053971802993602E-5</v>
      </c>
      <c r="CB928" s="128">
        <f t="shared" ref="CB928" si="18230">T928/T932</f>
        <v>0</v>
      </c>
      <c r="CC928" s="129">
        <f t="shared" ref="CC928" si="18231">U928/U932</f>
        <v>0</v>
      </c>
      <c r="CD928" s="130">
        <f t="shared" ref="CD928" si="18232">V928/V932</f>
        <v>0</v>
      </c>
      <c r="CE928" s="131">
        <f t="shared" ref="CE928" si="18233">W928/W932</f>
        <v>0</v>
      </c>
      <c r="CF928" s="128">
        <f t="shared" ref="CF928" si="18234">X928/X932</f>
        <v>0</v>
      </c>
      <c r="CG928" s="129">
        <f t="shared" ref="CG928" si="18235">Y928/Y932</f>
        <v>0</v>
      </c>
      <c r="CH928" s="130">
        <f t="shared" ref="CH928" si="18236">Z928/Z932</f>
        <v>0</v>
      </c>
      <c r="CI928" s="128">
        <f t="shared" ref="CI928" si="18237">AA928/AA932</f>
        <v>0</v>
      </c>
      <c r="CJ928" s="134">
        <f t="shared" ref="CJ928" si="18238">AB928/AB932</f>
        <v>2.7504944013686462E-6</v>
      </c>
      <c r="CK928" s="135">
        <f t="shared" ref="CK928" si="18239">AC928/AC932</f>
        <v>1.9356694097867445E-5</v>
      </c>
    </row>
    <row r="929" spans="1:89" x14ac:dyDescent="0.2">
      <c r="A929" s="136" t="s">
        <v>37</v>
      </c>
      <c r="B929" s="58">
        <v>0</v>
      </c>
      <c r="C929" s="59">
        <v>0</v>
      </c>
      <c r="D929" s="138">
        <v>0</v>
      </c>
      <c r="E929" s="139">
        <v>0</v>
      </c>
      <c r="F929" s="137">
        <v>0</v>
      </c>
      <c r="G929" s="140">
        <v>0</v>
      </c>
      <c r="H929" s="138">
        <v>0</v>
      </c>
      <c r="I929" s="139">
        <v>0</v>
      </c>
      <c r="J929" s="137">
        <v>0</v>
      </c>
      <c r="K929" s="140">
        <v>0</v>
      </c>
      <c r="L929" s="138"/>
      <c r="M929" s="137">
        <v>0</v>
      </c>
      <c r="N929" s="141">
        <v>0</v>
      </c>
      <c r="O929" s="142">
        <v>0</v>
      </c>
      <c r="P929" s="137">
        <v>0</v>
      </c>
      <c r="Q929" s="140">
        <v>0</v>
      </c>
      <c r="R929" s="138"/>
      <c r="S929" s="139">
        <v>0</v>
      </c>
      <c r="T929" s="137">
        <v>0</v>
      </c>
      <c r="U929" s="140">
        <v>0</v>
      </c>
      <c r="V929" s="138">
        <v>0</v>
      </c>
      <c r="W929" s="139">
        <v>0</v>
      </c>
      <c r="X929" s="137">
        <v>0</v>
      </c>
      <c r="Y929" s="140">
        <v>0</v>
      </c>
      <c r="Z929" s="143">
        <v>0</v>
      </c>
      <c r="AA929" s="144">
        <v>0</v>
      </c>
      <c r="AB929" s="158">
        <f t="shared" si="18212"/>
        <v>0</v>
      </c>
      <c r="AC929" s="159">
        <f t="shared" si="17694"/>
        <v>0</v>
      </c>
      <c r="BI929" s="136" t="s">
        <v>37</v>
      </c>
      <c r="BJ929" s="128">
        <f>B929/B932</f>
        <v>0</v>
      </c>
      <c r="BK929" s="129">
        <f t="shared" ref="BK929" si="18240">C929/C932</f>
        <v>0</v>
      </c>
      <c r="BL929" s="130">
        <f t="shared" ref="BL929" si="18241">D929/D932</f>
        <v>0</v>
      </c>
      <c r="BM929" s="131">
        <f t="shared" ref="BM929" si="18242">E929/E932</f>
        <v>0</v>
      </c>
      <c r="BN929" s="128">
        <f t="shared" ref="BN929" si="18243">F929/F932</f>
        <v>0</v>
      </c>
      <c r="BO929" s="129">
        <f t="shared" ref="BO929" si="18244">G929/G932</f>
        <v>0</v>
      </c>
      <c r="BP929" s="130">
        <f t="shared" ref="BP929" si="18245">H929/H932</f>
        <v>0</v>
      </c>
      <c r="BQ929" s="131">
        <f t="shared" ref="BQ929" si="18246">I929/I932</f>
        <v>0</v>
      </c>
      <c r="BR929" s="128">
        <f t="shared" ref="BR929" si="18247">J929/J932</f>
        <v>0</v>
      </c>
      <c r="BS929" s="129">
        <f t="shared" ref="BS929" si="18248">K929/K932</f>
        <v>0</v>
      </c>
      <c r="BT929" s="130">
        <f t="shared" ref="BT929" si="18249">L929/L932</f>
        <v>0</v>
      </c>
      <c r="BU929" s="128">
        <f t="shared" ref="BU929" si="18250">M929/M932</f>
        <v>0</v>
      </c>
      <c r="BV929" s="132">
        <f t="shared" ref="BV929" si="18251">N929/N932</f>
        <v>0</v>
      </c>
      <c r="BW929" s="133">
        <f t="shared" ref="BW929" si="18252">O929/O932</f>
        <v>0</v>
      </c>
      <c r="BX929" s="128">
        <f t="shared" ref="BX929" si="18253">P929/P932</f>
        <v>0</v>
      </c>
      <c r="BY929" s="129">
        <f t="shared" ref="BY929" si="18254">Q929/Q932</f>
        <v>0</v>
      </c>
      <c r="BZ929" s="130">
        <f t="shared" ref="BZ929" si="18255">R929/R932</f>
        <v>0</v>
      </c>
      <c r="CA929" s="131">
        <f t="shared" ref="CA929" si="18256">S929/S932</f>
        <v>0</v>
      </c>
      <c r="CB929" s="128">
        <f t="shared" ref="CB929" si="18257">T929/T932</f>
        <v>0</v>
      </c>
      <c r="CC929" s="129">
        <f t="shared" ref="CC929" si="18258">U929/U932</f>
        <v>0</v>
      </c>
      <c r="CD929" s="130">
        <f t="shared" ref="CD929" si="18259">V929/V932</f>
        <v>0</v>
      </c>
      <c r="CE929" s="131">
        <f t="shared" ref="CE929" si="18260">W929/W932</f>
        <v>0</v>
      </c>
      <c r="CF929" s="128">
        <f t="shared" ref="CF929" si="18261">X929/X932</f>
        <v>0</v>
      </c>
      <c r="CG929" s="129">
        <f t="shared" ref="CG929" si="18262">Y929/Y932</f>
        <v>0</v>
      </c>
      <c r="CH929" s="130">
        <f t="shared" ref="CH929" si="18263">Z929/Z932</f>
        <v>0</v>
      </c>
      <c r="CI929" s="128">
        <f t="shared" ref="CI929" si="18264">AA929/AA932</f>
        <v>0</v>
      </c>
      <c r="CJ929" s="134">
        <f t="shared" ref="CJ929" si="18265">AB929/AB932</f>
        <v>0</v>
      </c>
      <c r="CK929" s="135">
        <f t="shared" ref="CK929" si="18266">AC929/AC932</f>
        <v>0</v>
      </c>
    </row>
    <row r="930" spans="1:89" x14ac:dyDescent="0.2">
      <c r="A930" s="145" t="s">
        <v>38</v>
      </c>
      <c r="B930" s="56"/>
      <c r="C930" s="57"/>
      <c r="D930" s="151"/>
      <c r="E930" s="148"/>
      <c r="F930" s="149"/>
      <c r="G930" s="150"/>
      <c r="H930" s="151"/>
      <c r="I930" s="148"/>
      <c r="J930" s="149"/>
      <c r="K930" s="150"/>
      <c r="L930" s="151"/>
      <c r="M930" s="149"/>
      <c r="N930" s="153"/>
      <c r="O930" s="152"/>
      <c r="P930" s="149"/>
      <c r="Q930" s="150"/>
      <c r="R930" s="151"/>
      <c r="S930" s="148"/>
      <c r="T930" s="149"/>
      <c r="U930" s="150"/>
      <c r="V930" s="151"/>
      <c r="W930" s="148"/>
      <c r="X930" s="149"/>
      <c r="Y930" s="150"/>
      <c r="Z930" s="147"/>
      <c r="AA930" s="146"/>
      <c r="AB930" s="158">
        <f t="shared" si="18212"/>
        <v>0</v>
      </c>
      <c r="AC930" s="159">
        <f t="shared" si="17694"/>
        <v>0</v>
      </c>
      <c r="BI930" s="145" t="s">
        <v>38</v>
      </c>
      <c r="BJ930" s="128">
        <f>B930/B932</f>
        <v>0</v>
      </c>
      <c r="BK930" s="129">
        <f t="shared" ref="BK930" si="18267">C930/C932</f>
        <v>0</v>
      </c>
      <c r="BL930" s="130">
        <f t="shared" ref="BL930" si="18268">D930/D932</f>
        <v>0</v>
      </c>
      <c r="BM930" s="131">
        <f t="shared" ref="BM930" si="18269">E930/E932</f>
        <v>0</v>
      </c>
      <c r="BN930" s="128">
        <f t="shared" ref="BN930" si="18270">F930/F932</f>
        <v>0</v>
      </c>
      <c r="BO930" s="129">
        <f t="shared" ref="BO930" si="18271">G930/G932</f>
        <v>0</v>
      </c>
      <c r="BP930" s="130">
        <f t="shared" ref="BP930" si="18272">H930/H932</f>
        <v>0</v>
      </c>
      <c r="BQ930" s="131">
        <f t="shared" ref="BQ930" si="18273">I930/I932</f>
        <v>0</v>
      </c>
      <c r="BR930" s="128">
        <f t="shared" ref="BR930" si="18274">J930/J932</f>
        <v>0</v>
      </c>
      <c r="BS930" s="129">
        <f t="shared" ref="BS930" si="18275">K930/K932</f>
        <v>0</v>
      </c>
      <c r="BT930" s="130">
        <f t="shared" ref="BT930" si="18276">L930/L932</f>
        <v>0</v>
      </c>
      <c r="BU930" s="128">
        <f t="shared" ref="BU930" si="18277">M930/M932</f>
        <v>0</v>
      </c>
      <c r="BV930" s="132">
        <f t="shared" ref="BV930" si="18278">N930/N932</f>
        <v>0</v>
      </c>
      <c r="BW930" s="133">
        <f t="shared" ref="BW930" si="18279">O930/O932</f>
        <v>0</v>
      </c>
      <c r="BX930" s="128">
        <f t="shared" ref="BX930" si="18280">P930/P932</f>
        <v>0</v>
      </c>
      <c r="BY930" s="129">
        <f t="shared" ref="BY930" si="18281">Q930/Q932</f>
        <v>0</v>
      </c>
      <c r="BZ930" s="130">
        <f t="shared" ref="BZ930" si="18282">R930/R932</f>
        <v>0</v>
      </c>
      <c r="CA930" s="131">
        <f t="shared" ref="CA930" si="18283">S930/S932</f>
        <v>0</v>
      </c>
      <c r="CB930" s="128">
        <f t="shared" ref="CB930" si="18284">T930/T932</f>
        <v>0</v>
      </c>
      <c r="CC930" s="129">
        <f t="shared" ref="CC930" si="18285">U930/U932</f>
        <v>0</v>
      </c>
      <c r="CD930" s="130">
        <f t="shared" ref="CD930" si="18286">V930/V932</f>
        <v>0</v>
      </c>
      <c r="CE930" s="131">
        <f t="shared" ref="CE930" si="18287">W930/W932</f>
        <v>0</v>
      </c>
      <c r="CF930" s="128">
        <f t="shared" ref="CF930" si="18288">X930/X932</f>
        <v>0</v>
      </c>
      <c r="CG930" s="129">
        <f t="shared" ref="CG930" si="18289">Y930/Y932</f>
        <v>0</v>
      </c>
      <c r="CH930" s="130">
        <f t="shared" ref="CH930" si="18290">Z930/Z932</f>
        <v>0</v>
      </c>
      <c r="CI930" s="128">
        <f t="shared" ref="CI930" si="18291">AA930/AA932</f>
        <v>0</v>
      </c>
      <c r="CJ930" s="134">
        <f t="shared" ref="CJ930" si="18292">AB930/AB932</f>
        <v>0</v>
      </c>
      <c r="CK930" s="135">
        <f t="shared" ref="CK930" si="18293">AC930/AC932</f>
        <v>0</v>
      </c>
    </row>
    <row r="931" spans="1:89" ht="13.5" thickBot="1" x14ac:dyDescent="0.25">
      <c r="A931" s="136" t="s">
        <v>39</v>
      </c>
      <c r="B931" s="58"/>
      <c r="C931" s="59"/>
      <c r="D931" s="138"/>
      <c r="E931" s="139"/>
      <c r="F931" s="137"/>
      <c r="G931" s="140"/>
      <c r="H931" s="138"/>
      <c r="I931" s="139"/>
      <c r="J931" s="137"/>
      <c r="K931" s="140"/>
      <c r="L931" s="138"/>
      <c r="M931" s="137"/>
      <c r="N931" s="141"/>
      <c r="O931" s="142"/>
      <c r="P931" s="137"/>
      <c r="Q931" s="140"/>
      <c r="R931" s="138"/>
      <c r="S931" s="139"/>
      <c r="T931" s="137"/>
      <c r="U931" s="140"/>
      <c r="V931" s="138"/>
      <c r="W931" s="139"/>
      <c r="X931" s="137"/>
      <c r="Y931" s="140"/>
      <c r="Z931" s="143"/>
      <c r="AA931" s="144"/>
      <c r="AB931" s="158">
        <f t="shared" si="18212"/>
        <v>0</v>
      </c>
      <c r="AC931" s="159">
        <f t="shared" si="17694"/>
        <v>0</v>
      </c>
      <c r="BI931" s="136" t="s">
        <v>39</v>
      </c>
      <c r="BJ931" s="128">
        <f>B931/B932</f>
        <v>0</v>
      </c>
      <c r="BK931" s="129">
        <f t="shared" ref="BK931" si="18294">C931/C932</f>
        <v>0</v>
      </c>
      <c r="BL931" s="130">
        <f t="shared" ref="BL931" si="18295">D931/D932</f>
        <v>0</v>
      </c>
      <c r="BM931" s="131">
        <f t="shared" ref="BM931" si="18296">E931/E932</f>
        <v>0</v>
      </c>
      <c r="BN931" s="128">
        <f t="shared" ref="BN931" si="18297">F931/F932</f>
        <v>0</v>
      </c>
      <c r="BO931" s="129">
        <f t="shared" ref="BO931" si="18298">G931/G932</f>
        <v>0</v>
      </c>
      <c r="BP931" s="130">
        <f t="shared" ref="BP931" si="18299">H931/H932</f>
        <v>0</v>
      </c>
      <c r="BQ931" s="131">
        <f t="shared" ref="BQ931" si="18300">I931/I932</f>
        <v>0</v>
      </c>
      <c r="BR931" s="128">
        <f t="shared" ref="BR931" si="18301">J931/J932</f>
        <v>0</v>
      </c>
      <c r="BS931" s="129">
        <f t="shared" ref="BS931" si="18302">K931/K932</f>
        <v>0</v>
      </c>
      <c r="BT931" s="130">
        <f t="shared" ref="BT931" si="18303">L931/L932</f>
        <v>0</v>
      </c>
      <c r="BU931" s="128">
        <f t="shared" ref="BU931" si="18304">M931/M932</f>
        <v>0</v>
      </c>
      <c r="BV931" s="132">
        <f t="shared" ref="BV931" si="18305">N931/N932</f>
        <v>0</v>
      </c>
      <c r="BW931" s="133">
        <f t="shared" ref="BW931" si="18306">O931/O932</f>
        <v>0</v>
      </c>
      <c r="BX931" s="128">
        <f t="shared" ref="BX931" si="18307">P931/P932</f>
        <v>0</v>
      </c>
      <c r="BY931" s="129">
        <f t="shared" ref="BY931" si="18308">Q931/Q932</f>
        <v>0</v>
      </c>
      <c r="BZ931" s="130">
        <f t="shared" ref="BZ931" si="18309">R931/R932</f>
        <v>0</v>
      </c>
      <c r="CA931" s="131">
        <f t="shared" ref="CA931" si="18310">S931/S932</f>
        <v>0</v>
      </c>
      <c r="CB931" s="128">
        <f t="shared" ref="CB931" si="18311">T931/T932</f>
        <v>0</v>
      </c>
      <c r="CC931" s="129">
        <f t="shared" ref="CC931" si="18312">U931/U932</f>
        <v>0</v>
      </c>
      <c r="CD931" s="130">
        <f t="shared" ref="CD931" si="18313">V931/V932</f>
        <v>0</v>
      </c>
      <c r="CE931" s="131">
        <f t="shared" ref="CE931" si="18314">W931/W932</f>
        <v>0</v>
      </c>
      <c r="CF931" s="128">
        <f t="shared" ref="CF931" si="18315">X931/X932</f>
        <v>0</v>
      </c>
      <c r="CG931" s="129">
        <f t="shared" ref="CG931" si="18316">Y931/Y932</f>
        <v>0</v>
      </c>
      <c r="CH931" s="130">
        <f t="shared" ref="CH931" si="18317">Z931/Z932</f>
        <v>0</v>
      </c>
      <c r="CI931" s="128">
        <f t="shared" ref="CI931" si="18318">AA931/AA932</f>
        <v>0</v>
      </c>
      <c r="CJ931" s="134">
        <f t="shared" ref="CJ931" si="18319">AB931/AB932</f>
        <v>0</v>
      </c>
      <c r="CK931" s="135">
        <f t="shared" ref="CK931" si="18320">AC931/AC932</f>
        <v>0</v>
      </c>
    </row>
    <row r="932" spans="1:89" ht="14.25" thickTop="1" thickBot="1" x14ac:dyDescent="0.25">
      <c r="A932" s="229" t="s">
        <v>13</v>
      </c>
      <c r="B932" s="20">
        <f t="shared" ref="B932:AA932" si="18321">SUM(B909:B931)</f>
        <v>34626</v>
      </c>
      <c r="C932" s="21">
        <f t="shared" si="18321"/>
        <v>32098</v>
      </c>
      <c r="D932" s="20">
        <f t="shared" si="18321"/>
        <v>14759</v>
      </c>
      <c r="E932" s="21">
        <f t="shared" si="18321"/>
        <v>14919</v>
      </c>
      <c r="F932" s="20">
        <f t="shared" si="18321"/>
        <v>35966</v>
      </c>
      <c r="G932" s="21">
        <f t="shared" si="18321"/>
        <v>27860</v>
      </c>
      <c r="H932" s="20">
        <f t="shared" si="18321"/>
        <v>46992</v>
      </c>
      <c r="I932" s="21">
        <f t="shared" si="18321"/>
        <v>47019</v>
      </c>
      <c r="J932" s="20">
        <f t="shared" si="18321"/>
        <v>6845</v>
      </c>
      <c r="K932" s="21">
        <f t="shared" si="18321"/>
        <v>7271</v>
      </c>
      <c r="L932" s="20">
        <f t="shared" si="18321"/>
        <v>25136</v>
      </c>
      <c r="M932" s="21">
        <f t="shared" si="18321"/>
        <v>25626</v>
      </c>
      <c r="N932" s="20">
        <f t="shared" si="18321"/>
        <v>43957</v>
      </c>
      <c r="O932" s="21">
        <f t="shared" si="18321"/>
        <v>45022</v>
      </c>
      <c r="P932" s="20">
        <f t="shared" si="18321"/>
        <v>22767</v>
      </c>
      <c r="Q932" s="21">
        <f t="shared" si="18321"/>
        <v>23859</v>
      </c>
      <c r="R932" s="20">
        <f t="shared" si="18321"/>
        <v>29248</v>
      </c>
      <c r="S932" s="21">
        <f t="shared" si="18321"/>
        <v>32202</v>
      </c>
      <c r="T932" s="20">
        <f t="shared" si="18321"/>
        <v>7928</v>
      </c>
      <c r="U932" s="21">
        <f t="shared" si="18321"/>
        <v>9166</v>
      </c>
      <c r="V932" s="20">
        <f t="shared" si="18321"/>
        <v>25640</v>
      </c>
      <c r="W932" s="21">
        <f t="shared" si="18321"/>
        <v>31258</v>
      </c>
      <c r="X932" s="20">
        <f t="shared" si="18321"/>
        <v>22038</v>
      </c>
      <c r="Y932" s="21">
        <f t="shared" si="18321"/>
        <v>14263</v>
      </c>
      <c r="Z932" s="20">
        <f t="shared" si="18321"/>
        <v>47669</v>
      </c>
      <c r="AA932" s="21">
        <f t="shared" si="18321"/>
        <v>51069</v>
      </c>
      <c r="AB932" s="160">
        <f t="shared" ref="AB932:AC932" si="18322">SUM(AB908:AB931)</f>
        <v>363571</v>
      </c>
      <c r="AC932" s="161">
        <f t="shared" si="18322"/>
        <v>361632</v>
      </c>
      <c r="BI932" s="229" t="s">
        <v>13</v>
      </c>
      <c r="BJ932" s="154">
        <f>SUM(BJ908:BJ931)</f>
        <v>1</v>
      </c>
      <c r="BK932" s="155">
        <f t="shared" ref="BK932:CK932" si="18323">SUM(BK908:BK931)</f>
        <v>1</v>
      </c>
      <c r="BL932" s="154">
        <f t="shared" si="18323"/>
        <v>0.99999999999999989</v>
      </c>
      <c r="BM932" s="155">
        <f t="shared" si="18323"/>
        <v>1</v>
      </c>
      <c r="BN932" s="154">
        <f t="shared" si="18323"/>
        <v>1</v>
      </c>
      <c r="BO932" s="155">
        <f t="shared" si="18323"/>
        <v>0.99999999999999989</v>
      </c>
      <c r="BP932" s="154">
        <f t="shared" si="18323"/>
        <v>1</v>
      </c>
      <c r="BQ932" s="155">
        <f t="shared" si="18323"/>
        <v>1</v>
      </c>
      <c r="BR932" s="154">
        <f t="shared" si="18323"/>
        <v>0.99999999999999978</v>
      </c>
      <c r="BS932" s="155">
        <f t="shared" si="18323"/>
        <v>0.99999999999999989</v>
      </c>
      <c r="BT932" s="154">
        <f t="shared" si="18323"/>
        <v>1</v>
      </c>
      <c r="BU932" s="155">
        <f t="shared" si="18323"/>
        <v>0.99999999999999989</v>
      </c>
      <c r="BV932" s="154">
        <f t="shared" si="18323"/>
        <v>0.99999999999999989</v>
      </c>
      <c r="BW932" s="155">
        <f t="shared" si="18323"/>
        <v>1</v>
      </c>
      <c r="BX932" s="154">
        <f t="shared" si="18323"/>
        <v>1.0000000000000002</v>
      </c>
      <c r="BY932" s="155">
        <f t="shared" si="18323"/>
        <v>1</v>
      </c>
      <c r="BZ932" s="154">
        <f t="shared" si="18323"/>
        <v>1</v>
      </c>
      <c r="CA932" s="155">
        <f t="shared" si="18323"/>
        <v>1</v>
      </c>
      <c r="CB932" s="154">
        <f t="shared" si="18323"/>
        <v>1</v>
      </c>
      <c r="CC932" s="155">
        <f t="shared" si="18323"/>
        <v>0.99999999999999978</v>
      </c>
      <c r="CD932" s="154">
        <f t="shared" si="18323"/>
        <v>1</v>
      </c>
      <c r="CE932" s="155">
        <f t="shared" si="18323"/>
        <v>1</v>
      </c>
      <c r="CF932" s="154">
        <f t="shared" si="18323"/>
        <v>1.0000000000000002</v>
      </c>
      <c r="CG932" s="155">
        <f t="shared" si="18323"/>
        <v>1</v>
      </c>
      <c r="CH932" s="154">
        <f t="shared" si="18323"/>
        <v>1</v>
      </c>
      <c r="CI932" s="155">
        <f t="shared" si="18323"/>
        <v>1</v>
      </c>
      <c r="CJ932" s="154">
        <f t="shared" si="18323"/>
        <v>0.99999999999999989</v>
      </c>
      <c r="CK932" s="155">
        <f t="shared" si="18323"/>
        <v>1</v>
      </c>
    </row>
    <row r="933" spans="1:89" ht="13.5" thickTop="1" x14ac:dyDescent="0.2">
      <c r="A933" s="173"/>
    </row>
    <row r="935" spans="1:89" x14ac:dyDescent="0.2">
      <c r="A935" s="304">
        <f>+A904+1</f>
        <v>44712</v>
      </c>
      <c r="B935" s="304"/>
      <c r="C935" s="304"/>
      <c r="D935" s="304"/>
      <c r="AE935" s="232"/>
      <c r="BI935" s="309">
        <f>+BI873+2</f>
        <v>44712</v>
      </c>
      <c r="BJ935" s="309"/>
      <c r="BK935" s="309"/>
      <c r="BL935" s="309"/>
    </row>
    <row r="936" spans="1:89" ht="13.5" thickBot="1" x14ac:dyDescent="0.25">
      <c r="AE936" s="232" t="s">
        <v>84</v>
      </c>
    </row>
    <row r="937" spans="1:89" ht="14.25" thickTop="1" thickBot="1" x14ac:dyDescent="0.25">
      <c r="A937" s="300" t="s">
        <v>0</v>
      </c>
      <c r="B937" s="302" t="s">
        <v>1</v>
      </c>
      <c r="C937" s="303"/>
      <c r="D937" s="302" t="s">
        <v>2</v>
      </c>
      <c r="E937" s="303"/>
      <c r="F937" s="302" t="s">
        <v>3</v>
      </c>
      <c r="G937" s="303"/>
      <c r="H937" s="302" t="s">
        <v>4</v>
      </c>
      <c r="I937" s="303"/>
      <c r="J937" s="302" t="s">
        <v>5</v>
      </c>
      <c r="K937" s="303"/>
      <c r="L937" s="302" t="s">
        <v>6</v>
      </c>
      <c r="M937" s="303"/>
      <c r="N937" s="302" t="s">
        <v>7</v>
      </c>
      <c r="O937" s="303"/>
      <c r="P937" s="302" t="s">
        <v>8</v>
      </c>
      <c r="Q937" s="303"/>
      <c r="R937" s="302" t="s">
        <v>9</v>
      </c>
      <c r="S937" s="303"/>
      <c r="T937" s="302" t="s">
        <v>10</v>
      </c>
      <c r="U937" s="303"/>
      <c r="V937" s="302" t="s">
        <v>11</v>
      </c>
      <c r="W937" s="303"/>
      <c r="X937" s="302" t="s">
        <v>12</v>
      </c>
      <c r="Y937" s="303"/>
      <c r="Z937" s="305" t="s">
        <v>40</v>
      </c>
      <c r="AA937" s="306"/>
      <c r="AB937" s="307" t="s">
        <v>41</v>
      </c>
      <c r="AC937" s="308"/>
      <c r="AE937" s="300" t="s">
        <v>0</v>
      </c>
      <c r="AF937" s="302" t="s">
        <v>1</v>
      </c>
      <c r="AG937" s="303"/>
      <c r="AH937" s="302" t="s">
        <v>2</v>
      </c>
      <c r="AI937" s="303"/>
      <c r="AJ937" s="302" t="s">
        <v>3</v>
      </c>
      <c r="AK937" s="303"/>
      <c r="AL937" s="302" t="s">
        <v>4</v>
      </c>
      <c r="AM937" s="303"/>
      <c r="AN937" s="302" t="s">
        <v>5</v>
      </c>
      <c r="AO937" s="303"/>
      <c r="AP937" s="302" t="s">
        <v>6</v>
      </c>
      <c r="AQ937" s="303"/>
      <c r="AR937" s="302" t="s">
        <v>7</v>
      </c>
      <c r="AS937" s="303"/>
      <c r="AT937" s="302" t="s">
        <v>8</v>
      </c>
      <c r="AU937" s="303"/>
      <c r="AV937" s="302" t="s">
        <v>9</v>
      </c>
      <c r="AW937" s="303"/>
      <c r="AX937" s="302" t="s">
        <v>10</v>
      </c>
      <c r="AY937" s="303"/>
      <c r="AZ937" s="302" t="s">
        <v>11</v>
      </c>
      <c r="BA937" s="303"/>
      <c r="BB937" s="302" t="s">
        <v>12</v>
      </c>
      <c r="BC937" s="303"/>
      <c r="BD937" s="305" t="s">
        <v>40</v>
      </c>
      <c r="BE937" s="306"/>
      <c r="BF937" s="307" t="s">
        <v>41</v>
      </c>
      <c r="BG937" s="308"/>
      <c r="BI937" s="300" t="s">
        <v>0</v>
      </c>
      <c r="BJ937" s="302" t="s">
        <v>1</v>
      </c>
      <c r="BK937" s="303"/>
      <c r="BL937" s="302" t="s">
        <v>2</v>
      </c>
      <c r="BM937" s="303"/>
      <c r="BN937" s="302" t="s">
        <v>3</v>
      </c>
      <c r="BO937" s="303"/>
      <c r="BP937" s="302" t="s">
        <v>4</v>
      </c>
      <c r="BQ937" s="303"/>
      <c r="BR937" s="302" t="s">
        <v>5</v>
      </c>
      <c r="BS937" s="303"/>
      <c r="BT937" s="302" t="s">
        <v>6</v>
      </c>
      <c r="BU937" s="303"/>
      <c r="BV937" s="302" t="s">
        <v>7</v>
      </c>
      <c r="BW937" s="303"/>
      <c r="BX937" s="302" t="s">
        <v>8</v>
      </c>
      <c r="BY937" s="303"/>
      <c r="BZ937" s="302" t="s">
        <v>9</v>
      </c>
      <c r="CA937" s="303"/>
      <c r="CB937" s="302" t="s">
        <v>10</v>
      </c>
      <c r="CC937" s="303"/>
      <c r="CD937" s="302" t="s">
        <v>11</v>
      </c>
      <c r="CE937" s="303"/>
      <c r="CF937" s="302" t="s">
        <v>12</v>
      </c>
      <c r="CG937" s="303"/>
      <c r="CH937" s="305" t="s">
        <v>40</v>
      </c>
      <c r="CI937" s="306"/>
      <c r="CJ937" s="302" t="s">
        <v>41</v>
      </c>
      <c r="CK937" s="303"/>
    </row>
    <row r="938" spans="1:89" ht="15" thickTop="1" thickBot="1" x14ac:dyDescent="0.3">
      <c r="A938" s="301"/>
      <c r="B938" s="115" t="s">
        <v>14</v>
      </c>
      <c r="C938" s="116" t="s">
        <v>15</v>
      </c>
      <c r="D938" s="117" t="s">
        <v>14</v>
      </c>
      <c r="E938" s="118" t="s">
        <v>15</v>
      </c>
      <c r="F938" s="115" t="s">
        <v>14</v>
      </c>
      <c r="G938" s="116" t="s">
        <v>15</v>
      </c>
      <c r="H938" s="117" t="s">
        <v>14</v>
      </c>
      <c r="I938" s="118" t="s">
        <v>15</v>
      </c>
      <c r="J938" s="115" t="s">
        <v>14</v>
      </c>
      <c r="K938" s="116" t="s">
        <v>15</v>
      </c>
      <c r="L938" s="117" t="s">
        <v>14</v>
      </c>
      <c r="M938" s="115" t="s">
        <v>15</v>
      </c>
      <c r="N938" s="119" t="s">
        <v>14</v>
      </c>
      <c r="O938" s="120" t="s">
        <v>15</v>
      </c>
      <c r="P938" s="115" t="s">
        <v>14</v>
      </c>
      <c r="Q938" s="116" t="s">
        <v>15</v>
      </c>
      <c r="R938" s="117" t="s">
        <v>14</v>
      </c>
      <c r="S938" s="118" t="s">
        <v>15</v>
      </c>
      <c r="T938" s="115" t="s">
        <v>14</v>
      </c>
      <c r="U938" s="116" t="s">
        <v>15</v>
      </c>
      <c r="V938" s="117" t="s">
        <v>14</v>
      </c>
      <c r="W938" s="118" t="s">
        <v>15</v>
      </c>
      <c r="X938" s="115" t="s">
        <v>14</v>
      </c>
      <c r="Y938" s="116" t="s">
        <v>15</v>
      </c>
      <c r="Z938" s="28" t="s">
        <v>14</v>
      </c>
      <c r="AA938" s="121" t="s">
        <v>15</v>
      </c>
      <c r="AB938" s="162" t="s">
        <v>14</v>
      </c>
      <c r="AC938" s="163" t="s">
        <v>15</v>
      </c>
      <c r="AE938" s="301"/>
      <c r="AF938" s="115" t="s">
        <v>14</v>
      </c>
      <c r="AG938" s="116" t="s">
        <v>15</v>
      </c>
      <c r="AH938" s="117" t="s">
        <v>14</v>
      </c>
      <c r="AI938" s="118" t="s">
        <v>15</v>
      </c>
      <c r="AJ938" s="115" t="s">
        <v>14</v>
      </c>
      <c r="AK938" s="116" t="s">
        <v>15</v>
      </c>
      <c r="AL938" s="117" t="s">
        <v>14</v>
      </c>
      <c r="AM938" s="118" t="s">
        <v>15</v>
      </c>
      <c r="AN938" s="115" t="s">
        <v>14</v>
      </c>
      <c r="AO938" s="116" t="s">
        <v>15</v>
      </c>
      <c r="AP938" s="117" t="s">
        <v>14</v>
      </c>
      <c r="AQ938" s="115" t="s">
        <v>15</v>
      </c>
      <c r="AR938" s="119" t="s">
        <v>14</v>
      </c>
      <c r="AS938" s="120" t="s">
        <v>15</v>
      </c>
      <c r="AT938" s="115" t="s">
        <v>14</v>
      </c>
      <c r="AU938" s="116" t="s">
        <v>15</v>
      </c>
      <c r="AV938" s="117" t="s">
        <v>14</v>
      </c>
      <c r="AW938" s="118" t="s">
        <v>15</v>
      </c>
      <c r="AX938" s="115" t="s">
        <v>14</v>
      </c>
      <c r="AY938" s="116" t="s">
        <v>15</v>
      </c>
      <c r="AZ938" s="117" t="s">
        <v>14</v>
      </c>
      <c r="BA938" s="118" t="s">
        <v>15</v>
      </c>
      <c r="BB938" s="115" t="s">
        <v>14</v>
      </c>
      <c r="BC938" s="116" t="s">
        <v>15</v>
      </c>
      <c r="BD938" s="28" t="s">
        <v>14</v>
      </c>
      <c r="BE938" s="121" t="s">
        <v>15</v>
      </c>
      <c r="BF938" s="162" t="s">
        <v>14</v>
      </c>
      <c r="BG938" s="163" t="s">
        <v>15</v>
      </c>
      <c r="BI938" s="301"/>
      <c r="BJ938" s="115" t="s">
        <v>14</v>
      </c>
      <c r="BK938" s="116" t="s">
        <v>15</v>
      </c>
      <c r="BL938" s="117" t="s">
        <v>14</v>
      </c>
      <c r="BM938" s="118" t="s">
        <v>15</v>
      </c>
      <c r="BN938" s="115" t="s">
        <v>14</v>
      </c>
      <c r="BO938" s="116" t="s">
        <v>15</v>
      </c>
      <c r="BP938" s="117" t="s">
        <v>14</v>
      </c>
      <c r="BQ938" s="118" t="s">
        <v>15</v>
      </c>
      <c r="BR938" s="115" t="s">
        <v>14</v>
      </c>
      <c r="BS938" s="116" t="s">
        <v>15</v>
      </c>
      <c r="BT938" s="117" t="s">
        <v>14</v>
      </c>
      <c r="BU938" s="115" t="s">
        <v>15</v>
      </c>
      <c r="BV938" s="119" t="s">
        <v>14</v>
      </c>
      <c r="BW938" s="120" t="s">
        <v>15</v>
      </c>
      <c r="BX938" s="115" t="s">
        <v>14</v>
      </c>
      <c r="BY938" s="116" t="s">
        <v>15</v>
      </c>
      <c r="BZ938" s="117" t="s">
        <v>14</v>
      </c>
      <c r="CA938" s="118" t="s">
        <v>15</v>
      </c>
      <c r="CB938" s="115" t="s">
        <v>14</v>
      </c>
      <c r="CC938" s="116" t="s">
        <v>15</v>
      </c>
      <c r="CD938" s="117" t="s">
        <v>14</v>
      </c>
      <c r="CE938" s="118" t="s">
        <v>15</v>
      </c>
      <c r="CF938" s="115" t="s">
        <v>14</v>
      </c>
      <c r="CG938" s="116" t="s">
        <v>15</v>
      </c>
      <c r="CH938" s="28" t="s">
        <v>14</v>
      </c>
      <c r="CI938" s="121" t="s">
        <v>15</v>
      </c>
      <c r="CJ938" s="119" t="s">
        <v>14</v>
      </c>
      <c r="CK938" s="120" t="s">
        <v>15</v>
      </c>
    </row>
    <row r="939" spans="1:89" ht="13.5" thickTop="1" x14ac:dyDescent="0.2">
      <c r="A939" s="124" t="s">
        <v>16</v>
      </c>
      <c r="B939" s="125"/>
      <c r="C939" s="172"/>
      <c r="D939" s="126"/>
      <c r="E939" s="166"/>
      <c r="F939" s="125"/>
      <c r="G939" s="127"/>
      <c r="H939" s="126"/>
      <c r="I939" s="166"/>
      <c r="J939" s="125"/>
      <c r="K939" s="127"/>
      <c r="L939" s="126"/>
      <c r="M939" s="125"/>
      <c r="N939" s="165"/>
      <c r="O939" s="167"/>
      <c r="P939" s="125"/>
      <c r="Q939" s="127"/>
      <c r="R939" s="126"/>
      <c r="S939" s="166"/>
      <c r="T939" s="125"/>
      <c r="U939" s="127"/>
      <c r="V939" s="126"/>
      <c r="W939" s="166"/>
      <c r="X939" s="125"/>
      <c r="Y939" s="127"/>
      <c r="Z939" s="170"/>
      <c r="AA939" s="171"/>
      <c r="AB939" s="156">
        <f>B939+D939+F939+H939+J939+L939+N939+P939+R939+T939+V939+X939+Z939</f>
        <v>0</v>
      </c>
      <c r="AC939" s="157">
        <f>C939+E939+G939+I939+K939+M939+O939+Q939+S939+U939+W939+Y939+AA939</f>
        <v>0</v>
      </c>
      <c r="AE939" s="235" t="str">
        <f>$AE$9</f>
        <v>07:00 - 07:59</v>
      </c>
      <c r="AF939" s="125">
        <f>SUMIF($A$9:$A$32,$AE939,B$939:B$962)</f>
        <v>3378</v>
      </c>
      <c r="AG939" s="172">
        <f t="shared" ref="AG939:AV941" si="18324">SUMIF($A$9:$A$32,$AE939,C$939:C$962)</f>
        <v>1576</v>
      </c>
      <c r="AH939" s="126">
        <f t="shared" si="18324"/>
        <v>1096</v>
      </c>
      <c r="AI939" s="166">
        <f t="shared" si="18324"/>
        <v>1118</v>
      </c>
      <c r="AJ939" s="125">
        <f t="shared" si="18324"/>
        <v>3235</v>
      </c>
      <c r="AK939" s="127">
        <f t="shared" si="18324"/>
        <v>1562</v>
      </c>
      <c r="AL939" s="126">
        <f t="shared" si="18324"/>
        <v>3898</v>
      </c>
      <c r="AM939" s="166">
        <f t="shared" si="18324"/>
        <v>2297</v>
      </c>
      <c r="AN939" s="125">
        <f t="shared" si="18324"/>
        <v>307</v>
      </c>
      <c r="AO939" s="127">
        <f t="shared" si="18324"/>
        <v>965</v>
      </c>
      <c r="AP939" s="126">
        <f t="shared" si="18324"/>
        <v>1121</v>
      </c>
      <c r="AQ939" s="125">
        <f t="shared" si="18324"/>
        <v>3301</v>
      </c>
      <c r="AR939" s="165">
        <f t="shared" si="18324"/>
        <v>2855</v>
      </c>
      <c r="AS939" s="167">
        <f t="shared" si="18324"/>
        <v>4006</v>
      </c>
      <c r="AT939" s="125">
        <f t="shared" si="18324"/>
        <v>2142</v>
      </c>
      <c r="AU939" s="127">
        <f t="shared" si="18324"/>
        <v>1867</v>
      </c>
      <c r="AV939" s="126">
        <f t="shared" si="18324"/>
        <v>2427</v>
      </c>
      <c r="AW939" s="166">
        <f t="shared" ref="AW939:BE941" si="18325">SUMIF($A$9:$A$32,$AE939,S$939:S$962)</f>
        <v>2033</v>
      </c>
      <c r="AX939" s="125">
        <f t="shared" si="18325"/>
        <v>408</v>
      </c>
      <c r="AY939" s="127">
        <f t="shared" si="18325"/>
        <v>1520</v>
      </c>
      <c r="AZ939" s="126">
        <f t="shared" si="18325"/>
        <v>1140</v>
      </c>
      <c r="BA939" s="166">
        <f t="shared" si="18325"/>
        <v>3049</v>
      </c>
      <c r="BB939" s="125">
        <f t="shared" si="18325"/>
        <v>1866</v>
      </c>
      <c r="BC939" s="127">
        <f t="shared" si="18325"/>
        <v>1762</v>
      </c>
      <c r="BD939" s="170">
        <f t="shared" si="18325"/>
        <v>4018</v>
      </c>
      <c r="BE939" s="171">
        <f t="shared" si="18325"/>
        <v>2205</v>
      </c>
      <c r="BF939" s="156">
        <f t="shared" ref="BF939:BG941" si="18326">SUMIF($A$9:$A$32,$AE939,AB$908:AB$931)</f>
        <v>26904</v>
      </c>
      <c r="BG939" s="157">
        <f t="shared" si="18326"/>
        <v>28592</v>
      </c>
      <c r="BI939" s="124" t="s">
        <v>16</v>
      </c>
      <c r="BJ939" s="128">
        <f>B939/B963</f>
        <v>0</v>
      </c>
      <c r="BK939" s="129">
        <f t="shared" ref="BK939" si="18327">C939/C963</f>
        <v>0</v>
      </c>
      <c r="BL939" s="130">
        <f t="shared" ref="BL939" si="18328">D939/D963</f>
        <v>0</v>
      </c>
      <c r="BM939" s="131">
        <f t="shared" ref="BM939" si="18329">E939/E963</f>
        <v>0</v>
      </c>
      <c r="BN939" s="128">
        <f t="shared" ref="BN939" si="18330">F939/F963</f>
        <v>0</v>
      </c>
      <c r="BO939" s="129">
        <f t="shared" ref="BO939" si="18331">G939/G963</f>
        <v>0</v>
      </c>
      <c r="BP939" s="130">
        <f t="shared" ref="BP939" si="18332">H939/H963</f>
        <v>0</v>
      </c>
      <c r="BQ939" s="131">
        <f t="shared" ref="BQ939" si="18333">I939/I963</f>
        <v>0</v>
      </c>
      <c r="BR939" s="128">
        <f t="shared" ref="BR939" si="18334">J939/J963</f>
        <v>0</v>
      </c>
      <c r="BS939" s="129">
        <f t="shared" ref="BS939" si="18335">K939/K963</f>
        <v>0</v>
      </c>
      <c r="BT939" s="130">
        <f t="shared" ref="BT939" si="18336">L939/L963</f>
        <v>0</v>
      </c>
      <c r="BU939" s="128">
        <f t="shared" ref="BU939" si="18337">M939/M963</f>
        <v>0</v>
      </c>
      <c r="BV939" s="132">
        <f t="shared" ref="BV939" si="18338">N939/N963</f>
        <v>0</v>
      </c>
      <c r="BW939" s="133">
        <f t="shared" ref="BW939" si="18339">O939/O963</f>
        <v>0</v>
      </c>
      <c r="BX939" s="128">
        <f t="shared" ref="BX939" si="18340">P939/P963</f>
        <v>0</v>
      </c>
      <c r="BY939" s="129">
        <f t="shared" ref="BY939" si="18341">Q939/Q963</f>
        <v>0</v>
      </c>
      <c r="BZ939" s="130">
        <f t="shared" ref="BZ939" si="18342">R939/R963</f>
        <v>0</v>
      </c>
      <c r="CA939" s="131">
        <f t="shared" ref="CA939" si="18343">S939/S963</f>
        <v>0</v>
      </c>
      <c r="CB939" s="128">
        <f t="shared" ref="CB939" si="18344">T939/T963</f>
        <v>0</v>
      </c>
      <c r="CC939" s="129">
        <f t="shared" ref="CC939" si="18345">U939/U963</f>
        <v>0</v>
      </c>
      <c r="CD939" s="130">
        <f t="shared" ref="CD939" si="18346">V939/V963</f>
        <v>0</v>
      </c>
      <c r="CE939" s="131">
        <f t="shared" ref="CE939" si="18347">W939/W963</f>
        <v>0</v>
      </c>
      <c r="CF939" s="128">
        <f t="shared" ref="CF939" si="18348">X939/X963</f>
        <v>0</v>
      </c>
      <c r="CG939" s="129">
        <f t="shared" ref="CG939" si="18349">Y939/Y963</f>
        <v>0</v>
      </c>
      <c r="CH939" s="130">
        <f t="shared" ref="CH939" si="18350">Z939/Z963</f>
        <v>0</v>
      </c>
      <c r="CI939" s="128">
        <f t="shared" ref="CI939" si="18351">AA939/AA963</f>
        <v>0</v>
      </c>
      <c r="CJ939" s="134">
        <f t="shared" ref="CJ939" si="18352">AB939/AB963</f>
        <v>0</v>
      </c>
      <c r="CK939" s="135">
        <f t="shared" ref="CK939" si="18353">AC939/AC963</f>
        <v>0</v>
      </c>
    </row>
    <row r="940" spans="1:89" x14ac:dyDescent="0.2">
      <c r="A940" s="136" t="s">
        <v>17</v>
      </c>
      <c r="B940" s="175">
        <v>465</v>
      </c>
      <c r="C940" s="176">
        <v>0</v>
      </c>
      <c r="D940" s="177">
        <v>260</v>
      </c>
      <c r="E940" s="178">
        <v>4</v>
      </c>
      <c r="F940" s="175">
        <v>886</v>
      </c>
      <c r="G940" s="179">
        <v>11</v>
      </c>
      <c r="H940" s="177">
        <v>590</v>
      </c>
      <c r="I940" s="178">
        <v>60</v>
      </c>
      <c r="J940" s="175">
        <v>11</v>
      </c>
      <c r="K940" s="179">
        <v>24</v>
      </c>
      <c r="L940" s="177">
        <v>89</v>
      </c>
      <c r="M940" s="175">
        <v>131</v>
      </c>
      <c r="N940" s="180">
        <v>220</v>
      </c>
      <c r="O940" s="181">
        <v>174</v>
      </c>
      <c r="P940" s="175">
        <v>81</v>
      </c>
      <c r="Q940" s="179">
        <v>80</v>
      </c>
      <c r="R940" s="177">
        <v>37</v>
      </c>
      <c r="S940" s="178">
        <v>11</v>
      </c>
      <c r="T940" s="175">
        <v>0</v>
      </c>
      <c r="U940" s="179">
        <v>0</v>
      </c>
      <c r="V940" s="177">
        <v>14</v>
      </c>
      <c r="W940" s="178">
        <v>0</v>
      </c>
      <c r="X940" s="175">
        <v>5</v>
      </c>
      <c r="Y940" s="179">
        <v>0</v>
      </c>
      <c r="Z940" s="177">
        <v>0</v>
      </c>
      <c r="AA940" s="175">
        <v>0</v>
      </c>
      <c r="AB940" s="158">
        <f t="shared" ref="AB940:AB962" si="18354">SUM(B940,D940,F940,H940,J940,L940,N940,P940,R940,T940,V940,X940,Z940)</f>
        <v>2658</v>
      </c>
      <c r="AC940" s="159">
        <f t="shared" ref="AC940:AC962" si="18355">SUM(C940,E940,G940,I940,K940,M940,O940,Q940,S940,U940,W940,Y940,AA940)</f>
        <v>495</v>
      </c>
      <c r="AE940" s="237" t="str">
        <f>$AE$10</f>
        <v>08:00 - 08:59</v>
      </c>
      <c r="AF940" s="125">
        <f>SUMIF($A$9:$A$32,$AE940,B$939:B$962)</f>
        <v>2755</v>
      </c>
      <c r="AG940" s="176">
        <f t="shared" si="18324"/>
        <v>1170</v>
      </c>
      <c r="AH940" s="177">
        <f t="shared" si="18324"/>
        <v>880</v>
      </c>
      <c r="AI940" s="178">
        <f t="shared" si="18324"/>
        <v>1022</v>
      </c>
      <c r="AJ940" s="238">
        <f t="shared" si="18324"/>
        <v>2892</v>
      </c>
      <c r="AK940" s="179">
        <f t="shared" si="18324"/>
        <v>1198</v>
      </c>
      <c r="AL940" s="177">
        <f t="shared" si="18324"/>
        <v>3288</v>
      </c>
      <c r="AM940" s="178">
        <f t="shared" si="18324"/>
        <v>2341</v>
      </c>
      <c r="AN940" s="238">
        <f t="shared" si="18324"/>
        <v>211</v>
      </c>
      <c r="AO940" s="179">
        <f t="shared" si="18324"/>
        <v>849</v>
      </c>
      <c r="AP940" s="177">
        <f t="shared" si="18324"/>
        <v>951</v>
      </c>
      <c r="AQ940" s="238">
        <f t="shared" si="18324"/>
        <v>2967</v>
      </c>
      <c r="AR940" s="180">
        <f t="shared" si="18324"/>
        <v>2212</v>
      </c>
      <c r="AS940" s="181">
        <f t="shared" si="18324"/>
        <v>4029</v>
      </c>
      <c r="AT940" s="238">
        <f t="shared" si="18324"/>
        <v>1639</v>
      </c>
      <c r="AU940" s="179">
        <f t="shared" si="18324"/>
        <v>1805</v>
      </c>
      <c r="AV940" s="177">
        <f t="shared" si="18324"/>
        <v>2266</v>
      </c>
      <c r="AW940" s="178">
        <f t="shared" si="18325"/>
        <v>1755</v>
      </c>
      <c r="AX940" s="238">
        <f t="shared" si="18325"/>
        <v>321</v>
      </c>
      <c r="AY940" s="179">
        <f t="shared" si="18325"/>
        <v>1177</v>
      </c>
      <c r="AZ940" s="177">
        <f t="shared" si="18325"/>
        <v>947</v>
      </c>
      <c r="BA940" s="178">
        <f t="shared" si="18325"/>
        <v>2404</v>
      </c>
      <c r="BB940" s="238">
        <f t="shared" si="18325"/>
        <v>1401</v>
      </c>
      <c r="BC940" s="179">
        <f t="shared" si="18325"/>
        <v>1557</v>
      </c>
      <c r="BD940" s="177">
        <f t="shared" si="18325"/>
        <v>3240</v>
      </c>
      <c r="BE940" s="238">
        <f t="shared" si="18325"/>
        <v>2717</v>
      </c>
      <c r="BF940" s="158">
        <f t="shared" si="18326"/>
        <v>24394</v>
      </c>
      <c r="BG940" s="159">
        <f t="shared" si="18326"/>
        <v>25062</v>
      </c>
      <c r="BI940" s="136" t="s">
        <v>17</v>
      </c>
      <c r="BJ940" s="128">
        <f>B940/B963</f>
        <v>1.4018268969883332E-2</v>
      </c>
      <c r="BK940" s="129">
        <f t="shared" ref="BK940" si="18356">C940/C963</f>
        <v>0</v>
      </c>
      <c r="BL940" s="130">
        <f t="shared" ref="BL940" si="18357">D940/D963</f>
        <v>1.8043025676613464E-2</v>
      </c>
      <c r="BM940" s="131">
        <f t="shared" ref="BM940" si="18358">E940/E963</f>
        <v>2.6919711959082036E-4</v>
      </c>
      <c r="BN940" s="128">
        <f t="shared" ref="BN940" si="18359">F940/F963</f>
        <v>2.6685139449430757E-2</v>
      </c>
      <c r="BO940" s="129">
        <f t="shared" ref="BO940" si="18360">G940/G963</f>
        <v>3.7523452157598499E-4</v>
      </c>
      <c r="BP940" s="130">
        <f t="shared" ref="BP940" si="18361">H940/H963</f>
        <v>1.3278120358284197E-2</v>
      </c>
      <c r="BQ940" s="131">
        <f t="shared" ref="BQ940" si="18362">I940/I963</f>
        <v>1.2862287772251759E-3</v>
      </c>
      <c r="BR940" s="128">
        <f t="shared" ref="BR940" si="18363">J940/J963</f>
        <v>1.5944339759385419E-3</v>
      </c>
      <c r="BS940" s="129">
        <f t="shared" ref="BS940" si="18364">K940/K963</f>
        <v>3.3864822915196839E-3</v>
      </c>
      <c r="BT940" s="130">
        <f t="shared" ref="BT940" si="18365">L940/L963</f>
        <v>3.4572505147030261E-3</v>
      </c>
      <c r="BU940" s="128">
        <f t="shared" ref="BU940" si="18366">M940/M963</f>
        <v>5.0181957479410073E-3</v>
      </c>
      <c r="BV940" s="132">
        <f t="shared" ref="BV940" si="18367">N940/N963</f>
        <v>5.010932944606414E-3</v>
      </c>
      <c r="BW940" s="133">
        <f t="shared" ref="BW940" si="18368">O940/O963</f>
        <v>3.9667160606406023E-3</v>
      </c>
      <c r="BX940" s="128">
        <f t="shared" ref="BX940" si="18369">P940/P963</f>
        <v>3.3775331498623966E-3</v>
      </c>
      <c r="BY940" s="129">
        <f t="shared" ref="BY940" si="18370">Q940/Q963</f>
        <v>3.3999150021249468E-3</v>
      </c>
      <c r="BZ940" s="130">
        <f t="shared" ref="BZ940" si="18371">R940/R963</f>
        <v>1.2628848385555329E-3</v>
      </c>
      <c r="CA940" s="131">
        <f t="shared" ref="CA940" si="18372">S940/S963</f>
        <v>3.5517096638791129E-4</v>
      </c>
      <c r="CB940" s="128">
        <f t="shared" ref="CB940" si="18373">T940/T963</f>
        <v>0</v>
      </c>
      <c r="CC940" s="129">
        <f t="shared" ref="CC940" si="18374">U940/U963</f>
        <v>0</v>
      </c>
      <c r="CD940" s="130">
        <f t="shared" ref="CD940" si="18375">V940/V963</f>
        <v>5.1555882894494573E-4</v>
      </c>
      <c r="CE940" s="131">
        <f t="shared" ref="CE940" si="18376">W940/W963</f>
        <v>0</v>
      </c>
      <c r="CF940" s="128">
        <f t="shared" ref="CF940" si="18377">X940/X963</f>
        <v>2.295473326599945E-4</v>
      </c>
      <c r="CG940" s="129">
        <f t="shared" ref="CG940" si="18378">Y940/Y963</f>
        <v>0</v>
      </c>
      <c r="CH940" s="130">
        <f t="shared" ref="CH940" si="18379">Z940/Z963</f>
        <v>0</v>
      </c>
      <c r="CI940" s="128">
        <f t="shared" ref="CI940" si="18380">AA940/AA963</f>
        <v>0</v>
      </c>
      <c r="CJ940" s="134">
        <f t="shared" ref="CJ940" si="18381">AB940/AB963</f>
        <v>7.4010959636460838E-3</v>
      </c>
      <c r="CK940" s="135">
        <f t="shared" ref="CK940" si="18382">AC940/AC963</f>
        <v>1.3844411192996686E-3</v>
      </c>
    </row>
    <row r="941" spans="1:89" ht="13.5" thickBot="1" x14ac:dyDescent="0.25">
      <c r="A941" s="145" t="s">
        <v>18</v>
      </c>
      <c r="B941" s="182">
        <v>2115</v>
      </c>
      <c r="C941" s="183">
        <v>141</v>
      </c>
      <c r="D941" s="184">
        <v>944</v>
      </c>
      <c r="E941" s="185">
        <v>253</v>
      </c>
      <c r="F941" s="182">
        <v>3221</v>
      </c>
      <c r="G941" s="186">
        <v>420</v>
      </c>
      <c r="H941" s="184">
        <v>2536</v>
      </c>
      <c r="I941" s="185">
        <v>831</v>
      </c>
      <c r="J941" s="182">
        <v>98</v>
      </c>
      <c r="K941" s="186">
        <v>276</v>
      </c>
      <c r="L941" s="184">
        <v>625</v>
      </c>
      <c r="M941" s="182">
        <v>1113</v>
      </c>
      <c r="N941" s="187">
        <v>1696</v>
      </c>
      <c r="O941" s="188">
        <v>2157</v>
      </c>
      <c r="P941" s="182">
        <v>912</v>
      </c>
      <c r="Q941" s="186">
        <v>1021</v>
      </c>
      <c r="R941" s="184">
        <v>1097</v>
      </c>
      <c r="S941" s="185">
        <v>1400</v>
      </c>
      <c r="T941" s="182">
        <v>142</v>
      </c>
      <c r="U941" s="186">
        <v>759</v>
      </c>
      <c r="V941" s="184">
        <v>672</v>
      </c>
      <c r="W941" s="185">
        <v>1759</v>
      </c>
      <c r="X941" s="182">
        <v>918</v>
      </c>
      <c r="Y941" s="186">
        <v>709</v>
      </c>
      <c r="Z941" s="184">
        <v>2046</v>
      </c>
      <c r="AA941" s="182">
        <v>1275</v>
      </c>
      <c r="AB941" s="158">
        <f t="shared" si="18354"/>
        <v>17022</v>
      </c>
      <c r="AC941" s="159">
        <f t="shared" si="18355"/>
        <v>12114</v>
      </c>
      <c r="AE941" s="235">
        <f>$AE$11</f>
        <v>0</v>
      </c>
      <c r="AF941" s="125">
        <f>SUMIF($A$9:$A$32,$AE941,B$939:B$962)</f>
        <v>0</v>
      </c>
      <c r="AG941" s="183">
        <f t="shared" si="18324"/>
        <v>0</v>
      </c>
      <c r="AH941" s="184">
        <f t="shared" si="18324"/>
        <v>0</v>
      </c>
      <c r="AI941" s="185">
        <f t="shared" si="18324"/>
        <v>0</v>
      </c>
      <c r="AJ941" s="182">
        <f t="shared" si="18324"/>
        <v>0</v>
      </c>
      <c r="AK941" s="186">
        <f t="shared" si="18324"/>
        <v>0</v>
      </c>
      <c r="AL941" s="184">
        <f t="shared" si="18324"/>
        <v>0</v>
      </c>
      <c r="AM941" s="185">
        <f t="shared" si="18324"/>
        <v>0</v>
      </c>
      <c r="AN941" s="182">
        <f t="shared" si="18324"/>
        <v>0</v>
      </c>
      <c r="AO941" s="186">
        <f t="shared" si="18324"/>
        <v>0</v>
      </c>
      <c r="AP941" s="184">
        <f t="shared" si="18324"/>
        <v>0</v>
      </c>
      <c r="AQ941" s="182">
        <f t="shared" si="18324"/>
        <v>0</v>
      </c>
      <c r="AR941" s="187">
        <f t="shared" si="18324"/>
        <v>0</v>
      </c>
      <c r="AS941" s="188">
        <f t="shared" si="18324"/>
        <v>0</v>
      </c>
      <c r="AT941" s="182">
        <f t="shared" si="18324"/>
        <v>0</v>
      </c>
      <c r="AU941" s="186">
        <f t="shared" si="18324"/>
        <v>0</v>
      </c>
      <c r="AV941" s="184">
        <f t="shared" si="18324"/>
        <v>0</v>
      </c>
      <c r="AW941" s="185">
        <f t="shared" si="18325"/>
        <v>0</v>
      </c>
      <c r="AX941" s="182">
        <f t="shared" si="18325"/>
        <v>0</v>
      </c>
      <c r="AY941" s="186">
        <f t="shared" si="18325"/>
        <v>0</v>
      </c>
      <c r="AZ941" s="184">
        <f t="shared" si="18325"/>
        <v>0</v>
      </c>
      <c r="BA941" s="185">
        <f t="shared" si="18325"/>
        <v>0</v>
      </c>
      <c r="BB941" s="182">
        <f t="shared" si="18325"/>
        <v>0</v>
      </c>
      <c r="BC941" s="186">
        <f t="shared" si="18325"/>
        <v>0</v>
      </c>
      <c r="BD941" s="184">
        <f t="shared" si="18325"/>
        <v>0</v>
      </c>
      <c r="BE941" s="182">
        <f t="shared" si="18325"/>
        <v>0</v>
      </c>
      <c r="BF941" s="158">
        <f t="shared" si="18326"/>
        <v>0</v>
      </c>
      <c r="BG941" s="159">
        <f t="shared" si="18326"/>
        <v>0</v>
      </c>
      <c r="BI941" s="145" t="s">
        <v>18</v>
      </c>
      <c r="BJ941" s="128">
        <f>B941/B963</f>
        <v>6.3760513701727417E-2</v>
      </c>
      <c r="BK941" s="129">
        <f t="shared" ref="BK941" si="18383">C941/C963</f>
        <v>4.3739918103983125E-3</v>
      </c>
      <c r="BL941" s="130">
        <f t="shared" ref="BL941" si="18384">D941/D963</f>
        <v>6.5510062456627341E-2</v>
      </c>
      <c r="BM941" s="131">
        <f t="shared" ref="BM941" si="18385">E941/E963</f>
        <v>1.702671781411939E-2</v>
      </c>
      <c r="BN941" s="128">
        <f t="shared" ref="BN941" si="18386">F941/F963</f>
        <v>9.7012228179025356E-2</v>
      </c>
      <c r="BO941" s="129">
        <f t="shared" ref="BO941" si="18387">G941/G963</f>
        <v>1.4327136278355791E-2</v>
      </c>
      <c r="BP941" s="130">
        <f t="shared" ref="BP941" si="18388">H941/H963</f>
        <v>5.7073412251879195E-2</v>
      </c>
      <c r="BQ941" s="131">
        <f t="shared" ref="BQ941" si="18389">I941/I963</f>
        <v>1.7814268564568685E-2</v>
      </c>
      <c r="BR941" s="128">
        <f t="shared" ref="BR941" si="18390">J941/J963</f>
        <v>1.4204957240179736E-2</v>
      </c>
      <c r="BS941" s="129">
        <f t="shared" ref="BS941" si="18391">K941/K963</f>
        <v>3.8944546352476364E-2</v>
      </c>
      <c r="BT941" s="130">
        <f t="shared" ref="BT941" si="18392">L941/L963</f>
        <v>2.4278444625723497E-2</v>
      </c>
      <c r="BU941" s="128">
        <f t="shared" ref="BU941" si="18393">M941/M963</f>
        <v>4.2635510438613293E-2</v>
      </c>
      <c r="BV941" s="132">
        <f t="shared" ref="BV941" si="18394">N941/N963</f>
        <v>3.8629737609329445E-2</v>
      </c>
      <c r="BW941" s="133">
        <f t="shared" ref="BW941" si="18395">O941/O963</f>
        <v>4.9173600820699874E-2</v>
      </c>
      <c r="BX941" s="128">
        <f t="shared" ref="BX941" si="18396">P941/P963</f>
        <v>3.8028521391043284E-2</v>
      </c>
      <c r="BY941" s="129">
        <f t="shared" ref="BY941" si="18397">Q941/Q963</f>
        <v>4.3391415214619637E-2</v>
      </c>
      <c r="BZ941" s="130">
        <f t="shared" ref="BZ941" si="18398">R941/R963</f>
        <v>3.7442828862038362E-2</v>
      </c>
      <c r="CA941" s="131">
        <f t="shared" ref="CA941" si="18399">S941/S963</f>
        <v>4.5203577540279614E-2</v>
      </c>
      <c r="CB941" s="128">
        <f t="shared" ref="CB941" si="18400">T941/T963</f>
        <v>1.6149209598544295E-2</v>
      </c>
      <c r="CC941" s="129">
        <f t="shared" ref="CC941" si="18401">U941/U963</f>
        <v>8.0667446062280795E-2</v>
      </c>
      <c r="CD941" s="130">
        <f t="shared" ref="CD941" si="18402">V941/V963</f>
        <v>2.4746823789357393E-2</v>
      </c>
      <c r="CE941" s="131">
        <f t="shared" ref="CE941" si="18403">W941/W963</f>
        <v>5.6436088295687886E-2</v>
      </c>
      <c r="CF941" s="128">
        <f t="shared" ref="CF941" si="18404">X941/X963</f>
        <v>4.214489027637499E-2</v>
      </c>
      <c r="CG941" s="129">
        <f t="shared" ref="CG941" si="18405">Y941/Y963</f>
        <v>4.9933093879850697E-2</v>
      </c>
      <c r="CH941" s="130">
        <f t="shared" ref="CH941" si="18406">Z941/Z963</f>
        <v>4.413001747082803E-2</v>
      </c>
      <c r="CI941" s="128">
        <f t="shared" ref="CI941" si="18407">AA941/AA963</f>
        <v>2.6478101052893901E-2</v>
      </c>
      <c r="CJ941" s="134">
        <f t="shared" ref="CJ941" si="18408">AB941/AB963</f>
        <v>4.7397086340550655E-2</v>
      </c>
      <c r="CK941" s="135">
        <f t="shared" ref="CK941" si="18409">AC941/AC963</f>
        <v>3.3881049937770073E-2</v>
      </c>
    </row>
    <row r="942" spans="1:89" ht="14.25" thickTop="1" thickBot="1" x14ac:dyDescent="0.25">
      <c r="A942" s="136" t="s">
        <v>19</v>
      </c>
      <c r="B942" s="175">
        <v>3053</v>
      </c>
      <c r="C942" s="176">
        <v>1232</v>
      </c>
      <c r="D942" s="177">
        <v>1281</v>
      </c>
      <c r="E942" s="178">
        <v>820</v>
      </c>
      <c r="F942" s="175">
        <v>3304</v>
      </c>
      <c r="G942" s="179">
        <v>1407</v>
      </c>
      <c r="H942" s="177">
        <v>3465</v>
      </c>
      <c r="I942" s="178">
        <v>1989</v>
      </c>
      <c r="J942" s="175">
        <v>225</v>
      </c>
      <c r="K942" s="179">
        <v>633</v>
      </c>
      <c r="L942" s="177">
        <v>1055</v>
      </c>
      <c r="M942" s="175">
        <v>2365</v>
      </c>
      <c r="N942" s="180">
        <v>2775</v>
      </c>
      <c r="O942" s="181">
        <v>3523</v>
      </c>
      <c r="P942" s="175">
        <v>1771</v>
      </c>
      <c r="Q942" s="179">
        <v>1824</v>
      </c>
      <c r="R942" s="177">
        <v>2218</v>
      </c>
      <c r="S942" s="178">
        <v>1948</v>
      </c>
      <c r="T942" s="175">
        <v>353</v>
      </c>
      <c r="U942" s="179">
        <v>1390</v>
      </c>
      <c r="V942" s="177">
        <v>1081</v>
      </c>
      <c r="W942" s="178">
        <v>3102</v>
      </c>
      <c r="X942" s="175">
        <v>1746</v>
      </c>
      <c r="Y942" s="179">
        <v>1302</v>
      </c>
      <c r="Z942" s="177">
        <v>3258</v>
      </c>
      <c r="AA942" s="175">
        <v>2546</v>
      </c>
      <c r="AB942" s="158">
        <f t="shared" si="18354"/>
        <v>25585</v>
      </c>
      <c r="AC942" s="159">
        <f t="shared" si="18355"/>
        <v>24081</v>
      </c>
      <c r="AE942" s="229" t="s">
        <v>13</v>
      </c>
      <c r="AF942" s="20">
        <f t="shared" ref="AF942:BG942" si="18410">SUM(AF939:AF941)</f>
        <v>6133</v>
      </c>
      <c r="AG942" s="21">
        <f t="shared" si="18410"/>
        <v>2746</v>
      </c>
      <c r="AH942" s="20">
        <f t="shared" si="18410"/>
        <v>1976</v>
      </c>
      <c r="AI942" s="21">
        <f t="shared" si="18410"/>
        <v>2140</v>
      </c>
      <c r="AJ942" s="20">
        <f t="shared" si="18410"/>
        <v>6127</v>
      </c>
      <c r="AK942" s="21">
        <f t="shared" si="18410"/>
        <v>2760</v>
      </c>
      <c r="AL942" s="20">
        <f t="shared" si="18410"/>
        <v>7186</v>
      </c>
      <c r="AM942" s="21">
        <f t="shared" si="18410"/>
        <v>4638</v>
      </c>
      <c r="AN942" s="20">
        <f t="shared" si="18410"/>
        <v>518</v>
      </c>
      <c r="AO942" s="21">
        <f t="shared" si="18410"/>
        <v>1814</v>
      </c>
      <c r="AP942" s="20">
        <f t="shared" si="18410"/>
        <v>2072</v>
      </c>
      <c r="AQ942" s="21">
        <f t="shared" si="18410"/>
        <v>6268</v>
      </c>
      <c r="AR942" s="20">
        <f t="shared" si="18410"/>
        <v>5067</v>
      </c>
      <c r="AS942" s="21">
        <f t="shared" si="18410"/>
        <v>8035</v>
      </c>
      <c r="AT942" s="20">
        <f t="shared" si="18410"/>
        <v>3781</v>
      </c>
      <c r="AU942" s="21">
        <f t="shared" si="18410"/>
        <v>3672</v>
      </c>
      <c r="AV942" s="20">
        <f t="shared" si="18410"/>
        <v>4693</v>
      </c>
      <c r="AW942" s="21">
        <f t="shared" si="18410"/>
        <v>3788</v>
      </c>
      <c r="AX942" s="20">
        <f t="shared" si="18410"/>
        <v>729</v>
      </c>
      <c r="AY942" s="21">
        <f t="shared" si="18410"/>
        <v>2697</v>
      </c>
      <c r="AZ942" s="20">
        <f t="shared" si="18410"/>
        <v>2087</v>
      </c>
      <c r="BA942" s="21">
        <f t="shared" si="18410"/>
        <v>5453</v>
      </c>
      <c r="BB942" s="20">
        <f t="shared" si="18410"/>
        <v>3267</v>
      </c>
      <c r="BC942" s="21">
        <f t="shared" si="18410"/>
        <v>3319</v>
      </c>
      <c r="BD942" s="20">
        <f t="shared" si="18410"/>
        <v>7258</v>
      </c>
      <c r="BE942" s="21">
        <f t="shared" si="18410"/>
        <v>4922</v>
      </c>
      <c r="BF942" s="160">
        <f t="shared" si="18410"/>
        <v>51298</v>
      </c>
      <c r="BG942" s="161">
        <f t="shared" si="18410"/>
        <v>53654</v>
      </c>
      <c r="BI942" s="136" t="s">
        <v>19</v>
      </c>
      <c r="BJ942" s="128">
        <f>B942/B963</f>
        <v>9.2038226161406042E-2</v>
      </c>
      <c r="BK942" s="129">
        <f t="shared" ref="BK942" si="18411">C942/C963</f>
        <v>3.8218141208586673E-2</v>
      </c>
      <c r="BL942" s="130">
        <f t="shared" ref="BL942" si="18412">D942/D963</f>
        <v>8.889659958362249E-2</v>
      </c>
      <c r="BM942" s="131">
        <f t="shared" ref="BM942" si="18413">E942/E963</f>
        <v>5.5185409516118181E-2</v>
      </c>
      <c r="BN942" s="128">
        <f t="shared" ref="BN942" si="18414">F942/F963</f>
        <v>9.9512077585687614E-2</v>
      </c>
      <c r="BO942" s="129">
        <f t="shared" ref="BO942" si="18415">G942/G963</f>
        <v>4.7995906532491896E-2</v>
      </c>
      <c r="BP942" s="130">
        <f t="shared" ref="BP942" si="18416">H942/H963</f>
        <v>7.7980825493991088E-2</v>
      </c>
      <c r="BQ942" s="131">
        <f t="shared" ref="BQ942" si="18417">I942/I963</f>
        <v>4.263848396501458E-2</v>
      </c>
      <c r="BR942" s="128">
        <f t="shared" ref="BR942" si="18418">J942/J963</f>
        <v>3.2613422235106534E-2</v>
      </c>
      <c r="BS942" s="129">
        <f t="shared" ref="BS942" si="18419">K942/K963</f>
        <v>8.9318470438831662E-2</v>
      </c>
      <c r="BT942" s="130">
        <f t="shared" ref="BT942" si="18420">L942/L963</f>
        <v>4.0982014528221263E-2</v>
      </c>
      <c r="BU942" s="128">
        <f t="shared" ref="BU942" si="18421">M942/M963</f>
        <v>9.0595671327331928E-2</v>
      </c>
      <c r="BV942" s="132">
        <f t="shared" ref="BV942" si="18422">N942/N963</f>
        <v>6.32060860058309E-2</v>
      </c>
      <c r="BW942" s="133">
        <f t="shared" ref="BW942" si="18423">O942/O963</f>
        <v>8.031460161860253E-2</v>
      </c>
      <c r="BX942" s="128">
        <f t="shared" ref="BX942" si="18424">P942/P963</f>
        <v>7.3847051955633389E-2</v>
      </c>
      <c r="BY942" s="129">
        <f t="shared" ref="BY942" si="18425">Q942/Q963</f>
        <v>7.7518062048448785E-2</v>
      </c>
      <c r="BZ942" s="130">
        <f t="shared" ref="BZ942" si="18426">R942/R963</f>
        <v>7.5704826268004635E-2</v>
      </c>
      <c r="CA942" s="131">
        <f t="shared" ref="CA942" si="18427">S942/S963</f>
        <v>6.2897549320331925E-2</v>
      </c>
      <c r="CB942" s="128">
        <f t="shared" ref="CB942" si="18428">T942/T963</f>
        <v>4.0145570340043214E-2</v>
      </c>
      <c r="CC942" s="129">
        <f t="shared" ref="CC942" si="18429">U942/U963</f>
        <v>0.1477308959506855</v>
      </c>
      <c r="CD942" s="130">
        <f t="shared" ref="CD942" si="18430">V942/V963</f>
        <v>3.9808506720677594E-2</v>
      </c>
      <c r="CE942" s="131">
        <f t="shared" ref="CE942" si="18431">W942/W963</f>
        <v>9.9525154004106775E-2</v>
      </c>
      <c r="CF942" s="128">
        <f t="shared" ref="CF942" si="18432">X942/X963</f>
        <v>8.0157928564870071E-2</v>
      </c>
      <c r="CG942" s="129">
        <f t="shared" ref="CG942" si="18433">Y942/Y963</f>
        <v>9.1696598351996617E-2</v>
      </c>
      <c r="CH942" s="130">
        <f t="shared" ref="CH942" si="18434">Z942/Z963</f>
        <v>7.0271552746802413E-2</v>
      </c>
      <c r="CI942" s="128">
        <f t="shared" ref="CI942" si="18435">AA942/AA963</f>
        <v>5.2873133553464999E-2</v>
      </c>
      <c r="CJ942" s="134">
        <f t="shared" ref="CJ942" si="18436">AB942/AB963</f>
        <v>7.1240421455938702E-2</v>
      </c>
      <c r="CK942" s="135">
        <f t="shared" ref="CK942" si="18437">AC942/AC963</f>
        <v>6.7350962815869331E-2</v>
      </c>
    </row>
    <row r="943" spans="1:89" ht="13.5" thickTop="1" x14ac:dyDescent="0.2">
      <c r="A943" s="145" t="s">
        <v>20</v>
      </c>
      <c r="B943" s="182">
        <v>3378</v>
      </c>
      <c r="C943" s="183">
        <v>1576</v>
      </c>
      <c r="D943" s="184">
        <v>1096</v>
      </c>
      <c r="E943" s="185">
        <v>1118</v>
      </c>
      <c r="F943" s="182">
        <v>3235</v>
      </c>
      <c r="G943" s="186">
        <v>1562</v>
      </c>
      <c r="H943" s="184">
        <v>3898</v>
      </c>
      <c r="I943" s="185">
        <v>2297</v>
      </c>
      <c r="J943" s="182">
        <v>307</v>
      </c>
      <c r="K943" s="186">
        <v>965</v>
      </c>
      <c r="L943" s="184">
        <v>1121</v>
      </c>
      <c r="M943" s="182">
        <v>3301</v>
      </c>
      <c r="N943" s="187">
        <v>2855</v>
      </c>
      <c r="O943" s="188">
        <v>4006</v>
      </c>
      <c r="P943" s="182">
        <v>2142</v>
      </c>
      <c r="Q943" s="186">
        <v>1867</v>
      </c>
      <c r="R943" s="184">
        <v>2427</v>
      </c>
      <c r="S943" s="185">
        <v>2033</v>
      </c>
      <c r="T943" s="182">
        <v>408</v>
      </c>
      <c r="U943" s="186">
        <v>1520</v>
      </c>
      <c r="V943" s="184">
        <v>1140</v>
      </c>
      <c r="W943" s="185">
        <v>3049</v>
      </c>
      <c r="X943" s="182">
        <v>1866</v>
      </c>
      <c r="Y943" s="186">
        <v>1762</v>
      </c>
      <c r="Z943" s="184">
        <v>4018</v>
      </c>
      <c r="AA943" s="182">
        <v>2205</v>
      </c>
      <c r="AB943" s="158">
        <f t="shared" si="18354"/>
        <v>27891</v>
      </c>
      <c r="AC943" s="159">
        <f t="shared" si="18355"/>
        <v>27261</v>
      </c>
      <c r="BI943" s="145" t="s">
        <v>20</v>
      </c>
      <c r="BJ943" s="128">
        <f>B943/B963</f>
        <v>0.10183594103282988</v>
      </c>
      <c r="BK943" s="129">
        <f t="shared" ref="BK943" si="18438">C943/C963</f>
        <v>4.888944037721802E-2</v>
      </c>
      <c r="BL943" s="130">
        <f t="shared" ref="BL943" si="18439">D943/D963</f>
        <v>7.6058292852185988E-2</v>
      </c>
      <c r="BM943" s="131">
        <f t="shared" ref="BM943" si="18440">E943/E963</f>
        <v>7.5240594925634299E-2</v>
      </c>
      <c r="BN943" s="128">
        <f t="shared" ref="BN943" si="18441">F943/F963</f>
        <v>9.7433889524727424E-2</v>
      </c>
      <c r="BO943" s="129">
        <f t="shared" ref="BO943" si="18442">G943/G963</f>
        <v>5.3283302063789867E-2</v>
      </c>
      <c r="BP943" s="130">
        <f t="shared" ref="BP943" si="18443">H943/H963</f>
        <v>8.7725615519647124E-2</v>
      </c>
      <c r="BQ943" s="131">
        <f t="shared" ref="BQ943" si="18444">I943/I963</f>
        <v>4.9241125021437147E-2</v>
      </c>
      <c r="BR943" s="128">
        <f t="shared" ref="BR943" si="18445">J943/J963</f>
        <v>4.4499202783012032E-2</v>
      </c>
      <c r="BS943" s="129">
        <f t="shared" ref="BS943" si="18446">K943/K963</f>
        <v>0.13616480880485396</v>
      </c>
      <c r="BT943" s="130">
        <f t="shared" ref="BT943" si="18447">L943/L963</f>
        <v>4.3545818280697667E-2</v>
      </c>
      <c r="BU943" s="128">
        <f t="shared" ref="BU943" si="18448">M943/M963</f>
        <v>0.12645087148055928</v>
      </c>
      <c r="BV943" s="132">
        <f t="shared" ref="BV943" si="18449">N943/N963</f>
        <v>6.5028243440233238E-2</v>
      </c>
      <c r="BW943" s="133">
        <f t="shared" ref="BW943" si="18450">O943/O963</f>
        <v>9.1325658269691093E-2</v>
      </c>
      <c r="BX943" s="128">
        <f t="shared" ref="BX943" si="18451">P943/P963</f>
        <v>8.9316987740805598E-2</v>
      </c>
      <c r="BY943" s="129">
        <f t="shared" ref="BY943" si="18452">Q943/Q963</f>
        <v>7.9345516362090945E-2</v>
      </c>
      <c r="BZ943" s="130">
        <f t="shared" ref="BZ943" si="18453">R943/R963</f>
        <v>8.2838419004710215E-2</v>
      </c>
      <c r="CA943" s="131">
        <f t="shared" ref="CA943" si="18454">S943/S963</f>
        <v>6.5642052242420326E-2</v>
      </c>
      <c r="CB943" s="128">
        <f t="shared" ref="CB943" si="18455">T943/T963</f>
        <v>4.6400545888775159E-2</v>
      </c>
      <c r="CC943" s="129">
        <f t="shared" ref="CC943" si="18456">U943/U963</f>
        <v>0.1615474545647784</v>
      </c>
      <c r="CD943" s="130">
        <f t="shared" ref="CD943" si="18457">V943/V963</f>
        <v>4.1981218928374149E-2</v>
      </c>
      <c r="CE943" s="131">
        <f t="shared" ref="CE943" si="18458">W943/W963</f>
        <v>9.782469199178645E-2</v>
      </c>
      <c r="CF943" s="128">
        <f t="shared" ref="CF943" si="18459">X943/X963</f>
        <v>8.566706454870994E-2</v>
      </c>
      <c r="CG943" s="129">
        <f t="shared" ref="CG943" si="18460">Y943/Y963</f>
        <v>0.12409324600323966</v>
      </c>
      <c r="CH943" s="130">
        <f t="shared" ref="CH943" si="18461">Z943/Z963</f>
        <v>8.6663934603023962E-2</v>
      </c>
      <c r="CI943" s="128">
        <f t="shared" ref="CI943" si="18462">AA943/AA963</f>
        <v>4.5791539467945924E-2</v>
      </c>
      <c r="CJ943" s="134">
        <f t="shared" ref="CJ943" si="18463">AB943/AB963</f>
        <v>7.766138732959102E-2</v>
      </c>
      <c r="CK943" s="135">
        <f t="shared" ref="CK943" si="18464">AC943/AC963</f>
        <v>7.6244948188339934E-2</v>
      </c>
    </row>
    <row r="944" spans="1:89" ht="13.5" thickBot="1" x14ac:dyDescent="0.25">
      <c r="A944" s="136" t="s">
        <v>21</v>
      </c>
      <c r="B944" s="175">
        <v>2755</v>
      </c>
      <c r="C944" s="176">
        <v>1170</v>
      </c>
      <c r="D944" s="177">
        <v>880</v>
      </c>
      <c r="E944" s="178">
        <v>1022</v>
      </c>
      <c r="F944" s="175">
        <v>2892</v>
      </c>
      <c r="G944" s="179">
        <v>1198</v>
      </c>
      <c r="H944" s="177">
        <v>3288</v>
      </c>
      <c r="I944" s="178">
        <v>2341</v>
      </c>
      <c r="J944" s="175">
        <v>211</v>
      </c>
      <c r="K944" s="179">
        <v>849</v>
      </c>
      <c r="L944" s="177">
        <v>951</v>
      </c>
      <c r="M944" s="175">
        <v>2967</v>
      </c>
      <c r="N944" s="180">
        <v>2212</v>
      </c>
      <c r="O944" s="181">
        <v>4029</v>
      </c>
      <c r="P944" s="175">
        <v>1639</v>
      </c>
      <c r="Q944" s="179">
        <v>1805</v>
      </c>
      <c r="R944" s="177">
        <v>2266</v>
      </c>
      <c r="S944" s="178">
        <v>1755</v>
      </c>
      <c r="T944" s="175">
        <v>321</v>
      </c>
      <c r="U944" s="179">
        <v>1177</v>
      </c>
      <c r="V944" s="177">
        <v>947</v>
      </c>
      <c r="W944" s="178">
        <v>2404</v>
      </c>
      <c r="X944" s="175">
        <v>1401</v>
      </c>
      <c r="Y944" s="179">
        <v>1557</v>
      </c>
      <c r="Z944" s="177">
        <v>3240</v>
      </c>
      <c r="AA944" s="175">
        <v>2717</v>
      </c>
      <c r="AB944" s="158">
        <f t="shared" si="18354"/>
        <v>23003</v>
      </c>
      <c r="AC944" s="159">
        <f t="shared" si="18355"/>
        <v>24991</v>
      </c>
      <c r="AE944" s="232" t="s">
        <v>85</v>
      </c>
      <c r="BI944" s="136" t="s">
        <v>21</v>
      </c>
      <c r="BJ944" s="128">
        <f>B944/B963</f>
        <v>8.3054475294685112E-2</v>
      </c>
      <c r="BK944" s="129">
        <f t="shared" ref="BK944" si="18465">C944/C963</f>
        <v>3.6294825660751956E-2</v>
      </c>
      <c r="BL944" s="130">
        <f t="shared" ref="BL944" si="18466">D944/D963</f>
        <v>6.1068702290076333E-2</v>
      </c>
      <c r="BM944" s="131">
        <f t="shared" ref="BM944" si="18467">E944/E963</f>
        <v>6.8779864055454609E-2</v>
      </c>
      <c r="BN944" s="128">
        <f t="shared" ref="BN944" si="18468">F944/F963</f>
        <v>8.7103186555026801E-2</v>
      </c>
      <c r="BO944" s="129">
        <f t="shared" ref="BO944" si="18469">G944/G963</f>
        <v>4.0866450622548185E-2</v>
      </c>
      <c r="BP944" s="130">
        <f t="shared" ref="BP944" si="18470">H944/H963</f>
        <v>7.3997389386505824E-2</v>
      </c>
      <c r="BQ944" s="131">
        <f t="shared" ref="BQ944" si="18471">I944/I963</f>
        <v>5.0184359458068942E-2</v>
      </c>
      <c r="BR944" s="128">
        <f t="shared" ref="BR944" si="18472">J944/J963</f>
        <v>3.0584142629366574E-2</v>
      </c>
      <c r="BS944" s="129">
        <f t="shared" ref="BS944" si="18473">K944/K963</f>
        <v>0.11979681106250882</v>
      </c>
      <c r="BT944" s="130">
        <f t="shared" ref="BT944" si="18474">L944/L963</f>
        <v>3.6942081342500876E-2</v>
      </c>
      <c r="BU944" s="128">
        <f t="shared" ref="BU944" si="18475">M944/M963</f>
        <v>0.11365638766519824</v>
      </c>
      <c r="BV944" s="132">
        <f t="shared" ref="BV944" si="18476">N944/N963</f>
        <v>5.038265306122449E-2</v>
      </c>
      <c r="BW944" s="133">
        <f t="shared" ref="BW944" si="18477">O944/O963</f>
        <v>9.184999430069532E-2</v>
      </c>
      <c r="BX944" s="128">
        <f t="shared" ref="BX944" si="18478">P944/P963</f>
        <v>6.8342923859561339E-2</v>
      </c>
      <c r="BY944" s="129">
        <f t="shared" ref="BY944" si="18479">Q944/Q963</f>
        <v>7.6710582235444108E-2</v>
      </c>
      <c r="BZ944" s="130">
        <f t="shared" ref="BZ944" si="18480">R944/R963</f>
        <v>7.7343163355860473E-2</v>
      </c>
      <c r="CA944" s="131">
        <f t="shared" ref="CA944" si="18481">S944/S963</f>
        <v>5.6665913273707659E-2</v>
      </c>
      <c r="CB944" s="128">
        <f t="shared" ref="CB944" si="18482">T944/T963</f>
        <v>3.6506311838962809E-2</v>
      </c>
      <c r="CC944" s="129">
        <f t="shared" ref="CC944" si="18483">U944/U963</f>
        <v>0.12509299606759486</v>
      </c>
      <c r="CD944" s="130">
        <f t="shared" ref="CD944" si="18484">V944/V963</f>
        <v>3.4873872215061684E-2</v>
      </c>
      <c r="CE944" s="131">
        <f t="shared" ref="CE944" si="18485">W944/W963</f>
        <v>7.7130390143737168E-2</v>
      </c>
      <c r="CF944" s="128">
        <f t="shared" ref="CF944" si="18486">X944/X963</f>
        <v>6.4319162611330458E-2</v>
      </c>
      <c r="CG944" s="129">
        <f t="shared" ref="CG944" si="18487">Y944/Y963</f>
        <v>0.10965560954996831</v>
      </c>
      <c r="CH944" s="130">
        <f t="shared" ref="CH944" si="18488">Z944/Z963</f>
        <v>6.98833121238919E-2</v>
      </c>
      <c r="CI944" s="128">
        <f t="shared" ref="CI944" si="18489">AA944/AA963</f>
        <v>5.6424314165264888E-2</v>
      </c>
      <c r="CJ944" s="134">
        <f t="shared" ref="CJ944" si="18490">AB944/AB963</f>
        <v>6.4050944488995815E-2</v>
      </c>
      <c r="CK944" s="135">
        <f t="shared" ref="CK944" si="18491">AC944/AC963</f>
        <v>6.9896096994783871E-2</v>
      </c>
    </row>
    <row r="945" spans="1:89" ht="14.25" thickTop="1" thickBot="1" x14ac:dyDescent="0.25">
      <c r="A945" s="145" t="s">
        <v>22</v>
      </c>
      <c r="B945" s="182">
        <v>2204</v>
      </c>
      <c r="C945" s="183">
        <v>1301</v>
      </c>
      <c r="D945" s="184">
        <v>774</v>
      </c>
      <c r="E945" s="185">
        <v>854</v>
      </c>
      <c r="F945" s="182">
        <v>2659</v>
      </c>
      <c r="G945" s="186">
        <v>1028</v>
      </c>
      <c r="H945" s="184">
        <v>2892</v>
      </c>
      <c r="I945" s="185">
        <v>2173</v>
      </c>
      <c r="J945" s="182">
        <v>283</v>
      </c>
      <c r="K945" s="186">
        <v>812</v>
      </c>
      <c r="L945" s="184">
        <v>877</v>
      </c>
      <c r="M945" s="182">
        <v>2468</v>
      </c>
      <c r="N945" s="187">
        <v>2136</v>
      </c>
      <c r="O945" s="188">
        <v>3191</v>
      </c>
      <c r="P945" s="182">
        <v>1188</v>
      </c>
      <c r="Q945" s="186">
        <v>1352</v>
      </c>
      <c r="R945" s="184">
        <v>1954</v>
      </c>
      <c r="S945" s="185">
        <v>1555</v>
      </c>
      <c r="T945" s="182">
        <v>304</v>
      </c>
      <c r="U945" s="186">
        <v>679</v>
      </c>
      <c r="V945" s="184">
        <v>824</v>
      </c>
      <c r="W945" s="185">
        <v>2384</v>
      </c>
      <c r="X945" s="182">
        <v>1152</v>
      </c>
      <c r="Y945" s="186">
        <v>1017</v>
      </c>
      <c r="Z945" s="184">
        <v>3028</v>
      </c>
      <c r="AA945" s="182">
        <v>2447</v>
      </c>
      <c r="AB945" s="158">
        <f t="shared" si="18354"/>
        <v>20275</v>
      </c>
      <c r="AC945" s="159">
        <f t="shared" si="18355"/>
        <v>21261</v>
      </c>
      <c r="AE945" s="300" t="s">
        <v>0</v>
      </c>
      <c r="AF945" s="302" t="s">
        <v>1</v>
      </c>
      <c r="AG945" s="303"/>
      <c r="AH945" s="302" t="s">
        <v>2</v>
      </c>
      <c r="AI945" s="303"/>
      <c r="AJ945" s="302" t="s">
        <v>3</v>
      </c>
      <c r="AK945" s="303"/>
      <c r="AL945" s="302" t="s">
        <v>4</v>
      </c>
      <c r="AM945" s="303"/>
      <c r="AN945" s="302" t="s">
        <v>5</v>
      </c>
      <c r="AO945" s="303"/>
      <c r="AP945" s="302" t="s">
        <v>6</v>
      </c>
      <c r="AQ945" s="303"/>
      <c r="AR945" s="302" t="s">
        <v>7</v>
      </c>
      <c r="AS945" s="303"/>
      <c r="AT945" s="302" t="s">
        <v>8</v>
      </c>
      <c r="AU945" s="303"/>
      <c r="AV945" s="302" t="s">
        <v>9</v>
      </c>
      <c r="AW945" s="303"/>
      <c r="AX945" s="302" t="s">
        <v>10</v>
      </c>
      <c r="AY945" s="303"/>
      <c r="AZ945" s="302" t="s">
        <v>11</v>
      </c>
      <c r="BA945" s="303"/>
      <c r="BB945" s="302" t="s">
        <v>12</v>
      </c>
      <c r="BC945" s="303"/>
      <c r="BD945" s="305" t="s">
        <v>40</v>
      </c>
      <c r="BE945" s="306"/>
      <c r="BF945" s="307" t="s">
        <v>41</v>
      </c>
      <c r="BG945" s="308"/>
      <c r="BI945" s="145" t="s">
        <v>22</v>
      </c>
      <c r="BJ945" s="128">
        <f>B945/B963</f>
        <v>6.644358023574809E-2</v>
      </c>
      <c r="BK945" s="129">
        <f t="shared" ref="BK945" si="18492">C945/C963</f>
        <v>4.0358605286015634E-2</v>
      </c>
      <c r="BL945" s="130">
        <f t="shared" ref="BL945" si="18493">D945/D963</f>
        <v>5.3712699514226234E-2</v>
      </c>
      <c r="BM945" s="131">
        <f t="shared" ref="BM945" si="18494">E945/E963</f>
        <v>5.7473585032640148E-2</v>
      </c>
      <c r="BN945" s="128">
        <f t="shared" ref="BN945" si="18495">F945/F963</f>
        <v>8.0085537015842423E-2</v>
      </c>
      <c r="BO945" s="129">
        <f t="shared" ref="BO945" si="18496">G945/G963</f>
        <v>3.506737165273751E-2</v>
      </c>
      <c r="BP945" s="130">
        <f t="shared" ref="BP945" si="18497">H945/H963</f>
        <v>6.5085295044335426E-2</v>
      </c>
      <c r="BQ945" s="131">
        <f t="shared" ref="BQ945" si="18498">I945/I963</f>
        <v>4.658291888183845E-2</v>
      </c>
      <c r="BR945" s="128">
        <f t="shared" ref="BR945" si="18499">J945/J963</f>
        <v>4.1020437744600666E-2</v>
      </c>
      <c r="BS945" s="129">
        <f t="shared" ref="BS945" si="18500">K945/K963</f>
        <v>0.11457598419641597</v>
      </c>
      <c r="BT945" s="130">
        <f t="shared" ref="BT945" si="18501">L945/L963</f>
        <v>3.4067513498815212E-2</v>
      </c>
      <c r="BU945" s="128">
        <f t="shared" ref="BU945" si="18502">M945/M963</f>
        <v>9.4541275617697762E-2</v>
      </c>
      <c r="BV945" s="132">
        <f t="shared" ref="BV945" si="18503">N945/N963</f>
        <v>4.8651603498542272E-2</v>
      </c>
      <c r="BW945" s="133">
        <f t="shared" ref="BW945" si="18504">O945/O963</f>
        <v>7.2745924997150352E-2</v>
      </c>
      <c r="BX945" s="128">
        <f t="shared" ref="BX945" si="18505">P945/P963</f>
        <v>4.9537152864648486E-2</v>
      </c>
      <c r="BY945" s="129">
        <f t="shared" ref="BY945" si="18506">Q945/Q963</f>
        <v>5.7458563535911604E-2</v>
      </c>
      <c r="BZ945" s="130">
        <f t="shared" ref="BZ945" si="18507">R945/R963</f>
        <v>6.6693972284797592E-2</v>
      </c>
      <c r="CA945" s="131">
        <f t="shared" ref="CA945" si="18508">S945/S963</f>
        <v>5.0208259339382E-2</v>
      </c>
      <c r="CB945" s="128">
        <f t="shared" ref="CB945" si="18509">T945/T963</f>
        <v>3.4572955760263847E-2</v>
      </c>
      <c r="CC945" s="129">
        <f t="shared" ref="CC945" si="18510">U945/U963</f>
        <v>7.2164948453608241E-2</v>
      </c>
      <c r="CD945" s="130">
        <f t="shared" ref="CD945" si="18511">V945/V963</f>
        <v>3.0344319646473945E-2</v>
      </c>
      <c r="CE945" s="131">
        <f t="shared" ref="CE945" si="18512">W945/W963</f>
        <v>7.6488706365503076E-2</v>
      </c>
      <c r="CF945" s="128">
        <f t="shared" ref="CF945" si="18513">X945/X963</f>
        <v>5.288770544486273E-2</v>
      </c>
      <c r="CG945" s="129">
        <f t="shared" ref="CG945" si="18514">Y945/Y963</f>
        <v>7.1624762307204728E-2</v>
      </c>
      <c r="CH945" s="130">
        <f t="shared" ref="CH945" si="18515">Z945/Z963</f>
        <v>6.5310700342945879E-2</v>
      </c>
      <c r="CI945" s="128">
        <f t="shared" ref="CI945" si="18516">AA945/AA963</f>
        <v>5.0817186883475592E-2</v>
      </c>
      <c r="CJ945" s="134">
        <f t="shared" ref="CJ945" si="18517">AB945/AB963</f>
        <v>5.6454936291544147E-2</v>
      </c>
      <c r="CK945" s="135">
        <f t="shared" ref="CK945" si="18518">AC945/AC963</f>
        <v>5.946384371198031E-2</v>
      </c>
    </row>
    <row r="946" spans="1:89" ht="15" thickTop="1" thickBot="1" x14ac:dyDescent="0.3">
      <c r="A946" s="136" t="s">
        <v>23</v>
      </c>
      <c r="B946" s="175">
        <v>1865</v>
      </c>
      <c r="C946" s="176">
        <v>1375</v>
      </c>
      <c r="D946" s="177">
        <v>680</v>
      </c>
      <c r="E946" s="178">
        <v>699</v>
      </c>
      <c r="F946" s="175">
        <v>1854</v>
      </c>
      <c r="G946" s="179">
        <v>1008</v>
      </c>
      <c r="H946" s="177">
        <v>2389</v>
      </c>
      <c r="I946" s="178">
        <v>2094</v>
      </c>
      <c r="J946" s="175">
        <v>317</v>
      </c>
      <c r="K946" s="179">
        <v>576</v>
      </c>
      <c r="L946" s="177">
        <v>845</v>
      </c>
      <c r="M946" s="175">
        <v>1636</v>
      </c>
      <c r="N946" s="180">
        <v>1828</v>
      </c>
      <c r="O946" s="181">
        <v>2513</v>
      </c>
      <c r="P946" s="175">
        <v>1092</v>
      </c>
      <c r="Q946" s="179">
        <v>898</v>
      </c>
      <c r="R946" s="177">
        <v>1704</v>
      </c>
      <c r="S946" s="178">
        <v>1317</v>
      </c>
      <c r="T946" s="175">
        <v>324</v>
      </c>
      <c r="U946" s="179">
        <v>462</v>
      </c>
      <c r="V946" s="177">
        <v>766</v>
      </c>
      <c r="W946" s="178">
        <v>1913</v>
      </c>
      <c r="X946" s="175">
        <v>940</v>
      </c>
      <c r="Y946" s="179">
        <v>708</v>
      </c>
      <c r="Z946" s="177">
        <v>2598</v>
      </c>
      <c r="AA946" s="175">
        <v>2302</v>
      </c>
      <c r="AB946" s="158">
        <f t="shared" si="18354"/>
        <v>17202</v>
      </c>
      <c r="AC946" s="159">
        <f t="shared" si="18355"/>
        <v>17501</v>
      </c>
      <c r="AE946" s="301"/>
      <c r="AF946" s="115" t="s">
        <v>14</v>
      </c>
      <c r="AG946" s="116" t="s">
        <v>15</v>
      </c>
      <c r="AH946" s="117" t="s">
        <v>14</v>
      </c>
      <c r="AI946" s="118" t="s">
        <v>15</v>
      </c>
      <c r="AJ946" s="115" t="s">
        <v>14</v>
      </c>
      <c r="AK946" s="116" t="s">
        <v>15</v>
      </c>
      <c r="AL946" s="117" t="s">
        <v>14</v>
      </c>
      <c r="AM946" s="118" t="s">
        <v>15</v>
      </c>
      <c r="AN946" s="115" t="s">
        <v>14</v>
      </c>
      <c r="AO946" s="116" t="s">
        <v>15</v>
      </c>
      <c r="AP946" s="117" t="s">
        <v>14</v>
      </c>
      <c r="AQ946" s="115" t="s">
        <v>15</v>
      </c>
      <c r="AR946" s="119" t="s">
        <v>14</v>
      </c>
      <c r="AS946" s="120" t="s">
        <v>15</v>
      </c>
      <c r="AT946" s="115" t="s">
        <v>14</v>
      </c>
      <c r="AU946" s="116" t="s">
        <v>15</v>
      </c>
      <c r="AV946" s="117" t="s">
        <v>14</v>
      </c>
      <c r="AW946" s="118" t="s">
        <v>15</v>
      </c>
      <c r="AX946" s="115" t="s">
        <v>14</v>
      </c>
      <c r="AY946" s="116" t="s">
        <v>15</v>
      </c>
      <c r="AZ946" s="117" t="s">
        <v>14</v>
      </c>
      <c r="BA946" s="118" t="s">
        <v>15</v>
      </c>
      <c r="BB946" s="115" t="s">
        <v>14</v>
      </c>
      <c r="BC946" s="116" t="s">
        <v>15</v>
      </c>
      <c r="BD946" s="28" t="s">
        <v>14</v>
      </c>
      <c r="BE946" s="121" t="s">
        <v>15</v>
      </c>
      <c r="BF946" s="162" t="s">
        <v>14</v>
      </c>
      <c r="BG946" s="163" t="s">
        <v>15</v>
      </c>
      <c r="BI946" s="136" t="s">
        <v>23</v>
      </c>
      <c r="BJ946" s="128">
        <f>B946/B963</f>
        <v>5.6223809954478308E-2</v>
      </c>
      <c r="BK946" s="129">
        <f t="shared" ref="BK946" si="18519">C946/C963</f>
        <v>4.2654175456011911E-2</v>
      </c>
      <c r="BL946" s="130">
        <f t="shared" ref="BL946" si="18520">D946/D963</f>
        <v>4.7189451769604443E-2</v>
      </c>
      <c r="BM946" s="131">
        <f t="shared" ref="BM946" si="18521">E946/E963</f>
        <v>4.7042196648495863E-2</v>
      </c>
      <c r="BN946" s="128">
        <f t="shared" ref="BN946" si="18522">F946/F963</f>
        <v>5.5840009637973614E-2</v>
      </c>
      <c r="BO946" s="129">
        <f t="shared" ref="BO946" si="18523">G946/G963</f>
        <v>3.4385127068053897E-2</v>
      </c>
      <c r="BP946" s="130">
        <f t="shared" ref="BP946" si="18524">H946/H963</f>
        <v>5.376513480667957E-2</v>
      </c>
      <c r="BQ946" s="131">
        <f t="shared" ref="BQ946" si="18525">I946/I963</f>
        <v>4.4889384325158634E-2</v>
      </c>
      <c r="BR946" s="128">
        <f t="shared" ref="BR946" si="18526">J946/J963</f>
        <v>4.5948688215683431E-2</v>
      </c>
      <c r="BS946" s="129">
        <f t="shared" ref="BS946" si="18527">K946/K963</f>
        <v>8.1275574996472408E-2</v>
      </c>
      <c r="BT946" s="130">
        <f t="shared" ref="BT946" si="18528">L946/L963</f>
        <v>3.282445713397817E-2</v>
      </c>
      <c r="BU946" s="128">
        <f t="shared" ref="BU946" si="18529">M946/M963</f>
        <v>6.266998659260678E-2</v>
      </c>
      <c r="BV946" s="132">
        <f t="shared" ref="BV946" si="18530">N946/N963</f>
        <v>4.1636297376093291E-2</v>
      </c>
      <c r="BW946" s="133">
        <f t="shared" ref="BW946" si="18531">O946/O963</f>
        <v>5.7289410691895588E-2</v>
      </c>
      <c r="BX946" s="128">
        <f t="shared" ref="BX946" si="18532">P946/P963</f>
        <v>4.553415061295972E-2</v>
      </c>
      <c r="BY946" s="129">
        <f t="shared" ref="BY946" si="18533">Q946/Q963</f>
        <v>3.8164045898852528E-2</v>
      </c>
      <c r="BZ946" s="130">
        <f t="shared" ref="BZ946" si="18534">R946/R963</f>
        <v>5.8160966618881836E-2</v>
      </c>
      <c r="CA946" s="131">
        <f t="shared" ref="CA946" si="18535">S946/S963</f>
        <v>4.2523651157534467E-2</v>
      </c>
      <c r="CB946" s="128">
        <f t="shared" ref="CB946" si="18536">T946/T963</f>
        <v>3.6847492323439097E-2</v>
      </c>
      <c r="CC946" s="129">
        <f t="shared" ref="CC946" si="18537">U946/U963</f>
        <v>4.9101923690083961E-2</v>
      </c>
      <c r="CD946" s="130">
        <f t="shared" ref="CD946" si="18538">V946/V963</f>
        <v>2.8208433069416314E-2</v>
      </c>
      <c r="CE946" s="131">
        <f t="shared" ref="CE946" si="18539">W946/W963</f>
        <v>6.1377053388090352E-2</v>
      </c>
      <c r="CF946" s="128">
        <f t="shared" ref="CF946" si="18540">X946/X963</f>
        <v>4.3154898540078965E-2</v>
      </c>
      <c r="CG946" s="129">
        <f t="shared" ref="CG946" si="18541">Y946/Y963</f>
        <v>4.9862666384956685E-2</v>
      </c>
      <c r="CH946" s="130">
        <f t="shared" ref="CH946" si="18542">Z946/Z963</f>
        <v>5.6036063240083686E-2</v>
      </c>
      <c r="CI946" s="128">
        <f t="shared" ref="CI946" si="18543">AA946/AA963</f>
        <v>4.7805951861773929E-2</v>
      </c>
      <c r="CJ946" s="134">
        <f t="shared" ref="CJ946" si="18544">AB946/AB963</f>
        <v>4.7898289227479282E-2</v>
      </c>
      <c r="CK946" s="135">
        <f t="shared" ref="CK946" si="18545">AC946/AC963</f>
        <v>4.894768490679495E-2</v>
      </c>
    </row>
    <row r="947" spans="1:89" ht="13.5" thickTop="1" x14ac:dyDescent="0.2">
      <c r="A947" s="145" t="s">
        <v>24</v>
      </c>
      <c r="B947" s="189">
        <v>1659</v>
      </c>
      <c r="C947" s="183">
        <v>1453</v>
      </c>
      <c r="D947" s="184">
        <v>763</v>
      </c>
      <c r="E947" s="185">
        <v>589</v>
      </c>
      <c r="F947" s="182">
        <v>1980</v>
      </c>
      <c r="G947" s="186">
        <v>927</v>
      </c>
      <c r="H947" s="184">
        <v>2495</v>
      </c>
      <c r="I947" s="185">
        <v>2053</v>
      </c>
      <c r="J947" s="182">
        <v>297</v>
      </c>
      <c r="K947" s="186">
        <v>368</v>
      </c>
      <c r="L947" s="184">
        <v>865</v>
      </c>
      <c r="M947" s="182">
        <v>1582</v>
      </c>
      <c r="N947" s="187">
        <v>1915</v>
      </c>
      <c r="O947" s="190">
        <v>2179</v>
      </c>
      <c r="P947" s="182">
        <v>1131</v>
      </c>
      <c r="Q947" s="186">
        <v>882</v>
      </c>
      <c r="R947" s="184">
        <v>1566</v>
      </c>
      <c r="S947" s="185">
        <v>1307</v>
      </c>
      <c r="T947" s="182">
        <v>312</v>
      </c>
      <c r="U947" s="186">
        <v>388</v>
      </c>
      <c r="V947" s="184">
        <v>811</v>
      </c>
      <c r="W947" s="191">
        <v>1863</v>
      </c>
      <c r="X947" s="182">
        <v>963</v>
      </c>
      <c r="Y947" s="186">
        <v>575</v>
      </c>
      <c r="Z947" s="184">
        <v>2529</v>
      </c>
      <c r="AA947" s="182">
        <v>2777</v>
      </c>
      <c r="AB947" s="158">
        <f t="shared" si="18354"/>
        <v>17286</v>
      </c>
      <c r="AC947" s="159">
        <f t="shared" si="18355"/>
        <v>16943</v>
      </c>
      <c r="AE947" s="235" t="str">
        <f>$AE$17</f>
        <v>17:00 - 17:59</v>
      </c>
      <c r="AF947" s="125">
        <f t="shared" ref="AF947:AU949" si="18546">SUMIF($A$9:$A$32,$AE947,B$939:B$962)</f>
        <v>1902</v>
      </c>
      <c r="AG947" s="172">
        <f t="shared" si="18546"/>
        <v>3389</v>
      </c>
      <c r="AH947" s="126">
        <f t="shared" si="18546"/>
        <v>1465</v>
      </c>
      <c r="AI947" s="166">
        <f t="shared" si="18546"/>
        <v>1148</v>
      </c>
      <c r="AJ947" s="125">
        <f t="shared" si="18546"/>
        <v>1745</v>
      </c>
      <c r="AK947" s="127">
        <f t="shared" si="18546"/>
        <v>3143</v>
      </c>
      <c r="AL947" s="126">
        <f t="shared" si="18546"/>
        <v>2948</v>
      </c>
      <c r="AM947" s="166">
        <f t="shared" si="18546"/>
        <v>4572</v>
      </c>
      <c r="AN947" s="125">
        <f t="shared" si="18546"/>
        <v>1015</v>
      </c>
      <c r="AO947" s="127">
        <f t="shared" si="18546"/>
        <v>325</v>
      </c>
      <c r="AP947" s="126">
        <f t="shared" si="18546"/>
        <v>3190</v>
      </c>
      <c r="AQ947" s="125">
        <f t="shared" si="18546"/>
        <v>1054</v>
      </c>
      <c r="AR947" s="165">
        <f t="shared" si="18546"/>
        <v>4435</v>
      </c>
      <c r="AS947" s="167">
        <f t="shared" si="18546"/>
        <v>2791</v>
      </c>
      <c r="AT947" s="125">
        <f t="shared" si="18546"/>
        <v>2363</v>
      </c>
      <c r="AU947" s="127">
        <f t="shared" si="18546"/>
        <v>1977</v>
      </c>
      <c r="AV947" s="126">
        <f t="shared" ref="AP947:BE949" si="18547">SUMIF($A$9:$A$32,$AE947,R$939:R$962)</f>
        <v>2149</v>
      </c>
      <c r="AW947" s="166">
        <f t="shared" si="18547"/>
        <v>2952</v>
      </c>
      <c r="AX947" s="125">
        <f t="shared" si="18547"/>
        <v>1442</v>
      </c>
      <c r="AY947" s="127">
        <f t="shared" si="18547"/>
        <v>274</v>
      </c>
      <c r="AZ947" s="126">
        <f t="shared" si="18547"/>
        <v>3020</v>
      </c>
      <c r="BA947" s="166">
        <f t="shared" si="18547"/>
        <v>1557</v>
      </c>
      <c r="BB947" s="125">
        <f t="shared" si="18547"/>
        <v>2438</v>
      </c>
      <c r="BC947" s="127">
        <f t="shared" si="18547"/>
        <v>805</v>
      </c>
      <c r="BD947" s="170">
        <f t="shared" si="18547"/>
        <v>3278</v>
      </c>
      <c r="BE947" s="171">
        <f t="shared" si="18547"/>
        <v>4239</v>
      </c>
      <c r="BF947" s="156">
        <f>AF947+AH947+AJ947+AL947+AN947+AP947+AR947+AT947+AV947+AX947+AZ947+BB947+BD947</f>
        <v>31390</v>
      </c>
      <c r="BG947" s="157">
        <f>AG947+AI947+AK947+AM947+AO947+AQ947+AS947+AU947+AW947+AY947+BA947+BC947+BE947</f>
        <v>28226</v>
      </c>
      <c r="BI947" s="145" t="s">
        <v>24</v>
      </c>
      <c r="BJ947" s="128">
        <f>B947/B963</f>
        <v>5.0013566066745049E-2</v>
      </c>
      <c r="BK947" s="129">
        <f t="shared" ref="BK947" si="18548">C947/C963</f>
        <v>4.5073830500062043E-2</v>
      </c>
      <c r="BL947" s="130">
        <f t="shared" ref="BL947" si="18549">D947/D963</f>
        <v>5.294934073560028E-2</v>
      </c>
      <c r="BM947" s="131">
        <f t="shared" ref="BM947" si="18550">E947/E963</f>
        <v>3.9639275859748302E-2</v>
      </c>
      <c r="BN947" s="128">
        <f t="shared" ref="BN947" si="18551">F947/F963</f>
        <v>5.9634961749292212E-2</v>
      </c>
      <c r="BO947" s="129">
        <f t="shared" ref="BO947" si="18552">G947/G963</f>
        <v>3.1622036500085278E-2</v>
      </c>
      <c r="BP947" s="130">
        <f t="shared" ref="BP947" si="18553">H947/H963</f>
        <v>5.6150695413422151E-2</v>
      </c>
      <c r="BQ947" s="131">
        <f t="shared" ref="BQ947" si="18554">I947/I963</f>
        <v>4.4010461327388097E-2</v>
      </c>
      <c r="BR947" s="128">
        <f t="shared" ref="BR947" si="18555">J947/J963</f>
        <v>4.3049717350340626E-2</v>
      </c>
      <c r="BS947" s="129">
        <f t="shared" ref="BS947" si="18556">K947/K963</f>
        <v>5.1926061803301823E-2</v>
      </c>
      <c r="BT947" s="130">
        <f t="shared" ref="BT947" si="18557">L947/L963</f>
        <v>3.3601367362001318E-2</v>
      </c>
      <c r="BU947" s="128">
        <f t="shared" ref="BU947" si="18558">M947/M963</f>
        <v>6.0601417352997511E-2</v>
      </c>
      <c r="BV947" s="132">
        <f t="shared" ref="BV947" si="18559">N947/N963</f>
        <v>4.3617893586005832E-2</v>
      </c>
      <c r="BW947" s="133">
        <f t="shared" ref="BW947" si="18560">O947/O963</f>
        <v>4.9675139632964778E-2</v>
      </c>
      <c r="BX947" s="128">
        <f t="shared" ref="BX947" si="18561">P947/P963</f>
        <v>4.716037027770828E-2</v>
      </c>
      <c r="BY947" s="129">
        <f t="shared" ref="BY947" si="18562">Q947/Q963</f>
        <v>3.7484062898427539E-2</v>
      </c>
      <c r="BZ947" s="130">
        <f t="shared" ref="BZ947" si="18563">R947/R963</f>
        <v>5.3450747491296337E-2</v>
      </c>
      <c r="CA947" s="131">
        <f t="shared" ref="CA947" si="18564">S947/S963</f>
        <v>4.2200768460818182E-2</v>
      </c>
      <c r="CB947" s="128">
        <f t="shared" ref="CB947" si="18565">T947/T963</f>
        <v>3.5482770385533949E-2</v>
      </c>
      <c r="CC947" s="129">
        <f t="shared" ref="CC947" si="18566">U947/U963</f>
        <v>4.1237113402061855E-2</v>
      </c>
      <c r="CD947" s="130">
        <f t="shared" ref="CD947" si="18567">V947/V963</f>
        <v>2.9865586448167926E-2</v>
      </c>
      <c r="CE947" s="131">
        <f t="shared" ref="CE947" si="18568">W947/W963</f>
        <v>5.9772843942505136E-2</v>
      </c>
      <c r="CF947" s="128">
        <f t="shared" ref="CF947" si="18569">X947/X963</f>
        <v>4.4210816270314937E-2</v>
      </c>
      <c r="CG947" s="129">
        <f t="shared" ref="CG947" si="18570">Y947/Y963</f>
        <v>4.0495809564053804E-2</v>
      </c>
      <c r="CH947" s="130">
        <f t="shared" ref="CH947" si="18571">Z947/Z963</f>
        <v>5.4547807518926732E-2</v>
      </c>
      <c r="CI947" s="128">
        <f t="shared" ref="CI947" si="18572">AA947/AA963</f>
        <v>5.7670342450106951E-2</v>
      </c>
      <c r="CJ947" s="134">
        <f t="shared" ref="CJ947" si="18573">AB947/AB963</f>
        <v>4.8132183908045974E-2</v>
      </c>
      <c r="CK947" s="135">
        <f t="shared" ref="CK947" si="18574">AC947/AC963</f>
        <v>4.7387042190493507E-2</v>
      </c>
    </row>
    <row r="948" spans="1:89" x14ac:dyDescent="0.2">
      <c r="A948" s="136" t="s">
        <v>25</v>
      </c>
      <c r="B948" s="192">
        <v>1354</v>
      </c>
      <c r="C948" s="176">
        <v>1380</v>
      </c>
      <c r="D948" s="177">
        <v>598</v>
      </c>
      <c r="E948" s="178">
        <v>603</v>
      </c>
      <c r="F948" s="175">
        <v>1470</v>
      </c>
      <c r="G948" s="179">
        <v>888</v>
      </c>
      <c r="H948" s="177">
        <v>2023</v>
      </c>
      <c r="I948" s="178">
        <v>2014</v>
      </c>
      <c r="J948" s="175">
        <v>241</v>
      </c>
      <c r="K948" s="176">
        <v>300</v>
      </c>
      <c r="L948" s="177">
        <v>846</v>
      </c>
      <c r="M948" s="175">
        <v>1370</v>
      </c>
      <c r="N948" s="180">
        <v>1578</v>
      </c>
      <c r="O948" s="193">
        <v>2018</v>
      </c>
      <c r="P948" s="175">
        <v>940</v>
      </c>
      <c r="Q948" s="176">
        <v>836</v>
      </c>
      <c r="R948" s="177">
        <v>1301</v>
      </c>
      <c r="S948" s="178">
        <v>1287</v>
      </c>
      <c r="T948" s="184">
        <v>304</v>
      </c>
      <c r="U948" s="175">
        <v>345</v>
      </c>
      <c r="V948" s="177">
        <v>883</v>
      </c>
      <c r="W948" s="194">
        <v>1442</v>
      </c>
      <c r="X948" s="175">
        <v>738</v>
      </c>
      <c r="Y948" s="179">
        <v>552</v>
      </c>
      <c r="Z948" s="177">
        <v>2423</v>
      </c>
      <c r="AA948" s="175">
        <v>2392</v>
      </c>
      <c r="AB948" s="158">
        <f t="shared" si="18354"/>
        <v>14699</v>
      </c>
      <c r="AC948" s="159">
        <f t="shared" si="18355"/>
        <v>15427</v>
      </c>
      <c r="AE948" s="237" t="str">
        <f>$AE$18</f>
        <v>18:00 - 18:59</v>
      </c>
      <c r="AF948" s="125">
        <f t="shared" si="18546"/>
        <v>2092</v>
      </c>
      <c r="AG948" s="176">
        <f t="shared" si="18546"/>
        <v>4207</v>
      </c>
      <c r="AH948" s="177">
        <f t="shared" si="18546"/>
        <v>1029</v>
      </c>
      <c r="AI948" s="178">
        <f t="shared" si="18546"/>
        <v>1474</v>
      </c>
      <c r="AJ948" s="238">
        <f t="shared" si="18546"/>
        <v>1471</v>
      </c>
      <c r="AK948" s="179">
        <f t="shared" si="18546"/>
        <v>3560</v>
      </c>
      <c r="AL948" s="177">
        <f t="shared" si="18546"/>
        <v>2842</v>
      </c>
      <c r="AM948" s="178">
        <f t="shared" si="18546"/>
        <v>5466</v>
      </c>
      <c r="AN948" s="238">
        <f t="shared" si="18546"/>
        <v>783</v>
      </c>
      <c r="AO948" s="179">
        <f t="shared" si="18546"/>
        <v>331</v>
      </c>
      <c r="AP948" s="177">
        <f t="shared" si="18547"/>
        <v>2909</v>
      </c>
      <c r="AQ948" s="238">
        <f t="shared" si="18547"/>
        <v>1001</v>
      </c>
      <c r="AR948" s="180">
        <f t="shared" si="18547"/>
        <v>4099</v>
      </c>
      <c r="AS948" s="181">
        <f t="shared" si="18547"/>
        <v>2764</v>
      </c>
      <c r="AT948" s="238">
        <f t="shared" si="18547"/>
        <v>2092</v>
      </c>
      <c r="AU948" s="179">
        <f t="shared" si="18547"/>
        <v>2088</v>
      </c>
      <c r="AV948" s="177">
        <f t="shared" si="18547"/>
        <v>1986</v>
      </c>
      <c r="AW948" s="178">
        <f t="shared" si="18547"/>
        <v>2914</v>
      </c>
      <c r="AX948" s="238">
        <f t="shared" si="18547"/>
        <v>1120</v>
      </c>
      <c r="AY948" s="179">
        <f t="shared" si="18547"/>
        <v>284</v>
      </c>
      <c r="AZ948" s="177">
        <f t="shared" si="18547"/>
        <v>3404</v>
      </c>
      <c r="BA948" s="178">
        <f t="shared" si="18547"/>
        <v>1942</v>
      </c>
      <c r="BB948" s="238">
        <f t="shared" si="18547"/>
        <v>2175</v>
      </c>
      <c r="BC948" s="179">
        <f t="shared" si="18547"/>
        <v>1044</v>
      </c>
      <c r="BD948" s="177">
        <f t="shared" si="18547"/>
        <v>3094</v>
      </c>
      <c r="BE948" s="238">
        <f t="shared" si="18547"/>
        <v>4986</v>
      </c>
      <c r="BF948" s="158">
        <f>SUM(AF948,AH948,AJ948,AL948,AN948,AP948,AR948,AT948,AV948,AX948,AZ948,BB948,BD948)</f>
        <v>29096</v>
      </c>
      <c r="BG948" s="159">
        <f>SUM(AG948,AI948,AK948,AM948,AO948,AQ948,AS948,AU948,AW948,AY948,BA948,BC948,BE948)</f>
        <v>32061</v>
      </c>
      <c r="BI948" s="136" t="s">
        <v>25</v>
      </c>
      <c r="BJ948" s="128">
        <f>B948/B963</f>
        <v>4.0818787495101143E-2</v>
      </c>
      <c r="BK948" s="129">
        <f t="shared" ref="BK948" si="18575">C948/C963</f>
        <v>4.2809281548579228E-2</v>
      </c>
      <c r="BL948" s="130">
        <f t="shared" ref="BL948" si="18576">D948/D963</f>
        <v>4.1498959056210961E-2</v>
      </c>
      <c r="BM948" s="131">
        <f t="shared" ref="BM948" si="18577">E948/E963</f>
        <v>4.0581465778316173E-2</v>
      </c>
      <c r="BN948" s="128">
        <f t="shared" ref="BN948" si="18578">F948/F963</f>
        <v>4.4274441298716945E-2</v>
      </c>
      <c r="BO948" s="129">
        <f t="shared" ref="BO948" si="18579">G948/G963</f>
        <v>3.0291659559952243E-2</v>
      </c>
      <c r="BP948" s="130">
        <f t="shared" ref="BP948" si="18580">H948/H963</f>
        <v>4.5528199126794795E-2</v>
      </c>
      <c r="BQ948" s="131">
        <f t="shared" ref="BQ948" si="18581">I948/I963</f>
        <v>4.3174412622191731E-2</v>
      </c>
      <c r="BR948" s="128">
        <f t="shared" ref="BR948" si="18582">J948/J963</f>
        <v>3.4932598927380779E-2</v>
      </c>
      <c r="BS948" s="129">
        <f t="shared" ref="BS948" si="18583">K948/K963</f>
        <v>4.2331028643996051E-2</v>
      </c>
      <c r="BT948" s="130">
        <f t="shared" ref="BT948" si="18584">L948/L963</f>
        <v>3.2863302645379323E-2</v>
      </c>
      <c r="BU948" s="128">
        <f t="shared" ref="BU948" si="18585">M948/M963</f>
        <v>5.2480367745642596E-2</v>
      </c>
      <c r="BV948" s="132">
        <f t="shared" ref="BV948" si="18586">N948/N963</f>
        <v>3.5942055393586005E-2</v>
      </c>
      <c r="BW948" s="133">
        <f t="shared" ref="BW948" si="18587">O948/O963</f>
        <v>4.6004787415935257E-2</v>
      </c>
      <c r="BX948" s="128">
        <f t="shared" ref="BX948" si="18588">P948/P963</f>
        <v>3.9196063714452507E-2</v>
      </c>
      <c r="BY948" s="129">
        <f t="shared" ref="BY948" si="18589">Q948/Q963</f>
        <v>3.5529111772205697E-2</v>
      </c>
      <c r="BZ948" s="130">
        <f t="shared" ref="BZ948" si="18590">R948/R963</f>
        <v>4.4405761485425625E-2</v>
      </c>
      <c r="CA948" s="131">
        <f t="shared" ref="CA948" si="18591">S948/S963</f>
        <v>4.1555003067385618E-2</v>
      </c>
      <c r="CB948" s="128">
        <f t="shared" ref="CB948" si="18592">T948/T963</f>
        <v>3.4572955760263847E-2</v>
      </c>
      <c r="CC948" s="129">
        <f t="shared" ref="CC948" si="18593">U948/U963</f>
        <v>3.666702093740036E-2</v>
      </c>
      <c r="CD948" s="130">
        <f t="shared" ref="CD948" si="18594">V948/V963</f>
        <v>3.25170318541705E-2</v>
      </c>
      <c r="CE948" s="131">
        <f t="shared" ref="CE948" si="18595">W948/W963</f>
        <v>4.6265400410677615E-2</v>
      </c>
      <c r="CF948" s="128">
        <f t="shared" ref="CF948" si="18596">X948/X963</f>
        <v>3.3881186300615186E-2</v>
      </c>
      <c r="CG948" s="129">
        <f t="shared" ref="CG948" si="18597">Y948/Y963</f>
        <v>3.8875977181491654E-2</v>
      </c>
      <c r="CH948" s="130">
        <f t="shared" ref="CH948" si="18598">Z948/Z963</f>
        <v>5.2261501628453721E-2</v>
      </c>
      <c r="CI948" s="128">
        <f t="shared" ref="CI948" si="18599">AA948/AA963</f>
        <v>4.9674994289037031E-2</v>
      </c>
      <c r="CJ948" s="134">
        <f t="shared" ref="CJ948" si="18600">AB948/AB963</f>
        <v>4.092878463868841E-2</v>
      </c>
      <c r="CK948" s="135">
        <f t="shared" ref="CK948" si="18601">AC948/AC963</f>
        <v>4.3147016459466642E-2</v>
      </c>
    </row>
    <row r="949" spans="1:89" ht="13.5" thickBot="1" x14ac:dyDescent="0.25">
      <c r="A949" s="145" t="s">
        <v>26</v>
      </c>
      <c r="B949" s="189">
        <v>1463</v>
      </c>
      <c r="C949" s="183">
        <v>1424</v>
      </c>
      <c r="D949" s="184">
        <v>626</v>
      </c>
      <c r="E949" s="185">
        <v>664</v>
      </c>
      <c r="F949" s="182">
        <v>1340</v>
      </c>
      <c r="G949" s="186">
        <v>977</v>
      </c>
      <c r="H949" s="184">
        <v>2122</v>
      </c>
      <c r="I949" s="185">
        <v>1910</v>
      </c>
      <c r="J949" s="182">
        <v>375</v>
      </c>
      <c r="K949" s="183">
        <v>341</v>
      </c>
      <c r="L949" s="184">
        <v>1032</v>
      </c>
      <c r="M949" s="182">
        <v>1181</v>
      </c>
      <c r="N949" s="187">
        <v>1789</v>
      </c>
      <c r="O949" s="190">
        <v>1715</v>
      </c>
      <c r="P949" s="182">
        <v>1002</v>
      </c>
      <c r="Q949" s="183">
        <v>794</v>
      </c>
      <c r="R949" s="184">
        <v>1313</v>
      </c>
      <c r="S949" s="185">
        <v>1159</v>
      </c>
      <c r="T949" s="182">
        <v>269</v>
      </c>
      <c r="U949" s="186">
        <v>377</v>
      </c>
      <c r="V949" s="184">
        <v>916</v>
      </c>
      <c r="W949" s="191">
        <v>1372</v>
      </c>
      <c r="X949" s="182">
        <v>809</v>
      </c>
      <c r="Y949" s="186">
        <v>444</v>
      </c>
      <c r="Z949" s="184">
        <v>2320</v>
      </c>
      <c r="AA949" s="182">
        <v>2484</v>
      </c>
      <c r="AB949" s="158">
        <f t="shared" si="18354"/>
        <v>15376</v>
      </c>
      <c r="AC949" s="159">
        <f t="shared" si="18355"/>
        <v>14842</v>
      </c>
      <c r="AE949" s="235">
        <f>$AE$19</f>
        <v>0</v>
      </c>
      <c r="AF949" s="125">
        <f t="shared" si="18546"/>
        <v>0</v>
      </c>
      <c r="AG949" s="183">
        <f t="shared" si="18546"/>
        <v>0</v>
      </c>
      <c r="AH949" s="184">
        <f t="shared" si="18546"/>
        <v>0</v>
      </c>
      <c r="AI949" s="185">
        <f t="shared" si="18546"/>
        <v>0</v>
      </c>
      <c r="AJ949" s="182">
        <f t="shared" si="18546"/>
        <v>0</v>
      </c>
      <c r="AK949" s="186">
        <f t="shared" si="18546"/>
        <v>0</v>
      </c>
      <c r="AL949" s="184">
        <f t="shared" si="18546"/>
        <v>0</v>
      </c>
      <c r="AM949" s="185">
        <f t="shared" si="18546"/>
        <v>0</v>
      </c>
      <c r="AN949" s="182">
        <f t="shared" si="18546"/>
        <v>0</v>
      </c>
      <c r="AO949" s="186">
        <f t="shared" si="18546"/>
        <v>0</v>
      </c>
      <c r="AP949" s="184">
        <f t="shared" si="18547"/>
        <v>0</v>
      </c>
      <c r="AQ949" s="182">
        <f t="shared" si="18547"/>
        <v>0</v>
      </c>
      <c r="AR949" s="187">
        <f t="shared" si="18547"/>
        <v>0</v>
      </c>
      <c r="AS949" s="188">
        <f t="shared" si="18547"/>
        <v>0</v>
      </c>
      <c r="AT949" s="182">
        <f t="shared" si="18547"/>
        <v>0</v>
      </c>
      <c r="AU949" s="186">
        <f t="shared" si="18547"/>
        <v>0</v>
      </c>
      <c r="AV949" s="184">
        <f t="shared" si="18547"/>
        <v>0</v>
      </c>
      <c r="AW949" s="185">
        <f t="shared" si="18547"/>
        <v>0</v>
      </c>
      <c r="AX949" s="182">
        <f t="shared" si="18547"/>
        <v>0</v>
      </c>
      <c r="AY949" s="186">
        <f t="shared" si="18547"/>
        <v>0</v>
      </c>
      <c r="AZ949" s="184">
        <f t="shared" si="18547"/>
        <v>0</v>
      </c>
      <c r="BA949" s="185">
        <f t="shared" si="18547"/>
        <v>0</v>
      </c>
      <c r="BB949" s="182">
        <f t="shared" si="18547"/>
        <v>0</v>
      </c>
      <c r="BC949" s="186">
        <f t="shared" si="18547"/>
        <v>0</v>
      </c>
      <c r="BD949" s="184">
        <f t="shared" si="18547"/>
        <v>0</v>
      </c>
      <c r="BE949" s="182">
        <f t="shared" si="18547"/>
        <v>0</v>
      </c>
      <c r="BF949" s="158">
        <f>SUM(AF949,AH949,AJ949,AL949,AN949,AP949,AR949,AT949,AV949,AX949,AZ949,BB949,BD949)</f>
        <v>0</v>
      </c>
      <c r="BG949" s="159">
        <f>SUM(AG949,AI949,AK949,AM949,AO949,AQ949,AS949,AU949,AW949,AY949,BA949,BC949,BE949)</f>
        <v>0</v>
      </c>
      <c r="BI949" s="145" t="s">
        <v>26</v>
      </c>
      <c r="BJ949" s="128">
        <f>B949/B963</f>
        <v>4.4104790328901751E-2</v>
      </c>
      <c r="BK949" s="129">
        <f t="shared" ref="BK949" si="18602">C949/C963</f>
        <v>4.4174215163171611E-2</v>
      </c>
      <c r="BL949" s="130">
        <f t="shared" ref="BL949" si="18603">D949/D963</f>
        <v>4.3442054129077028E-2</v>
      </c>
      <c r="BM949" s="131">
        <f t="shared" ref="BM949" si="18604">E949/E963</f>
        <v>4.4686721852076186E-2</v>
      </c>
      <c r="BN949" s="128">
        <f t="shared" ref="BN949" si="18605">F949/F963</f>
        <v>4.0359014517197762E-2</v>
      </c>
      <c r="BO949" s="129">
        <f t="shared" ref="BO949" si="18606">G949/G963</f>
        <v>3.3327647961794306E-2</v>
      </c>
      <c r="BP949" s="130">
        <f t="shared" ref="BP949" si="18607">H949/H963</f>
        <v>4.7756222712337398E-2</v>
      </c>
      <c r="BQ949" s="131">
        <f t="shared" ref="BQ949" si="18608">I949/I963</f>
        <v>4.0944949408334763E-2</v>
      </c>
      <c r="BR949" s="128">
        <f t="shared" ref="BR949" si="18609">J949/J963</f>
        <v>5.4355703725177562E-2</v>
      </c>
      <c r="BS949" s="129">
        <f t="shared" ref="BS949" si="18610">K949/K963</f>
        <v>4.8116269225342179E-2</v>
      </c>
      <c r="BT949" s="130">
        <f t="shared" ref="BT949" si="18611">L949/L963</f>
        <v>4.0088567765994641E-2</v>
      </c>
      <c r="BU949" s="128">
        <f t="shared" ref="BU949" si="18612">M949/M963</f>
        <v>4.5240375407010154E-2</v>
      </c>
      <c r="BV949" s="132">
        <f t="shared" ref="BV949" si="18613">N949/N963</f>
        <v>4.0747995626822159E-2</v>
      </c>
      <c r="BW949" s="133">
        <f t="shared" ref="BW949" si="18614">O949/O963</f>
        <v>3.9097230137923177E-2</v>
      </c>
      <c r="BX949" s="128">
        <f t="shared" ref="BX949" si="18615">P949/P963</f>
        <v>4.1781336002001498E-2</v>
      </c>
      <c r="BY949" s="129">
        <f t="shared" ref="BY949" si="18616">Q949/Q963</f>
        <v>3.3744156396090096E-2</v>
      </c>
      <c r="BZ949" s="130">
        <f t="shared" ref="BZ949" si="18617">R949/R963</f>
        <v>4.4815345757389581E-2</v>
      </c>
      <c r="CA949" s="131">
        <f t="shared" ref="CA949" si="18618">S949/S963</f>
        <v>3.7422104549417197E-2</v>
      </c>
      <c r="CB949" s="128">
        <f t="shared" ref="CB949" si="18619">T949/T963</f>
        <v>3.0592516774707153E-2</v>
      </c>
      <c r="CC949" s="129">
        <f t="shared" ref="CC949" si="18620">U949/U963</f>
        <v>4.0068019980869382E-2</v>
      </c>
      <c r="CD949" s="130">
        <f t="shared" ref="CD949" si="18621">V949/V963</f>
        <v>3.3732277665255016E-2</v>
      </c>
      <c r="CE949" s="131">
        <f t="shared" ref="CE949" si="18622">W949/W963</f>
        <v>4.4019507186858313E-2</v>
      </c>
      <c r="CF949" s="128">
        <f t="shared" ref="CF949" si="18623">X949/X963</f>
        <v>3.7140758424387112E-2</v>
      </c>
      <c r="CG949" s="129">
        <f t="shared" ref="CG949" si="18624">Y949/Y963</f>
        <v>3.1269807732938942E-2</v>
      </c>
      <c r="CH949" s="130">
        <f t="shared" ref="CH949" si="18625">Z949/Z963</f>
        <v>5.0039902508465801E-2</v>
      </c>
      <c r="CI949" s="128">
        <f t="shared" ref="CI949" si="18626">AA949/AA963</f>
        <v>5.1585570992461527E-2</v>
      </c>
      <c r="CJ949" s="134">
        <f t="shared" ref="CJ949" si="18627">AB949/AB963</f>
        <v>4.2813864385636641E-2</v>
      </c>
      <c r="CK949" s="135">
        <f t="shared" ref="CK949" si="18628">AC949/AC963</f>
        <v>4.1510858773021575E-2</v>
      </c>
    </row>
    <row r="950" spans="1:89" ht="14.25" thickTop="1" thickBot="1" x14ac:dyDescent="0.25">
      <c r="A950" s="136" t="s">
        <v>27</v>
      </c>
      <c r="B950" s="192">
        <v>1385</v>
      </c>
      <c r="C950" s="176">
        <v>1619</v>
      </c>
      <c r="D950" s="177">
        <v>606</v>
      </c>
      <c r="E950" s="178">
        <v>687</v>
      </c>
      <c r="F950" s="175">
        <v>1237</v>
      </c>
      <c r="G950" s="179">
        <v>1309</v>
      </c>
      <c r="H950" s="177">
        <v>2124</v>
      </c>
      <c r="I950" s="178">
        <v>2186</v>
      </c>
      <c r="J950" s="175">
        <v>367</v>
      </c>
      <c r="K950" s="176">
        <v>271</v>
      </c>
      <c r="L950" s="177">
        <v>1132</v>
      </c>
      <c r="M950" s="175">
        <v>1024</v>
      </c>
      <c r="N950" s="180">
        <v>1995</v>
      </c>
      <c r="O950" s="193">
        <v>1598</v>
      </c>
      <c r="P950" s="175">
        <v>1082</v>
      </c>
      <c r="Q950" s="176">
        <v>840</v>
      </c>
      <c r="R950" s="177">
        <v>1306</v>
      </c>
      <c r="S950" s="178">
        <v>1371</v>
      </c>
      <c r="T950" s="175">
        <v>375</v>
      </c>
      <c r="U950" s="179">
        <v>264</v>
      </c>
      <c r="V950" s="177">
        <v>1192</v>
      </c>
      <c r="W950" s="194">
        <v>1323</v>
      </c>
      <c r="X950" s="175">
        <v>782</v>
      </c>
      <c r="Y950" s="179">
        <v>416</v>
      </c>
      <c r="Z950" s="177">
        <v>2404</v>
      </c>
      <c r="AA950" s="175">
        <v>2452</v>
      </c>
      <c r="AB950" s="158">
        <f t="shared" si="18354"/>
        <v>15987</v>
      </c>
      <c r="AC950" s="159">
        <f t="shared" si="18355"/>
        <v>15360</v>
      </c>
      <c r="AE950" s="229" t="s">
        <v>13</v>
      </c>
      <c r="AF950" s="20">
        <f t="shared" ref="AF950:BG950" si="18629">SUM(AF947:AF949)</f>
        <v>3994</v>
      </c>
      <c r="AG950" s="21">
        <f t="shared" si="18629"/>
        <v>7596</v>
      </c>
      <c r="AH950" s="20">
        <f t="shared" si="18629"/>
        <v>2494</v>
      </c>
      <c r="AI950" s="21">
        <f t="shared" si="18629"/>
        <v>2622</v>
      </c>
      <c r="AJ950" s="20">
        <f t="shared" si="18629"/>
        <v>3216</v>
      </c>
      <c r="AK950" s="21">
        <f t="shared" si="18629"/>
        <v>6703</v>
      </c>
      <c r="AL950" s="20">
        <f t="shared" si="18629"/>
        <v>5790</v>
      </c>
      <c r="AM950" s="21">
        <f t="shared" si="18629"/>
        <v>10038</v>
      </c>
      <c r="AN950" s="20">
        <f t="shared" si="18629"/>
        <v>1798</v>
      </c>
      <c r="AO950" s="21">
        <f t="shared" si="18629"/>
        <v>656</v>
      </c>
      <c r="AP950" s="20">
        <f t="shared" si="18629"/>
        <v>6099</v>
      </c>
      <c r="AQ950" s="21">
        <f t="shared" si="18629"/>
        <v>2055</v>
      </c>
      <c r="AR950" s="20">
        <f t="shared" si="18629"/>
        <v>8534</v>
      </c>
      <c r="AS950" s="21">
        <f t="shared" si="18629"/>
        <v>5555</v>
      </c>
      <c r="AT950" s="20">
        <f t="shared" si="18629"/>
        <v>4455</v>
      </c>
      <c r="AU950" s="21">
        <f t="shared" si="18629"/>
        <v>4065</v>
      </c>
      <c r="AV950" s="20">
        <f t="shared" si="18629"/>
        <v>4135</v>
      </c>
      <c r="AW950" s="21">
        <f t="shared" si="18629"/>
        <v>5866</v>
      </c>
      <c r="AX950" s="20">
        <f t="shared" si="18629"/>
        <v>2562</v>
      </c>
      <c r="AY950" s="21">
        <f t="shared" si="18629"/>
        <v>558</v>
      </c>
      <c r="AZ950" s="20">
        <f t="shared" si="18629"/>
        <v>6424</v>
      </c>
      <c r="BA950" s="21">
        <f t="shared" si="18629"/>
        <v>3499</v>
      </c>
      <c r="BB950" s="20">
        <f t="shared" si="18629"/>
        <v>4613</v>
      </c>
      <c r="BC950" s="21">
        <f t="shared" si="18629"/>
        <v>1849</v>
      </c>
      <c r="BD950" s="20">
        <f t="shared" si="18629"/>
        <v>6372</v>
      </c>
      <c r="BE950" s="21">
        <f t="shared" si="18629"/>
        <v>9225</v>
      </c>
      <c r="BF950" s="160">
        <f t="shared" si="18629"/>
        <v>60486</v>
      </c>
      <c r="BG950" s="161">
        <f t="shared" si="18629"/>
        <v>60287</v>
      </c>
      <c r="BI950" s="136" t="s">
        <v>27</v>
      </c>
      <c r="BJ950" s="128">
        <f>B950/B963</f>
        <v>4.1753338759760034E-2</v>
      </c>
      <c r="BK950" s="129">
        <f t="shared" ref="BK950" si="18630">C950/C963</f>
        <v>5.0223352773296932E-2</v>
      </c>
      <c r="BL950" s="130">
        <f t="shared" ref="BL950" si="18631">D950/D963</f>
        <v>4.2054129077029843E-2</v>
      </c>
      <c r="BM950" s="131">
        <f t="shared" ref="BM950" si="18632">E950/E963</f>
        <v>4.6234605289723403E-2</v>
      </c>
      <c r="BN950" s="128">
        <f t="shared" ref="BN950" si="18633">F950/F963</f>
        <v>3.7256791759532559E-2</v>
      </c>
      <c r="BO950" s="129">
        <f t="shared" ref="BO950" si="18634">G950/G963</f>
        <v>4.4652908067542213E-2</v>
      </c>
      <c r="BP950" s="130">
        <f t="shared" ref="BP950" si="18635">H950/H963</f>
        <v>4.7801233289823108E-2</v>
      </c>
      <c r="BQ950" s="131">
        <f t="shared" ref="BQ950" si="18636">I950/I963</f>
        <v>4.6861601783570572E-2</v>
      </c>
      <c r="BR950" s="128">
        <f t="shared" ref="BR950" si="18637">J950/J963</f>
        <v>5.319611537904044E-2</v>
      </c>
      <c r="BS950" s="129">
        <f t="shared" ref="BS950" si="18638">K950/K963</f>
        <v>3.8239029208409762E-2</v>
      </c>
      <c r="BT950" s="130">
        <f t="shared" ref="BT950" si="18639">L950/L963</f>
        <v>4.3973118906110401E-2</v>
      </c>
      <c r="BU950" s="128">
        <f t="shared" ref="BU950" si="18640">M950/M963</f>
        <v>3.9226201877035051E-2</v>
      </c>
      <c r="BV950" s="132">
        <f t="shared" ref="BV950" si="18641">N950/N963</f>
        <v>4.5440051020408163E-2</v>
      </c>
      <c r="BW950" s="133">
        <f t="shared" ref="BW950" si="18642">O950/O963</f>
        <v>3.6429955545423456E-2</v>
      </c>
      <c r="BX950" s="128">
        <f t="shared" ref="BX950" si="18643">P950/P963</f>
        <v>4.5117171211742142E-2</v>
      </c>
      <c r="BY950" s="129">
        <f t="shared" ref="BY950" si="18644">Q950/Q963</f>
        <v>3.5699107522311944E-2</v>
      </c>
      <c r="BZ950" s="130">
        <f t="shared" ref="BZ950" si="18645">R950/R963</f>
        <v>4.4576421598743941E-2</v>
      </c>
      <c r="CA950" s="131">
        <f t="shared" ref="CA950" si="18646">S950/S963</f>
        <v>4.4267217719802396E-2</v>
      </c>
      <c r="CB950" s="128">
        <f t="shared" ref="CB950" si="18647">T950/T963</f>
        <v>4.2647560559535995E-2</v>
      </c>
      <c r="CC950" s="129">
        <f t="shared" ref="CC950" si="18648">U950/U963</f>
        <v>2.8058242108619406E-2</v>
      </c>
      <c r="CD950" s="130">
        <f t="shared" ref="CD950" si="18649">V950/V963</f>
        <v>4.3896151721598234E-2</v>
      </c>
      <c r="CE950" s="131">
        <f t="shared" ref="CE950" si="18650">W950/W963</f>
        <v>4.2447381930184803E-2</v>
      </c>
      <c r="CF950" s="128">
        <f t="shared" ref="CF950" si="18651">X950/X963</f>
        <v>3.5901202828023136E-2</v>
      </c>
      <c r="CG950" s="129">
        <f t="shared" ref="CG950" si="18652">Y950/Y963</f>
        <v>2.9297837875906754E-2</v>
      </c>
      <c r="CH950" s="130">
        <f t="shared" ref="CH950" si="18653">Z950/Z963</f>
        <v>5.1851692082048186E-2</v>
      </c>
      <c r="CI950" s="128">
        <f t="shared" ref="CI950" si="18654">AA950/AA963</f>
        <v>5.0921022573879093E-2</v>
      </c>
      <c r="CJ950" s="134">
        <f t="shared" ref="CJ950" si="18655">AB950/AB963</f>
        <v>4.4515169740711041E-2</v>
      </c>
      <c r="CK950" s="135">
        <f t="shared" ref="CK950" si="18656">AC950/AC963</f>
        <v>4.2959627459480627E-2</v>
      </c>
    </row>
    <row r="951" spans="1:89" ht="13.5" thickTop="1" x14ac:dyDescent="0.2">
      <c r="A951" s="145" t="s">
        <v>28</v>
      </c>
      <c r="B951" s="189">
        <v>1347</v>
      </c>
      <c r="C951" s="183">
        <v>2232</v>
      </c>
      <c r="D951" s="184">
        <v>706</v>
      </c>
      <c r="E951" s="185">
        <v>805</v>
      </c>
      <c r="F951" s="182">
        <v>1180</v>
      </c>
      <c r="G951" s="186">
        <v>1734</v>
      </c>
      <c r="H951" s="184">
        <v>2376</v>
      </c>
      <c r="I951" s="185">
        <v>2605</v>
      </c>
      <c r="J951" s="182">
        <v>441</v>
      </c>
      <c r="K951" s="183">
        <v>236</v>
      </c>
      <c r="L951" s="184">
        <v>1878</v>
      </c>
      <c r="M951" s="182">
        <v>1034</v>
      </c>
      <c r="N951" s="187">
        <v>2456</v>
      </c>
      <c r="O951" s="190">
        <v>1976</v>
      </c>
      <c r="P951" s="182">
        <v>1344</v>
      </c>
      <c r="Q951" s="183">
        <v>981</v>
      </c>
      <c r="R951" s="184">
        <v>1475</v>
      </c>
      <c r="S951" s="185">
        <v>1614</v>
      </c>
      <c r="T951" s="182">
        <v>446</v>
      </c>
      <c r="U951" s="186">
        <v>215</v>
      </c>
      <c r="V951" s="184">
        <v>1925</v>
      </c>
      <c r="W951" s="191">
        <v>1167</v>
      </c>
      <c r="X951" s="182">
        <v>1180</v>
      </c>
      <c r="Y951" s="186">
        <v>441</v>
      </c>
      <c r="Z951" s="184">
        <v>2430</v>
      </c>
      <c r="AA951" s="182">
        <v>2762</v>
      </c>
      <c r="AB951" s="158">
        <f t="shared" si="18354"/>
        <v>19184</v>
      </c>
      <c r="AC951" s="159">
        <f t="shared" si="18355"/>
        <v>17802</v>
      </c>
      <c r="BI951" s="145" t="s">
        <v>28</v>
      </c>
      <c r="BJ951" s="128">
        <f>B951/B963</f>
        <v>4.0607759790178166E-2</v>
      </c>
      <c r="BK951" s="129">
        <f t="shared" ref="BK951" si="18657">C951/C963</f>
        <v>6.9239359722049879E-2</v>
      </c>
      <c r="BL951" s="130">
        <f t="shared" ref="BL951" si="18658">D951/D963</f>
        <v>4.8993754337265785E-2</v>
      </c>
      <c r="BM951" s="131">
        <f t="shared" ref="BM951" si="18659">E951/E963</f>
        <v>5.4175920317652601E-2</v>
      </c>
      <c r="BN951" s="128">
        <f t="shared" ref="BN951" si="18660">F951/F963</f>
        <v>3.5540027709174145E-2</v>
      </c>
      <c r="BO951" s="129">
        <f t="shared" ref="BO951" si="18661">G951/G963</f>
        <v>5.9150605492068908E-2</v>
      </c>
      <c r="BP951" s="130">
        <f t="shared" ref="BP951" si="18662">H951/H963</f>
        <v>5.3472566053022461E-2</v>
      </c>
      <c r="BQ951" s="131">
        <f t="shared" ref="BQ951" si="18663">I951/I963</f>
        <v>5.5843766077859715E-2</v>
      </c>
      <c r="BR951" s="128">
        <f t="shared" ref="BR951" si="18664">J951/J963</f>
        <v>6.3922307580808815E-2</v>
      </c>
      <c r="BS951" s="129">
        <f t="shared" ref="BS951" si="18665">K951/K963</f>
        <v>3.3300409199943558E-2</v>
      </c>
      <c r="BT951" s="130">
        <f t="shared" ref="BT951" si="18666">L951/L963</f>
        <v>7.2951870411373965E-2</v>
      </c>
      <c r="BU951" s="128">
        <f t="shared" ref="BU951" si="18667">M951/M963</f>
        <v>3.9609270254740474E-2</v>
      </c>
      <c r="BV951" s="132">
        <f t="shared" ref="BV951" si="18668">N951/N963</f>
        <v>5.5940233236151604E-2</v>
      </c>
      <c r="BW951" s="133">
        <f t="shared" ref="BW951" si="18669">O951/O963</f>
        <v>4.5047304228884075E-2</v>
      </c>
      <c r="BX951" s="128">
        <f t="shared" ref="BX951" si="18670">P951/P963</f>
        <v>5.6042031523642732E-2</v>
      </c>
      <c r="BY951" s="129">
        <f t="shared" ref="BY951" si="18671">Q951/Q963</f>
        <v>4.1691457713557159E-2</v>
      </c>
      <c r="BZ951" s="130">
        <f t="shared" ref="BZ951" si="18672">R951/R963</f>
        <v>5.0344733428902999E-2</v>
      </c>
      <c r="CA951" s="131">
        <f t="shared" ref="CA951" si="18673">S951/S963</f>
        <v>5.2113267250008075E-2</v>
      </c>
      <c r="CB951" s="128">
        <f t="shared" ref="CB951" si="18674">T951/T963</f>
        <v>5.0722165358808143E-2</v>
      </c>
      <c r="CC951" s="129">
        <f t="shared" ref="CC951" si="18675">U951/U963</f>
        <v>2.2850462323307473E-2</v>
      </c>
      <c r="CD951" s="130">
        <f t="shared" ref="CD951" si="18676">V951/V963</f>
        <v>7.0889338979930036E-2</v>
      </c>
      <c r="CE951" s="131">
        <f t="shared" ref="CE951" si="18677">W951/W963</f>
        <v>3.7442248459958929E-2</v>
      </c>
      <c r="CF951" s="128">
        <f t="shared" ref="CF951" si="18678">X951/X963</f>
        <v>5.4173170507758703E-2</v>
      </c>
      <c r="CG951" s="129">
        <f t="shared" ref="CG951" si="18679">Y951/Y963</f>
        <v>3.1058525248256919E-2</v>
      </c>
      <c r="CH951" s="130">
        <f t="shared" ref="CH951" si="18680">Z951/Z963</f>
        <v>5.2412484092918925E-2</v>
      </c>
      <c r="CI951" s="128">
        <f t="shared" ref="CI951" si="18681">AA951/AA963</f>
        <v>5.7358835378896432E-2</v>
      </c>
      <c r="CJ951" s="134">
        <f t="shared" ref="CJ951" si="18682">AB951/AB963</f>
        <v>5.341708990466007E-2</v>
      </c>
      <c r="CK951" s="135">
        <f t="shared" ref="CK951" si="18683">AC951/AC963</f>
        <v>4.9789536981358989E-2</v>
      </c>
    </row>
    <row r="952" spans="1:89" x14ac:dyDescent="0.2">
      <c r="A952" s="136" t="s">
        <v>29</v>
      </c>
      <c r="B952" s="192">
        <v>1554</v>
      </c>
      <c r="C952" s="176">
        <v>2989</v>
      </c>
      <c r="D952" s="177">
        <v>1239</v>
      </c>
      <c r="E952" s="178">
        <v>960</v>
      </c>
      <c r="F952" s="175">
        <v>1565</v>
      </c>
      <c r="G952" s="179">
        <v>2664</v>
      </c>
      <c r="H952" s="177">
        <v>2572</v>
      </c>
      <c r="I952" s="178">
        <v>3726</v>
      </c>
      <c r="J952" s="175">
        <v>741</v>
      </c>
      <c r="K952" s="176">
        <v>276</v>
      </c>
      <c r="L952" s="177">
        <v>2431</v>
      </c>
      <c r="M952" s="175">
        <v>897</v>
      </c>
      <c r="N952" s="180">
        <v>3477</v>
      </c>
      <c r="O952" s="193">
        <v>2268</v>
      </c>
      <c r="P952" s="175">
        <v>1910</v>
      </c>
      <c r="Q952" s="176">
        <v>1262</v>
      </c>
      <c r="R952" s="177">
        <v>1996</v>
      </c>
      <c r="S952" s="178">
        <v>2240</v>
      </c>
      <c r="T952" s="175">
        <v>1141</v>
      </c>
      <c r="U952" s="179">
        <v>258</v>
      </c>
      <c r="V952" s="177">
        <v>2589</v>
      </c>
      <c r="W952" s="194">
        <v>1531</v>
      </c>
      <c r="X952" s="175">
        <v>1717</v>
      </c>
      <c r="Y952" s="179">
        <v>628</v>
      </c>
      <c r="Z952" s="177">
        <v>2985</v>
      </c>
      <c r="AA952" s="175">
        <v>3973</v>
      </c>
      <c r="AB952" s="158">
        <f t="shared" si="18354"/>
        <v>25917</v>
      </c>
      <c r="AC952" s="159">
        <f t="shared" si="18355"/>
        <v>23672</v>
      </c>
      <c r="BI952" s="136" t="s">
        <v>29</v>
      </c>
      <c r="BJ952" s="128">
        <f>B952/B963</f>
        <v>4.6848150492900427E-2</v>
      </c>
      <c r="BK952" s="129">
        <f t="shared" ref="BK952" si="18684">C952/C963</f>
        <v>9.2722422136741534E-2</v>
      </c>
      <c r="BL952" s="130">
        <f t="shared" ref="BL952" si="18685">D952/D963</f>
        <v>8.5981956974323384E-2</v>
      </c>
      <c r="BM952" s="131">
        <f t="shared" ref="BM952" si="18686">E952/E963</f>
        <v>6.4607308701796887E-2</v>
      </c>
      <c r="BN952" s="128">
        <f t="shared" ref="BN952" si="18687">F952/F963</f>
        <v>4.7135714715980964E-2</v>
      </c>
      <c r="BO952" s="129">
        <f t="shared" ref="BO952" si="18688">G952/G963</f>
        <v>9.0874978679856735E-2</v>
      </c>
      <c r="BP952" s="130">
        <f t="shared" ref="BP952" si="18689">H952/H963</f>
        <v>5.7883602646621957E-2</v>
      </c>
      <c r="BQ952" s="131">
        <f t="shared" ref="BQ952" si="18690">I952/I963</f>
        <v>7.9874807065683423E-2</v>
      </c>
      <c r="BR952" s="128">
        <f t="shared" ref="BR952" si="18691">J952/J963</f>
        <v>0.10740687056095086</v>
      </c>
      <c r="BS952" s="129">
        <f t="shared" ref="BS952" si="18692">K952/K963</f>
        <v>3.8944546352476364E-2</v>
      </c>
      <c r="BT952" s="130">
        <f t="shared" ref="BT952" si="18693">L952/L963</f>
        <v>9.4433438216214111E-2</v>
      </c>
      <c r="BU952" s="128">
        <f t="shared" ref="BU952" si="18694">M952/M963</f>
        <v>3.4361233480176209E-2</v>
      </c>
      <c r="BV952" s="132">
        <f t="shared" ref="BV952" si="18695">N952/N963</f>
        <v>7.9195517492711365E-2</v>
      </c>
      <c r="BW952" s="133">
        <f t="shared" ref="BW952" si="18696">O952/O963</f>
        <v>5.170409210076371E-2</v>
      </c>
      <c r="BX952" s="128">
        <f t="shared" ref="BX952" si="18697">P952/P963</f>
        <v>7.9643065632557755E-2</v>
      </c>
      <c r="BY952" s="129">
        <f t="shared" ref="BY952" si="18698">Q952/Q963</f>
        <v>5.3633659158521037E-2</v>
      </c>
      <c r="BZ952" s="130">
        <f t="shared" ref="BZ952" si="18699">R952/R963</f>
        <v>6.8127517236671445E-2</v>
      </c>
      <c r="CA952" s="131">
        <f t="shared" ref="CA952" si="18700">S952/S963</f>
        <v>7.2325724064447386E-2</v>
      </c>
      <c r="CB952" s="128">
        <f t="shared" ref="CB952" si="18701">T952/T963</f>
        <v>0.12976231092914819</v>
      </c>
      <c r="CC952" s="129">
        <f t="shared" ref="CC952" si="18702">U952/U963</f>
        <v>2.7420554787968968E-2</v>
      </c>
      <c r="CD952" s="130">
        <f t="shared" ref="CD952" si="18703">V952/V963</f>
        <v>9.5341557724176032E-2</v>
      </c>
      <c r="CE952" s="131">
        <f t="shared" ref="CE952" si="18704">W952/W963</f>
        <v>4.9120893223819302E-2</v>
      </c>
      <c r="CF952" s="128">
        <f t="shared" ref="CF952" si="18705">X952/X963</f>
        <v>7.8826554035442115E-2</v>
      </c>
      <c r="CG952" s="129">
        <f t="shared" ref="CG952" si="18706">Y952/Y963</f>
        <v>4.4228466793436158E-2</v>
      </c>
      <c r="CH952" s="130">
        <f t="shared" ref="CH952" si="18707">Z952/Z963</f>
        <v>6.4383236632659657E-2</v>
      </c>
      <c r="CI952" s="128">
        <f t="shared" ref="CI952" si="18708">AA952/AA963</f>
        <v>8.2507839594625459E-2</v>
      </c>
      <c r="CJ952" s="134">
        <f t="shared" ref="CJ952" si="18709">AB952/AB963</f>
        <v>7.2164862336273727E-2</v>
      </c>
      <c r="CK952" s="135">
        <f t="shared" ref="CK952" si="18710">AC952/AC963</f>
        <v>6.6207050860730823E-2</v>
      </c>
    </row>
    <row r="953" spans="1:89" x14ac:dyDescent="0.2">
      <c r="A953" s="145" t="s">
        <v>30</v>
      </c>
      <c r="B953" s="189">
        <v>1902</v>
      </c>
      <c r="C953" s="183">
        <v>3389</v>
      </c>
      <c r="D953" s="184">
        <v>1465</v>
      </c>
      <c r="E953" s="185">
        <v>1148</v>
      </c>
      <c r="F953" s="182">
        <v>1745</v>
      </c>
      <c r="G953" s="186">
        <v>3143</v>
      </c>
      <c r="H953" s="184">
        <v>2948</v>
      </c>
      <c r="I953" s="185">
        <v>4572</v>
      </c>
      <c r="J953" s="182">
        <v>1015</v>
      </c>
      <c r="K953" s="183">
        <v>325</v>
      </c>
      <c r="L953" s="184">
        <v>3190</v>
      </c>
      <c r="M953" s="182">
        <v>1054</v>
      </c>
      <c r="N953" s="187">
        <v>4435</v>
      </c>
      <c r="O953" s="190">
        <v>2791</v>
      </c>
      <c r="P953" s="182">
        <v>2363</v>
      </c>
      <c r="Q953" s="183">
        <v>1977</v>
      </c>
      <c r="R953" s="184">
        <v>2149</v>
      </c>
      <c r="S953" s="185">
        <v>2952</v>
      </c>
      <c r="T953" s="182">
        <v>1442</v>
      </c>
      <c r="U953" s="186">
        <v>274</v>
      </c>
      <c r="V953" s="184">
        <v>3020</v>
      </c>
      <c r="W953" s="191">
        <v>1557</v>
      </c>
      <c r="X953" s="182">
        <v>2438</v>
      </c>
      <c r="Y953" s="186">
        <v>805</v>
      </c>
      <c r="Z953" s="184">
        <v>3278</v>
      </c>
      <c r="AA953" s="182">
        <v>4239</v>
      </c>
      <c r="AB953" s="158">
        <f t="shared" si="18354"/>
        <v>31390</v>
      </c>
      <c r="AC953" s="159">
        <f t="shared" si="18355"/>
        <v>28226</v>
      </c>
      <c r="BI953" s="145" t="s">
        <v>30</v>
      </c>
      <c r="BJ953" s="128">
        <f>B953/B963</f>
        <v>5.7339242109071174E-2</v>
      </c>
      <c r="BK953" s="129">
        <f t="shared" ref="BK953" si="18711">C953/C963</f>
        <v>0.10513090954212681</v>
      </c>
      <c r="BL953" s="130">
        <f t="shared" ref="BL953" si="18712">D953/D963</f>
        <v>0.10166551006245662</v>
      </c>
      <c r="BM953" s="131">
        <f t="shared" ref="BM953" si="18713">E953/E963</f>
        <v>7.7259573322565445E-2</v>
      </c>
      <c r="BN953" s="128">
        <f t="shared" ref="BN953" si="18714">F953/F963</f>
        <v>5.2557074875007527E-2</v>
      </c>
      <c r="BO953" s="129">
        <f t="shared" ref="BO953" si="18715">G953/G963</f>
        <v>0.10721473648302916</v>
      </c>
      <c r="BP953" s="130">
        <f t="shared" ref="BP953" si="18716">H953/H963</f>
        <v>6.6345591213935282E-2</v>
      </c>
      <c r="BQ953" s="131">
        <f t="shared" ref="BQ953" si="18717">I953/I963</f>
        <v>9.8010632824558394E-2</v>
      </c>
      <c r="BR953" s="128">
        <f t="shared" ref="BR953" si="18718">J953/J963</f>
        <v>0.14712277141614727</v>
      </c>
      <c r="BS953" s="129">
        <f t="shared" ref="BS953" si="18719">K953/K963</f>
        <v>4.5858614364329052E-2</v>
      </c>
      <c r="BT953" s="130">
        <f t="shared" ref="BT953" si="18720">L953/L963</f>
        <v>0.12391718136969274</v>
      </c>
      <c r="BU953" s="128">
        <f t="shared" ref="BU953" si="18721">M953/M963</f>
        <v>4.0375407010151312E-2</v>
      </c>
      <c r="BV953" s="132">
        <f t="shared" ref="BV953" si="18722">N953/N963</f>
        <v>0.1010158527696793</v>
      </c>
      <c r="BW953" s="133">
        <f t="shared" ref="BW953" si="18723">O953/O963</f>
        <v>6.362703750142483E-2</v>
      </c>
      <c r="BX953" s="128">
        <f t="shared" ref="BX953" si="18724">P953/P963</f>
        <v>9.8532232507714118E-2</v>
      </c>
      <c r="BY953" s="129">
        <f t="shared" ref="BY953" si="18725">Q953/Q963</f>
        <v>8.4020399490012748E-2</v>
      </c>
      <c r="BZ953" s="130">
        <f t="shared" ref="BZ953" si="18726">R953/R963</f>
        <v>7.3349716704211892E-2</v>
      </c>
      <c r="CA953" s="131">
        <f t="shared" ref="CA953" si="18727">S953/S963</f>
        <v>9.5314972070646736E-2</v>
      </c>
      <c r="CB953" s="128">
        <f t="shared" ref="CB953" si="18728">T953/T963</f>
        <v>0.16399408620493575</v>
      </c>
      <c r="CC953" s="129">
        <f t="shared" ref="CC953" si="18729">U953/U963</f>
        <v>2.9121054309703475E-2</v>
      </c>
      <c r="CD953" s="130">
        <f t="shared" ref="CD953" si="18730">V953/V963</f>
        <v>0.11121340452955257</v>
      </c>
      <c r="CE953" s="131">
        <f t="shared" ref="CE953" si="18731">W953/W963</f>
        <v>4.9955082135523611E-2</v>
      </c>
      <c r="CF953" s="128">
        <f t="shared" ref="CF953" si="18732">X953/X963</f>
        <v>0.11192727940501332</v>
      </c>
      <c r="CG953" s="129">
        <f t="shared" ref="CG953" si="18733">Y953/Y963</f>
        <v>5.6694133389675327E-2</v>
      </c>
      <c r="CH953" s="130">
        <f t="shared" ref="CH953" si="18734">Z953/Z963</f>
        <v>7.0702931216702972E-2</v>
      </c>
      <c r="CI953" s="128">
        <f t="shared" ref="CI953" si="18735">AA953/AA963</f>
        <v>8.8031898324091959E-2</v>
      </c>
      <c r="CJ953" s="134">
        <f t="shared" ref="CJ953" si="18736">AB953/AB963</f>
        <v>8.7404214559386975E-2</v>
      </c>
      <c r="CK953" s="135">
        <f t="shared" ref="CK953" si="18737">AC953/AC963</f>
        <v>7.8943909158287764E-2</v>
      </c>
    </row>
    <row r="954" spans="1:89" x14ac:dyDescent="0.2">
      <c r="A954" s="136" t="s">
        <v>31</v>
      </c>
      <c r="B954" s="192">
        <v>2092</v>
      </c>
      <c r="C954" s="176">
        <v>4207</v>
      </c>
      <c r="D954" s="177">
        <v>1029</v>
      </c>
      <c r="E954" s="178">
        <v>1474</v>
      </c>
      <c r="F954" s="175">
        <v>1471</v>
      </c>
      <c r="G954" s="179">
        <v>3560</v>
      </c>
      <c r="H954" s="177">
        <v>2842</v>
      </c>
      <c r="I954" s="178">
        <v>5466</v>
      </c>
      <c r="J954" s="175">
        <v>783</v>
      </c>
      <c r="K954" s="176">
        <v>331</v>
      </c>
      <c r="L954" s="177">
        <v>2909</v>
      </c>
      <c r="M954" s="175">
        <v>1001</v>
      </c>
      <c r="N954" s="180">
        <v>4099</v>
      </c>
      <c r="O954" s="193">
        <v>2764</v>
      </c>
      <c r="P954" s="175">
        <v>2092</v>
      </c>
      <c r="Q954" s="176">
        <v>2088</v>
      </c>
      <c r="R954" s="177">
        <v>1986</v>
      </c>
      <c r="S954" s="178">
        <v>2914</v>
      </c>
      <c r="T954" s="175">
        <v>1120</v>
      </c>
      <c r="U954" s="179">
        <v>284</v>
      </c>
      <c r="V954" s="177">
        <v>3404</v>
      </c>
      <c r="W954" s="194">
        <v>1942</v>
      </c>
      <c r="X954" s="175">
        <v>2175</v>
      </c>
      <c r="Y954" s="179">
        <v>1044</v>
      </c>
      <c r="Z954" s="177">
        <v>3094</v>
      </c>
      <c r="AA954" s="175">
        <v>4986</v>
      </c>
      <c r="AB954" s="158">
        <f t="shared" si="18354"/>
        <v>29096</v>
      </c>
      <c r="AC954" s="159">
        <f t="shared" si="18355"/>
        <v>32061</v>
      </c>
      <c r="BI954" s="136" t="s">
        <v>31</v>
      </c>
      <c r="BJ954" s="128">
        <f>B954/B963</f>
        <v>6.3067136956980491E-2</v>
      </c>
      <c r="BK954" s="129">
        <f t="shared" ref="BK954" si="18738">C954/C963</f>
        <v>0.13050626628613973</v>
      </c>
      <c r="BL954" s="130">
        <f t="shared" ref="BL954" si="18739">D954/D963</f>
        <v>7.1408743927827895E-2</v>
      </c>
      <c r="BM954" s="131">
        <f t="shared" ref="BM954" si="18740">E954/E963</f>
        <v>9.9199138569217304E-2</v>
      </c>
      <c r="BN954" s="128">
        <f t="shared" ref="BN954" si="18741">F954/F963</f>
        <v>4.4304559966267094E-2</v>
      </c>
      <c r="BO954" s="129">
        <f t="shared" ref="BO954" si="18742">G954/G963</f>
        <v>0.12143953607368242</v>
      </c>
      <c r="BP954" s="130">
        <f t="shared" ref="BP954" si="18743">H954/H963</f>
        <v>6.3960030607192686E-2</v>
      </c>
      <c r="BQ954" s="131">
        <f t="shared" ref="BQ954" si="18744">I954/I963</f>
        <v>0.11717544160521351</v>
      </c>
      <c r="BR954" s="128">
        <f t="shared" ref="BR954" si="18745">J954/J963</f>
        <v>0.11349470937817074</v>
      </c>
      <c r="BS954" s="129">
        <f t="shared" ref="BS954" si="18746">K954/K963</f>
        <v>4.6705234937208975E-2</v>
      </c>
      <c r="BT954" s="130">
        <f t="shared" ref="BT954" si="18747">L954/L963</f>
        <v>0.11300159266596745</v>
      </c>
      <c r="BU954" s="128">
        <f t="shared" ref="BU954" si="18748">M954/M963</f>
        <v>3.8345144608312585E-2</v>
      </c>
      <c r="BV954" s="132">
        <f t="shared" ref="BV954" si="18749">N954/N963</f>
        <v>9.3362791545189505E-2</v>
      </c>
      <c r="BW954" s="133">
        <f t="shared" ref="BW954" si="18750">O954/O963</f>
        <v>6.3011512595463351E-2</v>
      </c>
      <c r="BX954" s="128">
        <f t="shared" ref="BX954" si="18751">P954/P963</f>
        <v>8.7232090734717702E-2</v>
      </c>
      <c r="BY954" s="129">
        <f t="shared" ref="BY954" si="18752">Q954/Q963</f>
        <v>8.8737781555461109E-2</v>
      </c>
      <c r="BZ954" s="130">
        <f t="shared" ref="BZ954" si="18753">R954/R963</f>
        <v>6.7786197010034813E-2</v>
      </c>
      <c r="CA954" s="131">
        <f t="shared" ref="CA954" si="18754">S954/S963</f>
        <v>9.4088017823124856E-2</v>
      </c>
      <c r="CB954" s="128">
        <f t="shared" ref="CB954" si="18755">T954/T963</f>
        <v>0.12737404753781417</v>
      </c>
      <c r="CC954" s="129">
        <f t="shared" ref="CC954" si="18756">U954/U963</f>
        <v>3.0183866510787544E-2</v>
      </c>
      <c r="CD954" s="130">
        <f t="shared" ref="CD954" si="18757">V954/V963</f>
        <v>0.12535444669489965</v>
      </c>
      <c r="CE954" s="131">
        <f t="shared" ref="CE954" si="18758">W954/W963</f>
        <v>6.2307494866529776E-2</v>
      </c>
      <c r="CF954" s="128">
        <f t="shared" ref="CF954" si="18759">X954/X963</f>
        <v>9.9853089707097609E-2</v>
      </c>
      <c r="CG954" s="129">
        <f t="shared" ref="CG954" si="18760">Y954/Y963</f>
        <v>7.3526304669342915E-2</v>
      </c>
      <c r="CH954" s="130">
        <f t="shared" ref="CH954" si="18761">Z954/Z963</f>
        <v>6.6734249293617751E-2</v>
      </c>
      <c r="CI954" s="128">
        <f t="shared" ref="CI954" si="18762">AA954/AA963</f>
        <v>0.10354495047037568</v>
      </c>
      <c r="CJ954" s="134">
        <f t="shared" ref="CJ954" si="18763">AB954/AB963</f>
        <v>8.1016662211529894E-2</v>
      </c>
      <c r="CK954" s="135">
        <f t="shared" ref="CK954" si="18764">AC954/AC963</f>
        <v>8.9669831769427624E-2</v>
      </c>
    </row>
    <row r="955" spans="1:89" x14ac:dyDescent="0.2">
      <c r="A955" s="145" t="s">
        <v>32</v>
      </c>
      <c r="B955" s="189">
        <v>1902</v>
      </c>
      <c r="C955" s="183">
        <v>2881</v>
      </c>
      <c r="D955" s="184">
        <v>699</v>
      </c>
      <c r="E955" s="185">
        <v>1131</v>
      </c>
      <c r="F955" s="182">
        <v>1422</v>
      </c>
      <c r="G955" s="186">
        <v>2679</v>
      </c>
      <c r="H955" s="184">
        <v>2560</v>
      </c>
      <c r="I955" s="185">
        <v>4062</v>
      </c>
      <c r="J955" s="182">
        <v>517</v>
      </c>
      <c r="K955" s="183">
        <v>205</v>
      </c>
      <c r="L955" s="184">
        <v>2239</v>
      </c>
      <c r="M955" s="182">
        <v>1034</v>
      </c>
      <c r="N955" s="187">
        <v>3322</v>
      </c>
      <c r="O955" s="190">
        <v>2610</v>
      </c>
      <c r="P955" s="182">
        <v>1435</v>
      </c>
      <c r="Q955" s="183">
        <v>1959</v>
      </c>
      <c r="R955" s="184">
        <v>1794</v>
      </c>
      <c r="S955" s="185">
        <v>2333</v>
      </c>
      <c r="T955" s="182">
        <v>699</v>
      </c>
      <c r="U955" s="186">
        <v>315</v>
      </c>
      <c r="V955" s="184">
        <v>2673</v>
      </c>
      <c r="W955" s="191">
        <v>1768</v>
      </c>
      <c r="X955" s="182">
        <v>1442</v>
      </c>
      <c r="Y955" s="186">
        <v>866</v>
      </c>
      <c r="Z955" s="184">
        <v>2925</v>
      </c>
      <c r="AA955" s="182">
        <v>3691</v>
      </c>
      <c r="AB955" s="158">
        <f t="shared" si="18354"/>
        <v>23629</v>
      </c>
      <c r="AC955" s="159">
        <f t="shared" si="18355"/>
        <v>25534</v>
      </c>
      <c r="BI955" s="145" t="s">
        <v>32</v>
      </c>
      <c r="BJ955" s="128">
        <f>B955/B963</f>
        <v>5.7339242109071174E-2</v>
      </c>
      <c r="BK955" s="129">
        <f t="shared" ref="BK955" si="18765">C955/C963</f>
        <v>8.93721305372875E-2</v>
      </c>
      <c r="BL955" s="130">
        <f t="shared" ref="BL955" si="18766">D955/D963</f>
        <v>4.8507980569049272E-2</v>
      </c>
      <c r="BM955" s="131">
        <f t="shared" ref="BM955" si="18767">E955/E963</f>
        <v>7.6115485564304461E-2</v>
      </c>
      <c r="BN955" s="128">
        <f t="shared" ref="BN955" si="18768">F955/F963</f>
        <v>4.2828745256309864E-2</v>
      </c>
      <c r="BO955" s="129">
        <f t="shared" ref="BO955" si="18769">G955/G963</f>
        <v>9.1386662118369433E-2</v>
      </c>
      <c r="BP955" s="130">
        <f t="shared" ref="BP955" si="18770">H955/H963</f>
        <v>5.7613539181707703E-2</v>
      </c>
      <c r="BQ955" s="131">
        <f t="shared" ref="BQ955" si="18771">I955/I963</f>
        <v>8.7077688218144406E-2</v>
      </c>
      <c r="BR955" s="128">
        <f t="shared" ref="BR955" si="18772">J955/J963</f>
        <v>7.4938396869111468E-2</v>
      </c>
      <c r="BS955" s="129">
        <f t="shared" ref="BS955" si="18773">K955/K963</f>
        <v>2.8926202906730633E-2</v>
      </c>
      <c r="BT955" s="130">
        <f t="shared" ref="BT955" si="18774">L955/L963</f>
        <v>8.697510002719186E-2</v>
      </c>
      <c r="BU955" s="128">
        <f t="shared" ref="BU955" si="18775">M955/M963</f>
        <v>3.9609270254740474E-2</v>
      </c>
      <c r="BV955" s="132">
        <f t="shared" ref="BV955" si="18776">N955/N963</f>
        <v>7.5665087463556852E-2</v>
      </c>
      <c r="BW955" s="133">
        <f t="shared" ref="BW955" si="18777">O955/O963</f>
        <v>5.950074090960903E-2</v>
      </c>
      <c r="BX955" s="128">
        <f t="shared" ref="BX955" si="18778">P955/P963</f>
        <v>5.9836544074722706E-2</v>
      </c>
      <c r="BY955" s="129">
        <f t="shared" ref="BY955" si="18779">Q955/Q963</f>
        <v>8.3255418614534643E-2</v>
      </c>
      <c r="BZ955" s="130">
        <f t="shared" ref="BZ955" si="18780">R955/R963</f>
        <v>6.1232848658611512E-2</v>
      </c>
      <c r="CA955" s="131">
        <f t="shared" ref="CA955" si="18781">S955/S963</f>
        <v>7.5328533143908818E-2</v>
      </c>
      <c r="CB955" s="128">
        <f t="shared" ref="CB955" si="18782">T955/T963</f>
        <v>7.9495052882975092E-2</v>
      </c>
      <c r="CC955" s="129">
        <f t="shared" ref="CC955" si="18783">U955/U963</f>
        <v>3.3478584334148159E-2</v>
      </c>
      <c r="CD955" s="130">
        <f t="shared" ref="CD955" si="18784">V955/V963</f>
        <v>9.8434910697845698E-2</v>
      </c>
      <c r="CE955" s="131">
        <f t="shared" ref="CE955" si="18785">W955/W963</f>
        <v>5.6724845995893225E-2</v>
      </c>
      <c r="CF955" s="128">
        <f t="shared" ref="CF955" si="18786">X955/X963</f>
        <v>6.6201450739142409E-2</v>
      </c>
      <c r="CG955" s="129">
        <f t="shared" ref="CG955" si="18787">Y955/Y963</f>
        <v>6.0990210578209733E-2</v>
      </c>
      <c r="CH955" s="130">
        <f t="shared" ref="CH955" si="18788">Z955/Z963</f>
        <v>6.3089101222957966E-2</v>
      </c>
      <c r="CI955" s="128">
        <f t="shared" ref="CI955" si="18789">AA955/AA963</f>
        <v>7.6651506655867757E-2</v>
      </c>
      <c r="CJ955" s="134">
        <f t="shared" ref="CJ955" si="18790">AB955/AB963</f>
        <v>6.5794016751314272E-2</v>
      </c>
      <c r="CK955" s="135">
        <f t="shared" ref="CK955" si="18791">AC955/AC963</f>
        <v>7.1414786949894421E-2</v>
      </c>
    </row>
    <row r="956" spans="1:89" x14ac:dyDescent="0.2">
      <c r="A956" s="136" t="s">
        <v>33</v>
      </c>
      <c r="B956" s="192">
        <v>1962</v>
      </c>
      <c r="C956" s="176">
        <v>2057</v>
      </c>
      <c r="D956" s="177">
        <v>499</v>
      </c>
      <c r="E956" s="178">
        <v>890</v>
      </c>
      <c r="F956" s="175">
        <v>1141</v>
      </c>
      <c r="G956" s="179">
        <v>2160</v>
      </c>
      <c r="H956" s="177">
        <v>2038</v>
      </c>
      <c r="I956" s="178">
        <v>3103</v>
      </c>
      <c r="J956" s="175">
        <v>463</v>
      </c>
      <c r="K956" s="176">
        <v>168</v>
      </c>
      <c r="L956" s="177">
        <v>1739</v>
      </c>
      <c r="M956" s="175">
        <v>1037</v>
      </c>
      <c r="N956" s="180">
        <v>2471</v>
      </c>
      <c r="O956" s="193">
        <v>2307</v>
      </c>
      <c r="P956" s="175">
        <v>1059</v>
      </c>
      <c r="Q956" s="176">
        <v>1671</v>
      </c>
      <c r="R956" s="177">
        <v>1522</v>
      </c>
      <c r="S956" s="178">
        <v>2012</v>
      </c>
      <c r="T956" s="175">
        <v>521</v>
      </c>
      <c r="U956" s="179">
        <v>340</v>
      </c>
      <c r="V956" s="177">
        <v>2278</v>
      </c>
      <c r="W956" s="194">
        <v>1499</v>
      </c>
      <c r="X956" s="175">
        <v>881</v>
      </c>
      <c r="Y956" s="179">
        <v>743</v>
      </c>
      <c r="Z956" s="177">
        <v>2060</v>
      </c>
      <c r="AA956" s="175">
        <v>2596</v>
      </c>
      <c r="AB956" s="158">
        <f t="shared" si="18354"/>
        <v>18634</v>
      </c>
      <c r="AC956" s="159">
        <f t="shared" si="18355"/>
        <v>20583</v>
      </c>
      <c r="BI956" s="136" t="s">
        <v>33</v>
      </c>
      <c r="BJ956" s="128">
        <f>B956/B963</f>
        <v>5.914805100841096E-2</v>
      </c>
      <c r="BK956" s="129">
        <f t="shared" ref="BK956" si="18792">C956/C963</f>
        <v>6.3810646482193825E-2</v>
      </c>
      <c r="BL956" s="130">
        <f t="shared" ref="BL956" si="18793">D956/D963</f>
        <v>3.4628730048577375E-2</v>
      </c>
      <c r="BM956" s="131">
        <f t="shared" ref="BM956" si="18794">E956/E963</f>
        <v>5.9896359108957534E-2</v>
      </c>
      <c r="BN956" s="128">
        <f t="shared" ref="BN956" si="18795">F956/F963</f>
        <v>3.436539967471839E-2</v>
      </c>
      <c r="BO956" s="129">
        <f t="shared" ref="BO956" si="18796">G956/G963</f>
        <v>7.368241514582978E-2</v>
      </c>
      <c r="BP956" s="130">
        <f t="shared" ref="BP956" si="18797">H956/H963</f>
        <v>4.5865778457937614E-2</v>
      </c>
      <c r="BQ956" s="131">
        <f t="shared" ref="BQ956" si="18798">I956/I963</f>
        <v>6.6519464928828681E-2</v>
      </c>
      <c r="BR956" s="128">
        <f t="shared" ref="BR956" si="18799">J956/J963</f>
        <v>6.7111175532685891E-2</v>
      </c>
      <c r="BS956" s="129">
        <f t="shared" ref="BS956" si="18800">K956/K963</f>
        <v>2.3705376040637788E-2</v>
      </c>
      <c r="BT956" s="130">
        <f t="shared" ref="BT956" si="18801">L956/L963</f>
        <v>6.7552344326613056E-2</v>
      </c>
      <c r="BU956" s="128">
        <f t="shared" ref="BU956" si="18802">M956/M963</f>
        <v>3.9724190768052101E-2</v>
      </c>
      <c r="BV956" s="132">
        <f t="shared" ref="BV956" si="18803">N956/N963</f>
        <v>5.6281887755102039E-2</v>
      </c>
      <c r="BW956" s="133">
        <f t="shared" ref="BW956" si="18804">O956/O963</f>
        <v>5.2593183631596943E-2</v>
      </c>
      <c r="BX956" s="128">
        <f t="shared" ref="BX956" si="18805">P956/P963</f>
        <v>4.4158118588941704E-2</v>
      </c>
      <c r="BY956" s="129">
        <f t="shared" ref="BY956" si="18806">Q956/Q963</f>
        <v>7.1015724606884822E-2</v>
      </c>
      <c r="BZ956" s="130">
        <f t="shared" ref="BZ956" si="18807">R956/R963</f>
        <v>5.1948938494095161E-2</v>
      </c>
      <c r="CA956" s="131">
        <f t="shared" ref="CA956" si="18808">S956/S963</f>
        <v>6.4963998579316132E-2</v>
      </c>
      <c r="CB956" s="128">
        <f t="shared" ref="CB956" si="18809">T956/T963</f>
        <v>5.9251677470715344E-2</v>
      </c>
      <c r="CC956" s="129">
        <f t="shared" ref="CC956" si="18810">U956/U963</f>
        <v>3.6135614836858329E-2</v>
      </c>
      <c r="CD956" s="130">
        <f t="shared" ref="CD956" si="18811">V956/V963</f>
        <v>8.3888786595470444E-2</v>
      </c>
      <c r="CE956" s="131">
        <f t="shared" ref="CE956" si="18812">W956/W963</f>
        <v>4.8094199178644763E-2</v>
      </c>
      <c r="CF956" s="128">
        <f t="shared" ref="CF956" si="18813">X956/X963</f>
        <v>4.0446240014691028E-2</v>
      </c>
      <c r="CG956" s="129">
        <f t="shared" ref="CG956" si="18814">Y956/Y963</f>
        <v>5.2327628706246916E-2</v>
      </c>
      <c r="CH956" s="130">
        <f t="shared" ref="CH956" si="18815">Z956/Z963</f>
        <v>4.443198239975843E-2</v>
      </c>
      <c r="CI956" s="128">
        <f t="shared" ref="CI956" si="18816">AA956/AA963</f>
        <v>5.3911490457500051E-2</v>
      </c>
      <c r="CJ956" s="134">
        <f t="shared" ref="CJ956" si="18817">AB956/AB963</f>
        <v>5.1885636639044816E-2</v>
      </c>
      <c r="CK956" s="135">
        <f t="shared" ref="CK956" si="18818">AC956/AC963</f>
        <v>5.7567578906151676E-2</v>
      </c>
    </row>
    <row r="957" spans="1:89" x14ac:dyDescent="0.2">
      <c r="A957" s="145" t="s">
        <v>34</v>
      </c>
      <c r="B957" s="189">
        <v>716</v>
      </c>
      <c r="C957" s="183">
        <v>1198</v>
      </c>
      <c r="D957" s="184">
        <v>250</v>
      </c>
      <c r="E957" s="185">
        <v>757</v>
      </c>
      <c r="F957" s="182">
        <v>577</v>
      </c>
      <c r="G957" s="186">
        <v>1729</v>
      </c>
      <c r="H957" s="184">
        <v>1127</v>
      </c>
      <c r="I957" s="185">
        <v>2373</v>
      </c>
      <c r="J957" s="182">
        <v>158</v>
      </c>
      <c r="K957" s="183">
        <v>116</v>
      </c>
      <c r="L957" s="184">
        <v>1647</v>
      </c>
      <c r="M957" s="182">
        <v>734</v>
      </c>
      <c r="N957" s="187">
        <v>2237</v>
      </c>
      <c r="O957" s="190">
        <v>1744</v>
      </c>
      <c r="P957" s="182">
        <v>692</v>
      </c>
      <c r="Q957" s="183">
        <v>1148</v>
      </c>
      <c r="R957" s="184">
        <v>963</v>
      </c>
      <c r="S957" s="185">
        <v>1572</v>
      </c>
      <c r="T957" s="182">
        <v>260</v>
      </c>
      <c r="U957" s="186">
        <v>320</v>
      </c>
      <c r="V957" s="184">
        <v>1779</v>
      </c>
      <c r="W957" s="191">
        <v>1052</v>
      </c>
      <c r="X957" s="182">
        <v>547</v>
      </c>
      <c r="Y957" s="186">
        <v>590</v>
      </c>
      <c r="Z957" s="184">
        <v>1605</v>
      </c>
      <c r="AA957" s="182">
        <v>2099</v>
      </c>
      <c r="AB957" s="158">
        <f t="shared" si="18354"/>
        <v>12558</v>
      </c>
      <c r="AC957" s="159">
        <f t="shared" si="18355"/>
        <v>15432</v>
      </c>
      <c r="BI957" s="145" t="s">
        <v>34</v>
      </c>
      <c r="BJ957" s="128">
        <f>B957/B963</f>
        <v>2.158511953212143E-2</v>
      </c>
      <c r="BK957" s="129">
        <f t="shared" ref="BK957" si="18819">C957/C963</f>
        <v>3.7163419779128924E-2</v>
      </c>
      <c r="BL957" s="130">
        <f t="shared" ref="BL957" si="18820">D957/D963</f>
        <v>1.7349063150589868E-2</v>
      </c>
      <c r="BM957" s="131">
        <f t="shared" ref="BM957" si="18821">E957/E963</f>
        <v>5.0945554882562756E-2</v>
      </c>
      <c r="BN957" s="128">
        <f t="shared" ref="BN957" si="18822">F957/F963</f>
        <v>1.7378471176435154E-2</v>
      </c>
      <c r="BO957" s="129">
        <f t="shared" ref="BO957" si="18823">G957/G963</f>
        <v>5.8980044345898007E-2</v>
      </c>
      <c r="BP957" s="130">
        <f t="shared" ref="BP957" si="18824">H957/H963</f>
        <v>2.5363460413197102E-2</v>
      </c>
      <c r="BQ957" s="131">
        <f t="shared" ref="BQ957" si="18825">I957/I963</f>
        <v>5.08703481392557E-2</v>
      </c>
      <c r="BR957" s="128">
        <f t="shared" ref="BR957" si="18826">J957/J963</f>
        <v>2.2901869836208146E-2</v>
      </c>
      <c r="BS957" s="129">
        <f t="shared" ref="BS957" si="18827">K957/K963</f>
        <v>1.6367997742345139E-2</v>
      </c>
      <c r="BT957" s="130">
        <f t="shared" ref="BT957" si="18828">L957/L963</f>
        <v>6.3978557277706558E-2</v>
      </c>
      <c r="BU957" s="128">
        <f t="shared" ref="BU957" si="18829">M957/M963</f>
        <v>2.8117218923577859E-2</v>
      </c>
      <c r="BV957" s="132">
        <f t="shared" ref="BV957" si="18830">N957/N963</f>
        <v>5.0952077259475217E-2</v>
      </c>
      <c r="BW957" s="133">
        <f t="shared" ref="BW957" si="18831">O957/O963</f>
        <v>3.9758349481363274E-2</v>
      </c>
      <c r="BX957" s="128">
        <f t="shared" ref="BX957" si="18832">P957/P963</f>
        <v>2.8854974564256525E-2</v>
      </c>
      <c r="BY957" s="129">
        <f t="shared" ref="BY957" si="18833">Q957/Q963</f>
        <v>4.8788780280492987E-2</v>
      </c>
      <c r="BZ957" s="130">
        <f t="shared" ref="BZ957" si="18834">R957/R963</f>
        <v>3.2869137825107517E-2</v>
      </c>
      <c r="CA957" s="131">
        <f t="shared" ref="CA957" si="18835">S957/S963</f>
        <v>5.0757159923799686E-2</v>
      </c>
      <c r="CB957" s="128">
        <f t="shared" ref="CB957" si="18836">T957/T963</f>
        <v>2.956897532127829E-2</v>
      </c>
      <c r="CC957" s="129">
        <f t="shared" ref="CC957" si="18837">U957/U963</f>
        <v>3.400999043469019E-2</v>
      </c>
      <c r="CD957" s="130">
        <f t="shared" ref="CD957" si="18838">V957/V963</f>
        <v>6.5512796906647019E-2</v>
      </c>
      <c r="CE957" s="131">
        <f t="shared" ref="CE957" si="18839">W957/W963</f>
        <v>3.3752566735112934E-2</v>
      </c>
      <c r="CF957" s="128">
        <f t="shared" ref="CF957" si="18840">X957/X963</f>
        <v>2.5112478193003399E-2</v>
      </c>
      <c r="CG957" s="129">
        <f t="shared" ref="CG957" si="18841">Y957/Y963</f>
        <v>4.1552221987463903E-2</v>
      </c>
      <c r="CH957" s="130">
        <f t="shared" ref="CH957" si="18842">Z957/Z963</f>
        <v>3.461812220952052E-2</v>
      </c>
      <c r="CI957" s="128">
        <f t="shared" ref="CI957" si="18843">AA957/AA963</f>
        <v>4.3590222831391606E-2</v>
      </c>
      <c r="CJ957" s="134">
        <f t="shared" ref="CJ957" si="18844">AB957/AB963</f>
        <v>3.4967254744720663E-2</v>
      </c>
      <c r="CK957" s="135">
        <f t="shared" ref="CK957" si="18845">AC957/AC963</f>
        <v>4.3161000713196937E-2</v>
      </c>
    </row>
    <row r="958" spans="1:89" x14ac:dyDescent="0.2">
      <c r="A958" s="136" t="s">
        <v>35</v>
      </c>
      <c r="B958" s="192">
        <v>0</v>
      </c>
      <c r="C958" s="176">
        <v>612</v>
      </c>
      <c r="D958" s="177">
        <v>15</v>
      </c>
      <c r="E958" s="178">
        <v>381</v>
      </c>
      <c r="F958" s="175">
        <v>23</v>
      </c>
      <c r="G958" s="179">
        <v>911</v>
      </c>
      <c r="H958" s="177">
        <v>149</v>
      </c>
      <c r="I958" s="178">
        <v>793</v>
      </c>
      <c r="J958" s="175">
        <v>49</v>
      </c>
      <c r="K958" s="176">
        <v>15</v>
      </c>
      <c r="L958" s="177">
        <v>272</v>
      </c>
      <c r="M958" s="175">
        <v>176</v>
      </c>
      <c r="N958" s="180">
        <v>408</v>
      </c>
      <c r="O958" s="193">
        <v>302</v>
      </c>
      <c r="P958" s="175">
        <v>107</v>
      </c>
      <c r="Q958" s="176">
        <v>245</v>
      </c>
      <c r="R958" s="177">
        <v>224</v>
      </c>
      <c r="S958" s="178">
        <v>191</v>
      </c>
      <c r="T958" s="175">
        <v>52</v>
      </c>
      <c r="U958" s="179">
        <v>42</v>
      </c>
      <c r="V958" s="177">
        <v>241</v>
      </c>
      <c r="W958" s="194">
        <v>41</v>
      </c>
      <c r="X958" s="175">
        <v>82</v>
      </c>
      <c r="Y958" s="179">
        <v>40</v>
      </c>
      <c r="Z958" s="177">
        <v>122</v>
      </c>
      <c r="AA958" s="175">
        <v>210</v>
      </c>
      <c r="AB958" s="158">
        <f t="shared" si="18354"/>
        <v>1744</v>
      </c>
      <c r="AC958" s="159">
        <f t="shared" si="18355"/>
        <v>3959</v>
      </c>
      <c r="BI958" s="136" t="s">
        <v>35</v>
      </c>
      <c r="BJ958" s="128">
        <f>B958/B963</f>
        <v>0</v>
      </c>
      <c r="BK958" s="129">
        <f t="shared" ref="BK958" si="18846">C958/C963</f>
        <v>1.8984985730239483E-2</v>
      </c>
      <c r="BL958" s="130">
        <f t="shared" ref="BL958" si="18847">D958/D963</f>
        <v>1.040943789035392E-3</v>
      </c>
      <c r="BM958" s="131">
        <f t="shared" ref="BM958" si="18848">E958/E963</f>
        <v>2.564102564102564E-2</v>
      </c>
      <c r="BN958" s="128">
        <f t="shared" ref="BN958" si="18849">F958/F963</f>
        <v>6.9272935365339433E-4</v>
      </c>
      <c r="BO958" s="129">
        <f t="shared" ref="BO958" si="18850">G958/G963</f>
        <v>3.1076240832338394E-2</v>
      </c>
      <c r="BP958" s="130">
        <f t="shared" ref="BP958" si="18851">H958/H963</f>
        <v>3.3532880226853309E-3</v>
      </c>
      <c r="BQ958" s="131">
        <f t="shared" ref="BQ958" si="18852">I958/I963</f>
        <v>1.6999657005659408E-2</v>
      </c>
      <c r="BR958" s="128">
        <f t="shared" ref="BR958" si="18853">J958/J963</f>
        <v>7.1024786200898681E-3</v>
      </c>
      <c r="BS958" s="129">
        <f t="shared" ref="BS958" si="18854">K958/K963</f>
        <v>2.1165514321998024E-3</v>
      </c>
      <c r="BT958" s="130">
        <f t="shared" ref="BT958" si="18855">L958/L963</f>
        <v>1.0565979101114866E-2</v>
      </c>
      <c r="BU958" s="128">
        <f t="shared" ref="BU958" si="18856">M958/M963</f>
        <v>6.7420034476153995E-3</v>
      </c>
      <c r="BV958" s="132">
        <f t="shared" ref="BV958" si="18857">N958/N963</f>
        <v>9.2930029154518947E-3</v>
      </c>
      <c r="BW958" s="133">
        <f t="shared" ref="BW958" si="18858">O958/O963</f>
        <v>6.8847600592727683E-3</v>
      </c>
      <c r="BX958" s="128">
        <f t="shared" ref="BX958" si="18859">P958/P963</f>
        <v>4.4616795930281046E-3</v>
      </c>
      <c r="BY958" s="129">
        <f t="shared" ref="BY958" si="18860">Q958/Q963</f>
        <v>1.041223969400765E-2</v>
      </c>
      <c r="BZ958" s="130">
        <f t="shared" ref="BZ958" si="18861">R958/R963</f>
        <v>7.6455730766605227E-3</v>
      </c>
      <c r="CA958" s="131">
        <f t="shared" ref="CA958" si="18862">S958/S963</f>
        <v>6.1670595072810044E-3</v>
      </c>
      <c r="CB958" s="128">
        <f t="shared" ref="CB958" si="18863">T958/T963</f>
        <v>5.9137950642556576E-3</v>
      </c>
      <c r="CC958" s="129">
        <f t="shared" ref="CC958" si="18864">U958/U963</f>
        <v>4.4638112445530877E-3</v>
      </c>
      <c r="CD958" s="130">
        <f t="shared" ref="CD958" si="18865">V958/V963</f>
        <v>8.8749769839808514E-3</v>
      </c>
      <c r="CE958" s="131">
        <f t="shared" ref="CE958" si="18866">W958/W963</f>
        <v>1.3154517453798768E-3</v>
      </c>
      <c r="CF958" s="128">
        <f t="shared" ref="CF958" si="18867">X958/X963</f>
        <v>3.7645762556239096E-3</v>
      </c>
      <c r="CG958" s="129">
        <f t="shared" ref="CG958" si="18868">Y958/Y963</f>
        <v>2.817099795760265E-3</v>
      </c>
      <c r="CH958" s="130">
        <f t="shared" ref="CH958" si="18869">Z958/Z963</f>
        <v>2.6314086663934604E-3</v>
      </c>
      <c r="CI958" s="128">
        <f t="shared" ref="CI958" si="18870">AA958/AA963</f>
        <v>4.3610989969472304E-3</v>
      </c>
      <c r="CJ958" s="134">
        <f t="shared" ref="CJ958" si="18871">AB958/AB963</f>
        <v>4.8560990822418245E-3</v>
      </c>
      <c r="CK958" s="135">
        <f t="shared" ref="CK958" si="18872">AC958/AC963</f>
        <v>1.1072732103651289E-2</v>
      </c>
    </row>
    <row r="959" spans="1:89" x14ac:dyDescent="0.2">
      <c r="A959" s="145" t="s">
        <v>36</v>
      </c>
      <c r="B959" s="189">
        <v>0</v>
      </c>
      <c r="C959" s="183">
        <v>0</v>
      </c>
      <c r="D959" s="184">
        <v>0</v>
      </c>
      <c r="E959" s="185">
        <v>0</v>
      </c>
      <c r="F959" s="182">
        <v>0</v>
      </c>
      <c r="G959" s="186">
        <v>0</v>
      </c>
      <c r="H959" s="184">
        <v>0</v>
      </c>
      <c r="I959" s="185">
        <v>0</v>
      </c>
      <c r="J959" s="182">
        <v>0</v>
      </c>
      <c r="K959" s="186">
        <v>0</v>
      </c>
      <c r="L959" s="184">
        <v>0</v>
      </c>
      <c r="M959" s="182">
        <v>0</v>
      </c>
      <c r="N959" s="187">
        <v>0</v>
      </c>
      <c r="O959" s="190">
        <v>0</v>
      </c>
      <c r="P959" s="182">
        <v>0</v>
      </c>
      <c r="Q959" s="186">
        <v>0</v>
      </c>
      <c r="R959" s="184">
        <v>0</v>
      </c>
      <c r="S959" s="185">
        <v>0</v>
      </c>
      <c r="T959" s="182">
        <v>0</v>
      </c>
      <c r="U959" s="186">
        <v>0</v>
      </c>
      <c r="V959" s="184">
        <v>0</v>
      </c>
      <c r="W959" s="185">
        <v>0</v>
      </c>
      <c r="X959" s="182">
        <v>0</v>
      </c>
      <c r="Y959" s="186">
        <v>0</v>
      </c>
      <c r="Z959" s="184">
        <v>0</v>
      </c>
      <c r="AA959" s="182">
        <v>0</v>
      </c>
      <c r="AB959" s="158">
        <f t="shared" si="18354"/>
        <v>0</v>
      </c>
      <c r="AC959" s="159">
        <f t="shared" si="18355"/>
        <v>0</v>
      </c>
      <c r="BI959" s="145" t="s">
        <v>36</v>
      </c>
      <c r="BJ959" s="128">
        <f>B959/B963</f>
        <v>0</v>
      </c>
      <c r="BK959" s="129">
        <f t="shared" ref="BK959" si="18873">C959/C963</f>
        <v>0</v>
      </c>
      <c r="BL959" s="130">
        <f t="shared" ref="BL959" si="18874">D959/D963</f>
        <v>0</v>
      </c>
      <c r="BM959" s="131">
        <f t="shared" ref="BM959" si="18875">E959/E963</f>
        <v>0</v>
      </c>
      <c r="BN959" s="128">
        <f t="shared" ref="BN959" si="18876">F959/F963</f>
        <v>0</v>
      </c>
      <c r="BO959" s="129">
        <f t="shared" ref="BO959" si="18877">G959/G963</f>
        <v>0</v>
      </c>
      <c r="BP959" s="130">
        <f t="shared" ref="BP959" si="18878">H959/H963</f>
        <v>0</v>
      </c>
      <c r="BQ959" s="131">
        <f t="shared" ref="BQ959" si="18879">I959/I963</f>
        <v>0</v>
      </c>
      <c r="BR959" s="128">
        <f t="shared" ref="BR959" si="18880">J959/J963</f>
        <v>0</v>
      </c>
      <c r="BS959" s="129">
        <f t="shared" ref="BS959" si="18881">K959/K963</f>
        <v>0</v>
      </c>
      <c r="BT959" s="130">
        <f t="shared" ref="BT959" si="18882">L959/L963</f>
        <v>0</v>
      </c>
      <c r="BU959" s="128">
        <f t="shared" ref="BU959" si="18883">M959/M963</f>
        <v>0</v>
      </c>
      <c r="BV959" s="132">
        <f t="shared" ref="BV959" si="18884">N959/N963</f>
        <v>0</v>
      </c>
      <c r="BW959" s="133">
        <f t="shared" ref="BW959" si="18885">O959/O963</f>
        <v>0</v>
      </c>
      <c r="BX959" s="128">
        <f t="shared" ref="BX959" si="18886">P959/P963</f>
        <v>0</v>
      </c>
      <c r="BY959" s="129">
        <f t="shared" ref="BY959" si="18887">Q959/Q963</f>
        <v>0</v>
      </c>
      <c r="BZ959" s="130">
        <f t="shared" ref="BZ959" si="18888">R959/R963</f>
        <v>0</v>
      </c>
      <c r="CA959" s="131">
        <f t="shared" ref="CA959" si="18889">S959/S963</f>
        <v>0</v>
      </c>
      <c r="CB959" s="128">
        <f t="shared" ref="CB959" si="18890">T959/T963</f>
        <v>0</v>
      </c>
      <c r="CC959" s="129">
        <f t="shared" ref="CC959" si="18891">U959/U963</f>
        <v>0</v>
      </c>
      <c r="CD959" s="130">
        <f t="shared" ref="CD959" si="18892">V959/V963</f>
        <v>0</v>
      </c>
      <c r="CE959" s="131">
        <f t="shared" ref="CE959" si="18893">W959/W963</f>
        <v>0</v>
      </c>
      <c r="CF959" s="128">
        <f t="shared" ref="CF959" si="18894">X959/X963</f>
        <v>0</v>
      </c>
      <c r="CG959" s="129">
        <f t="shared" ref="CG959" si="18895">Y959/Y963</f>
        <v>0</v>
      </c>
      <c r="CH959" s="130">
        <f t="shared" ref="CH959" si="18896">Z959/Z963</f>
        <v>0</v>
      </c>
      <c r="CI959" s="128">
        <f t="shared" ref="CI959" si="18897">AA959/AA963</f>
        <v>0</v>
      </c>
      <c r="CJ959" s="134">
        <f t="shared" ref="CJ959" si="18898">AB959/AB963</f>
        <v>0</v>
      </c>
      <c r="CK959" s="135">
        <f t="shared" ref="CK959" si="18899">AC959/AC963</f>
        <v>0</v>
      </c>
    </row>
    <row r="960" spans="1:89" x14ac:dyDescent="0.2">
      <c r="A960" s="136" t="s">
        <v>37</v>
      </c>
      <c r="B960" s="58"/>
      <c r="C960" s="59"/>
      <c r="D960" s="138"/>
      <c r="E960" s="139"/>
      <c r="F960" s="137"/>
      <c r="G960" s="140"/>
      <c r="H960" s="138"/>
      <c r="I960" s="139"/>
      <c r="J960" s="137"/>
      <c r="K960" s="140"/>
      <c r="L960" s="138"/>
      <c r="M960" s="137"/>
      <c r="N960" s="141"/>
      <c r="O960" s="142"/>
      <c r="P960" s="137"/>
      <c r="Q960" s="140"/>
      <c r="R960" s="138"/>
      <c r="S960" s="139"/>
      <c r="T960" s="137"/>
      <c r="U960" s="140"/>
      <c r="V960" s="138"/>
      <c r="W960" s="139"/>
      <c r="X960" s="137"/>
      <c r="Y960" s="140"/>
      <c r="Z960" s="143"/>
      <c r="AA960" s="144"/>
      <c r="AB960" s="158">
        <f t="shared" si="18354"/>
        <v>0</v>
      </c>
      <c r="AC960" s="159">
        <f t="shared" si="18355"/>
        <v>0</v>
      </c>
      <c r="BI960" s="136" t="s">
        <v>37</v>
      </c>
      <c r="BJ960" s="128">
        <f>B960/B963</f>
        <v>0</v>
      </c>
      <c r="BK960" s="129">
        <f t="shared" ref="BK960" si="18900">C960/C963</f>
        <v>0</v>
      </c>
      <c r="BL960" s="130">
        <f t="shared" ref="BL960" si="18901">D960/D963</f>
        <v>0</v>
      </c>
      <c r="BM960" s="131">
        <f t="shared" ref="BM960" si="18902">E960/E963</f>
        <v>0</v>
      </c>
      <c r="BN960" s="128">
        <f t="shared" ref="BN960" si="18903">F960/F963</f>
        <v>0</v>
      </c>
      <c r="BO960" s="129">
        <f t="shared" ref="BO960" si="18904">G960/G963</f>
        <v>0</v>
      </c>
      <c r="BP960" s="130">
        <f t="shared" ref="BP960" si="18905">H960/H963</f>
        <v>0</v>
      </c>
      <c r="BQ960" s="131">
        <f t="shared" ref="BQ960" si="18906">I960/I963</f>
        <v>0</v>
      </c>
      <c r="BR960" s="128">
        <f t="shared" ref="BR960" si="18907">J960/J963</f>
        <v>0</v>
      </c>
      <c r="BS960" s="129">
        <f t="shared" ref="BS960" si="18908">K960/K963</f>
        <v>0</v>
      </c>
      <c r="BT960" s="130">
        <f t="shared" ref="BT960" si="18909">L960/L963</f>
        <v>0</v>
      </c>
      <c r="BU960" s="128">
        <f t="shared" ref="BU960" si="18910">M960/M963</f>
        <v>0</v>
      </c>
      <c r="BV960" s="132">
        <f t="shared" ref="BV960" si="18911">N960/N963</f>
        <v>0</v>
      </c>
      <c r="BW960" s="133">
        <f t="shared" ref="BW960" si="18912">O960/O963</f>
        <v>0</v>
      </c>
      <c r="BX960" s="128">
        <f t="shared" ref="BX960" si="18913">P960/P963</f>
        <v>0</v>
      </c>
      <c r="BY960" s="129">
        <f t="shared" ref="BY960" si="18914">Q960/Q963</f>
        <v>0</v>
      </c>
      <c r="BZ960" s="130">
        <f t="shared" ref="BZ960" si="18915">R960/R963</f>
        <v>0</v>
      </c>
      <c r="CA960" s="131">
        <f t="shared" ref="CA960" si="18916">S960/S963</f>
        <v>0</v>
      </c>
      <c r="CB960" s="128">
        <f t="shared" ref="CB960" si="18917">T960/T963</f>
        <v>0</v>
      </c>
      <c r="CC960" s="129">
        <f t="shared" ref="CC960" si="18918">U960/U963</f>
        <v>0</v>
      </c>
      <c r="CD960" s="130">
        <f t="shared" ref="CD960" si="18919">V960/V963</f>
        <v>0</v>
      </c>
      <c r="CE960" s="131">
        <f t="shared" ref="CE960" si="18920">W960/W963</f>
        <v>0</v>
      </c>
      <c r="CF960" s="128">
        <f t="shared" ref="CF960" si="18921">X960/X963</f>
        <v>0</v>
      </c>
      <c r="CG960" s="129">
        <f t="shared" ref="CG960" si="18922">Y960/Y963</f>
        <v>0</v>
      </c>
      <c r="CH960" s="130">
        <f t="shared" ref="CH960" si="18923">Z960/Z963</f>
        <v>0</v>
      </c>
      <c r="CI960" s="128">
        <f t="shared" ref="CI960" si="18924">AA960/AA963</f>
        <v>0</v>
      </c>
      <c r="CJ960" s="134">
        <f t="shared" ref="CJ960" si="18925">AB960/AB963</f>
        <v>0</v>
      </c>
      <c r="CK960" s="135">
        <f t="shared" ref="CK960" si="18926">AC960/AC963</f>
        <v>0</v>
      </c>
    </row>
    <row r="961" spans="1:89" x14ac:dyDescent="0.2">
      <c r="A961" s="145" t="s">
        <v>38</v>
      </c>
      <c r="B961" s="56"/>
      <c r="C961" s="57"/>
      <c r="D961" s="151"/>
      <c r="E961" s="148"/>
      <c r="F961" s="149"/>
      <c r="G961" s="150"/>
      <c r="H961" s="151"/>
      <c r="I961" s="148"/>
      <c r="J961" s="149"/>
      <c r="K961" s="150"/>
      <c r="L961" s="151"/>
      <c r="M961" s="149"/>
      <c r="N961" s="153"/>
      <c r="O961" s="152"/>
      <c r="P961" s="149"/>
      <c r="Q961" s="150"/>
      <c r="R961" s="151"/>
      <c r="S961" s="148"/>
      <c r="T961" s="149"/>
      <c r="U961" s="150"/>
      <c r="V961" s="151"/>
      <c r="W961" s="148"/>
      <c r="X961" s="149"/>
      <c r="Y961" s="150"/>
      <c r="Z961" s="147"/>
      <c r="AA961" s="146"/>
      <c r="AB961" s="158">
        <f t="shared" si="18354"/>
        <v>0</v>
      </c>
      <c r="AC961" s="159">
        <f t="shared" si="18355"/>
        <v>0</v>
      </c>
      <c r="BI961" s="145" t="s">
        <v>38</v>
      </c>
      <c r="BJ961" s="128">
        <f>B961/B963</f>
        <v>0</v>
      </c>
      <c r="BK961" s="129">
        <f t="shared" ref="BK961" si="18927">C961/C963</f>
        <v>0</v>
      </c>
      <c r="BL961" s="130">
        <f t="shared" ref="BL961" si="18928">D961/D963</f>
        <v>0</v>
      </c>
      <c r="BM961" s="131">
        <f t="shared" ref="BM961" si="18929">E961/E963</f>
        <v>0</v>
      </c>
      <c r="BN961" s="128">
        <f t="shared" ref="BN961" si="18930">F961/F963</f>
        <v>0</v>
      </c>
      <c r="BO961" s="129">
        <f t="shared" ref="BO961" si="18931">G961/G963</f>
        <v>0</v>
      </c>
      <c r="BP961" s="130">
        <f t="shared" ref="BP961" si="18932">H961/H963</f>
        <v>0</v>
      </c>
      <c r="BQ961" s="131">
        <f t="shared" ref="BQ961" si="18933">I961/I963</f>
        <v>0</v>
      </c>
      <c r="BR961" s="128">
        <f t="shared" ref="BR961" si="18934">J961/J963</f>
        <v>0</v>
      </c>
      <c r="BS961" s="129">
        <f t="shared" ref="BS961" si="18935">K961/K963</f>
        <v>0</v>
      </c>
      <c r="BT961" s="130">
        <f t="shared" ref="BT961" si="18936">L961/L963</f>
        <v>0</v>
      </c>
      <c r="BU961" s="128">
        <f t="shared" ref="BU961" si="18937">M961/M963</f>
        <v>0</v>
      </c>
      <c r="BV961" s="132">
        <f t="shared" ref="BV961" si="18938">N961/N963</f>
        <v>0</v>
      </c>
      <c r="BW961" s="133">
        <f t="shared" ref="BW961" si="18939">O961/O963</f>
        <v>0</v>
      </c>
      <c r="BX961" s="128">
        <f t="shared" ref="BX961" si="18940">P961/P963</f>
        <v>0</v>
      </c>
      <c r="BY961" s="129">
        <f t="shared" ref="BY961" si="18941">Q961/Q963</f>
        <v>0</v>
      </c>
      <c r="BZ961" s="130">
        <f t="shared" ref="BZ961" si="18942">R961/R963</f>
        <v>0</v>
      </c>
      <c r="CA961" s="131">
        <f t="shared" ref="CA961" si="18943">S961/S963</f>
        <v>0</v>
      </c>
      <c r="CB961" s="128">
        <f t="shared" ref="CB961" si="18944">T961/T963</f>
        <v>0</v>
      </c>
      <c r="CC961" s="129">
        <f t="shared" ref="CC961" si="18945">U961/U963</f>
        <v>0</v>
      </c>
      <c r="CD961" s="130">
        <f t="shared" ref="CD961" si="18946">V961/V963</f>
        <v>0</v>
      </c>
      <c r="CE961" s="131">
        <f t="shared" ref="CE961" si="18947">W961/W963</f>
        <v>0</v>
      </c>
      <c r="CF961" s="128">
        <f t="shared" ref="CF961" si="18948">X961/X963</f>
        <v>0</v>
      </c>
      <c r="CG961" s="129">
        <f t="shared" ref="CG961" si="18949">Y961/Y963</f>
        <v>0</v>
      </c>
      <c r="CH961" s="130">
        <f t="shared" ref="CH961" si="18950">Z961/Z963</f>
        <v>0</v>
      </c>
      <c r="CI961" s="128">
        <f t="shared" ref="CI961" si="18951">AA961/AA963</f>
        <v>0</v>
      </c>
      <c r="CJ961" s="134">
        <f t="shared" ref="CJ961" si="18952">AB961/AB963</f>
        <v>0</v>
      </c>
      <c r="CK961" s="135">
        <f t="shared" ref="CK961" si="18953">AC961/AC963</f>
        <v>0</v>
      </c>
    </row>
    <row r="962" spans="1:89" ht="13.5" thickBot="1" x14ac:dyDescent="0.25">
      <c r="A962" s="136" t="s">
        <v>39</v>
      </c>
      <c r="B962" s="58"/>
      <c r="C962" s="59"/>
      <c r="D962" s="138"/>
      <c r="E962" s="139"/>
      <c r="F962" s="137"/>
      <c r="G962" s="140"/>
      <c r="H962" s="138"/>
      <c r="I962" s="139"/>
      <c r="J962" s="137"/>
      <c r="K962" s="140"/>
      <c r="L962" s="138"/>
      <c r="M962" s="137"/>
      <c r="N962" s="141"/>
      <c r="O962" s="142"/>
      <c r="P962" s="137"/>
      <c r="Q962" s="140"/>
      <c r="R962" s="138"/>
      <c r="S962" s="139"/>
      <c r="T962" s="137"/>
      <c r="U962" s="140"/>
      <c r="V962" s="138"/>
      <c r="W962" s="139"/>
      <c r="X962" s="137"/>
      <c r="Y962" s="140"/>
      <c r="Z962" s="143"/>
      <c r="AA962" s="144"/>
      <c r="AB962" s="158">
        <f t="shared" si="18354"/>
        <v>0</v>
      </c>
      <c r="AC962" s="159">
        <f t="shared" si="18355"/>
        <v>0</v>
      </c>
      <c r="BI962" s="136" t="s">
        <v>39</v>
      </c>
      <c r="BJ962" s="128">
        <f>B962/B963</f>
        <v>0</v>
      </c>
      <c r="BK962" s="129">
        <f t="shared" ref="BK962" si="18954">C962/C963</f>
        <v>0</v>
      </c>
      <c r="BL962" s="130">
        <f t="shared" ref="BL962" si="18955">D962/D963</f>
        <v>0</v>
      </c>
      <c r="BM962" s="131">
        <f t="shared" ref="BM962" si="18956">E962/E963</f>
        <v>0</v>
      </c>
      <c r="BN962" s="128">
        <f t="shared" ref="BN962" si="18957">F962/F963</f>
        <v>0</v>
      </c>
      <c r="BO962" s="129">
        <f t="shared" ref="BO962" si="18958">G962/G963</f>
        <v>0</v>
      </c>
      <c r="BP962" s="130">
        <f t="shared" ref="BP962" si="18959">H962/H963</f>
        <v>0</v>
      </c>
      <c r="BQ962" s="131">
        <f t="shared" ref="BQ962" si="18960">I962/I963</f>
        <v>0</v>
      </c>
      <c r="BR962" s="128">
        <f t="shared" ref="BR962" si="18961">J962/J963</f>
        <v>0</v>
      </c>
      <c r="BS962" s="129">
        <f t="shared" ref="BS962" si="18962">K962/K963</f>
        <v>0</v>
      </c>
      <c r="BT962" s="130">
        <f t="shared" ref="BT962" si="18963">L962/L963</f>
        <v>0</v>
      </c>
      <c r="BU962" s="128">
        <f t="shared" ref="BU962" si="18964">M962/M963</f>
        <v>0</v>
      </c>
      <c r="BV962" s="132">
        <f t="shared" ref="BV962" si="18965">N962/N963</f>
        <v>0</v>
      </c>
      <c r="BW962" s="133">
        <f t="shared" ref="BW962" si="18966">O962/O963</f>
        <v>0</v>
      </c>
      <c r="BX962" s="128">
        <f t="shared" ref="BX962" si="18967">P962/P963</f>
        <v>0</v>
      </c>
      <c r="BY962" s="129">
        <f t="shared" ref="BY962" si="18968">Q962/Q963</f>
        <v>0</v>
      </c>
      <c r="BZ962" s="130">
        <f t="shared" ref="BZ962" si="18969">R962/R963</f>
        <v>0</v>
      </c>
      <c r="CA962" s="131">
        <f t="shared" ref="CA962" si="18970">S962/S963</f>
        <v>0</v>
      </c>
      <c r="CB962" s="128">
        <f t="shared" ref="CB962" si="18971">T962/T963</f>
        <v>0</v>
      </c>
      <c r="CC962" s="129">
        <f t="shared" ref="CC962" si="18972">U962/U963</f>
        <v>0</v>
      </c>
      <c r="CD962" s="130">
        <f t="shared" ref="CD962" si="18973">V962/V963</f>
        <v>0</v>
      </c>
      <c r="CE962" s="131">
        <f t="shared" ref="CE962" si="18974">W962/W963</f>
        <v>0</v>
      </c>
      <c r="CF962" s="128">
        <f t="shared" ref="CF962" si="18975">X962/X963</f>
        <v>0</v>
      </c>
      <c r="CG962" s="129">
        <f t="shared" ref="CG962" si="18976">Y962/Y963</f>
        <v>0</v>
      </c>
      <c r="CH962" s="130">
        <f t="shared" ref="CH962" si="18977">Z962/Z963</f>
        <v>0</v>
      </c>
      <c r="CI962" s="128">
        <f t="shared" ref="CI962" si="18978">AA962/AA963</f>
        <v>0</v>
      </c>
      <c r="CJ962" s="134">
        <f t="shared" ref="CJ962" si="18979">AB962/AB963</f>
        <v>0</v>
      </c>
      <c r="CK962" s="135">
        <f t="shared" ref="CK962" si="18980">AC962/AC963</f>
        <v>0</v>
      </c>
    </row>
    <row r="963" spans="1:89" ht="14.25" thickTop="1" thickBot="1" x14ac:dyDescent="0.25">
      <c r="A963" s="229" t="s">
        <v>13</v>
      </c>
      <c r="B963" s="20">
        <f t="shared" ref="B963:AA963" si="18981">SUM(B940:B962)</f>
        <v>33171</v>
      </c>
      <c r="C963" s="21">
        <f t="shared" si="18981"/>
        <v>32236</v>
      </c>
      <c r="D963" s="20">
        <f t="shared" si="18981"/>
        <v>14410</v>
      </c>
      <c r="E963" s="21">
        <f t="shared" si="18981"/>
        <v>14859</v>
      </c>
      <c r="F963" s="20">
        <f t="shared" si="18981"/>
        <v>33202</v>
      </c>
      <c r="G963" s="21">
        <f t="shared" si="18981"/>
        <v>29315</v>
      </c>
      <c r="H963" s="20">
        <f t="shared" si="18981"/>
        <v>44434</v>
      </c>
      <c r="I963" s="21">
        <f t="shared" si="18981"/>
        <v>46648</v>
      </c>
      <c r="J963" s="20">
        <f t="shared" si="18981"/>
        <v>6899</v>
      </c>
      <c r="K963" s="21">
        <f t="shared" si="18981"/>
        <v>7087</v>
      </c>
      <c r="L963" s="20">
        <f t="shared" si="18981"/>
        <v>25743</v>
      </c>
      <c r="M963" s="21">
        <f t="shared" si="18981"/>
        <v>26105</v>
      </c>
      <c r="N963" s="20">
        <f t="shared" si="18981"/>
        <v>43904</v>
      </c>
      <c r="O963" s="21">
        <f t="shared" si="18981"/>
        <v>43865</v>
      </c>
      <c r="P963" s="20">
        <f t="shared" si="18981"/>
        <v>23982</v>
      </c>
      <c r="Q963" s="21">
        <f t="shared" si="18981"/>
        <v>23530</v>
      </c>
      <c r="R963" s="20">
        <f t="shared" si="18981"/>
        <v>29298</v>
      </c>
      <c r="S963" s="21">
        <f t="shared" si="18981"/>
        <v>30971</v>
      </c>
      <c r="T963" s="20">
        <f t="shared" si="18981"/>
        <v>8793</v>
      </c>
      <c r="U963" s="21">
        <f t="shared" si="18981"/>
        <v>9409</v>
      </c>
      <c r="V963" s="20">
        <f t="shared" si="18981"/>
        <v>27155</v>
      </c>
      <c r="W963" s="21">
        <f t="shared" si="18981"/>
        <v>31168</v>
      </c>
      <c r="X963" s="20">
        <f t="shared" si="18981"/>
        <v>21782</v>
      </c>
      <c r="Y963" s="21">
        <f t="shared" si="18981"/>
        <v>14199</v>
      </c>
      <c r="Z963" s="20">
        <f t="shared" si="18981"/>
        <v>46363</v>
      </c>
      <c r="AA963" s="21">
        <f t="shared" si="18981"/>
        <v>48153</v>
      </c>
      <c r="AB963" s="160">
        <f t="shared" ref="AB963:AC963" si="18982">SUM(AB939:AB962)</f>
        <v>359136</v>
      </c>
      <c r="AC963" s="161">
        <f t="shared" si="18982"/>
        <v>357545</v>
      </c>
      <c r="BI963" s="229" t="s">
        <v>13</v>
      </c>
      <c r="BJ963" s="154">
        <f>SUM(BJ939:BJ962)</f>
        <v>1</v>
      </c>
      <c r="BK963" s="155">
        <f t="shared" ref="BK963:CK963" si="18983">SUM(BK939:BK962)</f>
        <v>0.99999999999999989</v>
      </c>
      <c r="BL963" s="154">
        <f t="shared" si="18983"/>
        <v>1</v>
      </c>
      <c r="BM963" s="155">
        <f t="shared" si="18983"/>
        <v>1</v>
      </c>
      <c r="BN963" s="154">
        <f t="shared" si="18983"/>
        <v>1.0000000000000002</v>
      </c>
      <c r="BO963" s="155">
        <f t="shared" si="18983"/>
        <v>1</v>
      </c>
      <c r="BP963" s="154">
        <f t="shared" si="18983"/>
        <v>1</v>
      </c>
      <c r="BQ963" s="155">
        <f t="shared" si="18983"/>
        <v>1</v>
      </c>
      <c r="BR963" s="154">
        <f t="shared" si="18983"/>
        <v>0.99999999999999978</v>
      </c>
      <c r="BS963" s="155">
        <f t="shared" si="18983"/>
        <v>1.0000000000000002</v>
      </c>
      <c r="BT963" s="154">
        <f t="shared" si="18983"/>
        <v>1</v>
      </c>
      <c r="BU963" s="155">
        <f t="shared" si="18983"/>
        <v>1</v>
      </c>
      <c r="BV963" s="154">
        <f t="shared" si="18983"/>
        <v>0.99999999999999989</v>
      </c>
      <c r="BW963" s="155">
        <f t="shared" si="18983"/>
        <v>0.99999999999999989</v>
      </c>
      <c r="BX963" s="154">
        <f t="shared" si="18983"/>
        <v>1.0000000000000002</v>
      </c>
      <c r="BY963" s="155">
        <f t="shared" si="18983"/>
        <v>1</v>
      </c>
      <c r="BZ963" s="154">
        <f t="shared" si="18983"/>
        <v>1</v>
      </c>
      <c r="CA963" s="155">
        <f t="shared" si="18983"/>
        <v>1</v>
      </c>
      <c r="CB963" s="154">
        <f t="shared" si="18983"/>
        <v>1</v>
      </c>
      <c r="CC963" s="155">
        <f t="shared" si="18983"/>
        <v>1</v>
      </c>
      <c r="CD963" s="154">
        <f t="shared" si="18983"/>
        <v>1</v>
      </c>
      <c r="CE963" s="155">
        <f t="shared" si="18983"/>
        <v>1</v>
      </c>
      <c r="CF963" s="154">
        <f t="shared" si="18983"/>
        <v>1.0000000000000002</v>
      </c>
      <c r="CG963" s="155">
        <f t="shared" si="18983"/>
        <v>1</v>
      </c>
      <c r="CH963" s="154">
        <f t="shared" si="18983"/>
        <v>1</v>
      </c>
      <c r="CI963" s="155">
        <f t="shared" si="18983"/>
        <v>1</v>
      </c>
      <c r="CJ963" s="154">
        <f t="shared" si="18983"/>
        <v>0.99999999999999989</v>
      </c>
      <c r="CK963" s="155">
        <f t="shared" si="18983"/>
        <v>1.0000000000000002</v>
      </c>
    </row>
    <row r="964" spans="1:89" ht="13.5" thickTop="1" x14ac:dyDescent="0.2">
      <c r="A964" s="173"/>
    </row>
  </sheetData>
  <mergeCells count="1926"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AE96"/>
  <sheetViews>
    <sheetView topLeftCell="A46" workbookViewId="0">
      <selection activeCell="C23" sqref="C23"/>
    </sheetView>
  </sheetViews>
  <sheetFormatPr defaultColWidth="8.85546875" defaultRowHeight="12.75" x14ac:dyDescent="0.2"/>
  <cols>
    <col min="1" max="1" width="12.42578125" style="8" customWidth="1"/>
    <col min="2" max="27" width="9.140625" style="8" customWidth="1"/>
    <col min="28" max="29" width="11" style="45" customWidth="1"/>
    <col min="30" max="16384" width="8.85546875" style="8"/>
  </cols>
  <sheetData>
    <row r="2" spans="1:31" ht="15.75" x14ac:dyDescent="0.25">
      <c r="A2" s="313" t="s">
        <v>56</v>
      </c>
      <c r="B2" s="313"/>
      <c r="C2" s="313"/>
      <c r="D2" s="313"/>
      <c r="E2" s="313"/>
      <c r="F2" s="313"/>
      <c r="G2" s="313"/>
      <c r="H2" s="313"/>
      <c r="I2" s="313"/>
      <c r="J2" s="313"/>
      <c r="K2" s="313"/>
      <c r="L2" s="313"/>
      <c r="M2" s="313"/>
      <c r="N2" s="313"/>
      <c r="O2" s="313"/>
      <c r="P2" s="314"/>
      <c r="Q2" s="314"/>
      <c r="R2" s="314"/>
      <c r="S2" s="314"/>
      <c r="T2" s="314"/>
      <c r="U2" s="314"/>
      <c r="V2" s="314"/>
      <c r="W2" s="314"/>
      <c r="X2" s="314"/>
      <c r="Y2" s="314"/>
      <c r="Z2" s="314"/>
      <c r="AA2" s="314"/>
      <c r="AB2" s="314"/>
      <c r="AC2" s="314"/>
    </row>
    <row r="4" spans="1:31" ht="13.5" thickBot="1" x14ac:dyDescent="0.25">
      <c r="A4" s="45" t="s">
        <v>46</v>
      </c>
    </row>
    <row r="5" spans="1:31" ht="14.25" thickTop="1" thickBot="1" x14ac:dyDescent="0.25">
      <c r="A5" s="311" t="s">
        <v>0</v>
      </c>
      <c r="B5" s="305" t="s">
        <v>1</v>
      </c>
      <c r="C5" s="306"/>
      <c r="D5" s="305" t="s">
        <v>2</v>
      </c>
      <c r="E5" s="306"/>
      <c r="F5" s="305" t="s">
        <v>3</v>
      </c>
      <c r="G5" s="306"/>
      <c r="H5" s="305" t="s">
        <v>4</v>
      </c>
      <c r="I5" s="306"/>
      <c r="J5" s="305" t="s">
        <v>5</v>
      </c>
      <c r="K5" s="306"/>
      <c r="L5" s="305" t="s">
        <v>6</v>
      </c>
      <c r="M5" s="306"/>
      <c r="N5" s="305" t="s">
        <v>7</v>
      </c>
      <c r="O5" s="306"/>
      <c r="P5" s="305" t="s">
        <v>8</v>
      </c>
      <c r="Q5" s="306"/>
      <c r="R5" s="305" t="s">
        <v>9</v>
      </c>
      <c r="S5" s="306"/>
      <c r="T5" s="305" t="s">
        <v>10</v>
      </c>
      <c r="U5" s="306"/>
      <c r="V5" s="305" t="s">
        <v>11</v>
      </c>
      <c r="W5" s="306"/>
      <c r="X5" s="305" t="s">
        <v>12</v>
      </c>
      <c r="Y5" s="306"/>
      <c r="Z5" s="305" t="s">
        <v>40</v>
      </c>
      <c r="AA5" s="306"/>
      <c r="AB5" s="305" t="s">
        <v>41</v>
      </c>
      <c r="AC5" s="306"/>
    </row>
    <row r="6" spans="1:31" s="73" customFormat="1" ht="15" thickTop="1" thickBot="1" x14ac:dyDescent="0.25">
      <c r="A6" s="312"/>
      <c r="B6" s="74" t="s">
        <v>14</v>
      </c>
      <c r="C6" s="75" t="s">
        <v>15</v>
      </c>
      <c r="D6" s="76" t="s">
        <v>14</v>
      </c>
      <c r="E6" s="77" t="s">
        <v>15</v>
      </c>
      <c r="F6" s="78" t="s">
        <v>14</v>
      </c>
      <c r="G6" s="75" t="s">
        <v>15</v>
      </c>
      <c r="H6" s="76" t="s">
        <v>14</v>
      </c>
      <c r="I6" s="77" t="s">
        <v>15</v>
      </c>
      <c r="J6" s="78" t="s">
        <v>14</v>
      </c>
      <c r="K6" s="75" t="s">
        <v>15</v>
      </c>
      <c r="L6" s="76" t="s">
        <v>14</v>
      </c>
      <c r="M6" s="78" t="s">
        <v>15</v>
      </c>
      <c r="N6" s="74" t="s">
        <v>14</v>
      </c>
      <c r="O6" s="79" t="s">
        <v>15</v>
      </c>
      <c r="P6" s="78" t="s">
        <v>14</v>
      </c>
      <c r="Q6" s="75" t="s">
        <v>15</v>
      </c>
      <c r="R6" s="76" t="s">
        <v>14</v>
      </c>
      <c r="S6" s="77" t="s">
        <v>15</v>
      </c>
      <c r="T6" s="78" t="s">
        <v>14</v>
      </c>
      <c r="U6" s="75" t="s">
        <v>15</v>
      </c>
      <c r="V6" s="76" t="s">
        <v>14</v>
      </c>
      <c r="W6" s="77" t="s">
        <v>15</v>
      </c>
      <c r="X6" s="78" t="s">
        <v>14</v>
      </c>
      <c r="Y6" s="75" t="s">
        <v>15</v>
      </c>
      <c r="Z6" s="76" t="s">
        <v>14</v>
      </c>
      <c r="AA6" s="78" t="s">
        <v>15</v>
      </c>
      <c r="AB6" s="74" t="s">
        <v>14</v>
      </c>
      <c r="AC6" s="79" t="s">
        <v>15</v>
      </c>
    </row>
    <row r="7" spans="1:31" ht="13.5" thickTop="1" x14ac:dyDescent="0.2">
      <c r="A7" s="88" t="s">
        <v>16</v>
      </c>
      <c r="B7" s="23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3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3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3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3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3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3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3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3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3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3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3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3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3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3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3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3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3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3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3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3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3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3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3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3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3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4">
        <f>B7+D7+F7+H7+J7+L7+N7+P7+R7+T7+V7+X7+Z7</f>
        <v>0</v>
      </c>
      <c r="AC7" s="25">
        <f>C7+E7+G7+I7+K7+M7+O7+Q7+S7+U7+W7+Y7+AA7</f>
        <v>0</v>
      </c>
      <c r="AD7" s="18"/>
      <c r="AE7" s="18"/>
    </row>
    <row r="8" spans="1:31" x14ac:dyDescent="0.2">
      <c r="A8" s="89" t="s">
        <v>17</v>
      </c>
      <c r="B8" s="23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11034</v>
      </c>
      <c r="C8" s="23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3</v>
      </c>
      <c r="D8" s="23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7096</v>
      </c>
      <c r="E8" s="23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64</v>
      </c>
      <c r="F8" s="23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21195</v>
      </c>
      <c r="G8" s="23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245</v>
      </c>
      <c r="H8" s="23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14821</v>
      </c>
      <c r="I8" s="23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1355</v>
      </c>
      <c r="J8" s="23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306</v>
      </c>
      <c r="K8" s="23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613</v>
      </c>
      <c r="L8" s="23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2393</v>
      </c>
      <c r="M8" s="23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2548</v>
      </c>
      <c r="N8" s="23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6594</v>
      </c>
      <c r="O8" s="23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4447</v>
      </c>
      <c r="P8" s="23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2067</v>
      </c>
      <c r="Q8" s="23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1239</v>
      </c>
      <c r="R8" s="23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953</v>
      </c>
      <c r="S8" s="23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994</v>
      </c>
      <c r="T8" s="23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16</v>
      </c>
      <c r="U8" s="23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50</v>
      </c>
      <c r="V8" s="23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307</v>
      </c>
      <c r="W8" s="23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169</v>
      </c>
      <c r="X8" s="23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99</v>
      </c>
      <c r="Y8" s="23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1</v>
      </c>
      <c r="Z8" s="23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2</v>
      </c>
      <c r="AA8" s="23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66883</v>
      </c>
      <c r="AC8" s="5">
        <f t="shared" si="0"/>
        <v>11728</v>
      </c>
      <c r="AD8" s="18"/>
      <c r="AE8" s="18"/>
    </row>
    <row r="9" spans="1:31" x14ac:dyDescent="0.2">
      <c r="A9" s="90" t="s">
        <v>18</v>
      </c>
      <c r="B9" s="23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50283</v>
      </c>
      <c r="C9" s="23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1776</v>
      </c>
      <c r="D9" s="23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23806</v>
      </c>
      <c r="E9" s="23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4916</v>
      </c>
      <c r="F9" s="23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77667</v>
      </c>
      <c r="G9" s="23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12767</v>
      </c>
      <c r="H9" s="23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63493</v>
      </c>
      <c r="I9" s="23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24045</v>
      </c>
      <c r="J9" s="23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2640</v>
      </c>
      <c r="K9" s="23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7073</v>
      </c>
      <c r="L9" s="23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17649</v>
      </c>
      <c r="M9" s="23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25945</v>
      </c>
      <c r="N9" s="23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46044</v>
      </c>
      <c r="O9" s="23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52433</v>
      </c>
      <c r="P9" s="23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23986</v>
      </c>
      <c r="Q9" s="23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26787</v>
      </c>
      <c r="R9" s="23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28168</v>
      </c>
      <c r="S9" s="23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35023</v>
      </c>
      <c r="T9" s="23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4464</v>
      </c>
      <c r="U9" s="23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16791</v>
      </c>
      <c r="V9" s="23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18471</v>
      </c>
      <c r="W9" s="23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40668</v>
      </c>
      <c r="X9" s="23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23919</v>
      </c>
      <c r="Y9" s="23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17862</v>
      </c>
      <c r="Z9" s="23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53785</v>
      </c>
      <c r="AA9" s="23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35693</v>
      </c>
      <c r="AB9" s="6">
        <f t="shared" si="0"/>
        <v>434375</v>
      </c>
      <c r="AC9" s="7">
        <f t="shared" si="0"/>
        <v>301779</v>
      </c>
      <c r="AD9" s="18"/>
      <c r="AE9" s="18"/>
    </row>
    <row r="10" spans="1:31" x14ac:dyDescent="0.2">
      <c r="A10" s="89" t="s">
        <v>19</v>
      </c>
      <c r="B10" s="23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71866</v>
      </c>
      <c r="C10" s="23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37611</v>
      </c>
      <c r="D10" s="23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28894</v>
      </c>
      <c r="E10" s="23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22939</v>
      </c>
      <c r="F10" s="23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88300</v>
      </c>
      <c r="G10" s="23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39460</v>
      </c>
      <c r="H10" s="23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87809</v>
      </c>
      <c r="I10" s="23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56777</v>
      </c>
      <c r="J10" s="23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5578</v>
      </c>
      <c r="K10" s="23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15716</v>
      </c>
      <c r="L10" s="23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28379</v>
      </c>
      <c r="M10" s="23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54812</v>
      </c>
      <c r="N10" s="23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75743</v>
      </c>
      <c r="O10" s="23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88105</v>
      </c>
      <c r="P10" s="23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44913</v>
      </c>
      <c r="Q10" s="23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46368</v>
      </c>
      <c r="R10" s="23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57280</v>
      </c>
      <c r="S10" s="23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51925</v>
      </c>
      <c r="T10" s="23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9530</v>
      </c>
      <c r="U10" s="23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30851</v>
      </c>
      <c r="V10" s="23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32403</v>
      </c>
      <c r="W10" s="23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71340</v>
      </c>
      <c r="X10" s="23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45197</v>
      </c>
      <c r="Y10" s="23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30034</v>
      </c>
      <c r="Z10" s="23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84320</v>
      </c>
      <c r="AA10" s="23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65495</v>
      </c>
      <c r="AB10" s="4">
        <f t="shared" si="0"/>
        <v>660212</v>
      </c>
      <c r="AC10" s="5">
        <f t="shared" si="0"/>
        <v>611433</v>
      </c>
      <c r="AD10" s="18"/>
      <c r="AE10" s="18"/>
    </row>
    <row r="11" spans="1:31" x14ac:dyDescent="0.2">
      <c r="A11" s="90" t="s">
        <v>20</v>
      </c>
      <c r="B11" s="23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74762</v>
      </c>
      <c r="C11" s="23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41555</v>
      </c>
      <c r="D11" s="23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26799</v>
      </c>
      <c r="E11" s="23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27529</v>
      </c>
      <c r="F11" s="23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74974</v>
      </c>
      <c r="G11" s="23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43249</v>
      </c>
      <c r="H11" s="23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95172</v>
      </c>
      <c r="I11" s="23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66191</v>
      </c>
      <c r="J11" s="23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7370</v>
      </c>
      <c r="K11" s="23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22183</v>
      </c>
      <c r="L11" s="23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30085</v>
      </c>
      <c r="M11" s="23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75834</v>
      </c>
      <c r="N11" s="23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75317</v>
      </c>
      <c r="O11" s="23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99976</v>
      </c>
      <c r="P11" s="23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50282</v>
      </c>
      <c r="Q11" s="23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49199</v>
      </c>
      <c r="R11" s="23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64262</v>
      </c>
      <c r="S11" s="23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55791</v>
      </c>
      <c r="T11" s="23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11013</v>
      </c>
      <c r="U11" s="23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33760</v>
      </c>
      <c r="V11" s="23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31033</v>
      </c>
      <c r="W11" s="23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72483</v>
      </c>
      <c r="X11" s="23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44722</v>
      </c>
      <c r="Y11" s="23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39846</v>
      </c>
      <c r="Z11" s="23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96997</v>
      </c>
      <c r="AA11" s="23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74516</v>
      </c>
      <c r="AB11" s="6">
        <f t="shared" si="0"/>
        <v>682788</v>
      </c>
      <c r="AC11" s="7">
        <f t="shared" si="0"/>
        <v>702112</v>
      </c>
      <c r="AD11" s="18"/>
      <c r="AE11" s="18"/>
    </row>
    <row r="12" spans="1:31" x14ac:dyDescent="0.2">
      <c r="A12" s="89" t="s">
        <v>21</v>
      </c>
      <c r="B12" s="23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66420</v>
      </c>
      <c r="C12" s="23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35875</v>
      </c>
      <c r="D12" s="23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21444</v>
      </c>
      <c r="E12" s="23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23245</v>
      </c>
      <c r="F12" s="23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70465</v>
      </c>
      <c r="G12" s="23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33062</v>
      </c>
      <c r="H12" s="23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84396</v>
      </c>
      <c r="I12" s="23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61469</v>
      </c>
      <c r="J12" s="23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6509</v>
      </c>
      <c r="K12" s="23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19521</v>
      </c>
      <c r="L12" s="23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26484</v>
      </c>
      <c r="M12" s="23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68099</v>
      </c>
      <c r="N12" s="23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61420</v>
      </c>
      <c r="O12" s="23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93800</v>
      </c>
      <c r="P12" s="23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40474</v>
      </c>
      <c r="Q12" s="23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42490</v>
      </c>
      <c r="R12" s="23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58570</v>
      </c>
      <c r="S12" s="23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46771</v>
      </c>
      <c r="T12" s="23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7925</v>
      </c>
      <c r="U12" s="23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23630</v>
      </c>
      <c r="V12" s="23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26025</v>
      </c>
      <c r="W12" s="23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60366</v>
      </c>
      <c r="X12" s="23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35520</v>
      </c>
      <c r="Y12" s="23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33910</v>
      </c>
      <c r="Z12" s="23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85348</v>
      </c>
      <c r="AA12" s="23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70866</v>
      </c>
      <c r="AB12" s="4">
        <f t="shared" si="0"/>
        <v>591000</v>
      </c>
      <c r="AC12" s="5">
        <f t="shared" si="0"/>
        <v>613104</v>
      </c>
      <c r="AD12" s="18"/>
      <c r="AE12" s="18"/>
    </row>
    <row r="13" spans="1:31" x14ac:dyDescent="0.2">
      <c r="A13" s="90" t="s">
        <v>22</v>
      </c>
      <c r="B13" s="23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57250</v>
      </c>
      <c r="C13" s="23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39755</v>
      </c>
      <c r="D13" s="23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19155</v>
      </c>
      <c r="E13" s="23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19153</v>
      </c>
      <c r="F13" s="23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66224</v>
      </c>
      <c r="G13" s="23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27269</v>
      </c>
      <c r="H13" s="23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79586</v>
      </c>
      <c r="I13" s="23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61292</v>
      </c>
      <c r="J13" s="23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7217</v>
      </c>
      <c r="K13" s="23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20001</v>
      </c>
      <c r="L13" s="23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23445</v>
      </c>
      <c r="M13" s="23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58091</v>
      </c>
      <c r="N13" s="23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55630</v>
      </c>
      <c r="O13" s="23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85450</v>
      </c>
      <c r="P13" s="23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33290</v>
      </c>
      <c r="Q13" s="23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33121</v>
      </c>
      <c r="R13" s="23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54506</v>
      </c>
      <c r="S13" s="23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42555</v>
      </c>
      <c r="T13" s="23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7113</v>
      </c>
      <c r="U13" s="23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14124</v>
      </c>
      <c r="V13" s="23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23302</v>
      </c>
      <c r="W13" s="23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62514</v>
      </c>
      <c r="X13" s="23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30990</v>
      </c>
      <c r="Y13" s="23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21719</v>
      </c>
      <c r="Z13" s="23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79555</v>
      </c>
      <c r="AA13" s="23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72598</v>
      </c>
      <c r="AB13" s="6">
        <f t="shared" si="0"/>
        <v>537263</v>
      </c>
      <c r="AC13" s="7">
        <f t="shared" si="0"/>
        <v>557642</v>
      </c>
      <c r="AD13" s="18"/>
      <c r="AE13" s="18"/>
    </row>
    <row r="14" spans="1:31" x14ac:dyDescent="0.2">
      <c r="A14" s="89" t="s">
        <v>23</v>
      </c>
      <c r="B14" s="23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48051</v>
      </c>
      <c r="C14" s="23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40225</v>
      </c>
      <c r="D14" s="23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17891</v>
      </c>
      <c r="E14" s="23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16265</v>
      </c>
      <c r="F14" s="23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51463</v>
      </c>
      <c r="G14" s="23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25387</v>
      </c>
      <c r="H14" s="23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68348</v>
      </c>
      <c r="I14" s="23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55718</v>
      </c>
      <c r="J14" s="23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7476</v>
      </c>
      <c r="K14" s="23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14210</v>
      </c>
      <c r="L14" s="23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21044</v>
      </c>
      <c r="M14" s="23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44234</v>
      </c>
      <c r="N14" s="23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49862</v>
      </c>
      <c r="O14" s="23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66041</v>
      </c>
      <c r="P14" s="23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30894</v>
      </c>
      <c r="Q14" s="23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24520</v>
      </c>
      <c r="R14" s="23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46177</v>
      </c>
      <c r="S14" s="23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36822</v>
      </c>
      <c r="T14" s="23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7815</v>
      </c>
      <c r="U14" s="23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9955</v>
      </c>
      <c r="V14" s="23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21553</v>
      </c>
      <c r="W14" s="23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52890</v>
      </c>
      <c r="X14" s="23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25960</v>
      </c>
      <c r="Y14" s="23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16673</v>
      </c>
      <c r="Z14" s="23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72003</v>
      </c>
      <c r="AA14" s="23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71010</v>
      </c>
      <c r="AB14" s="4">
        <f t="shared" si="0"/>
        <v>468537</v>
      </c>
      <c r="AC14" s="5">
        <f t="shared" si="0"/>
        <v>473950</v>
      </c>
      <c r="AD14" s="18"/>
      <c r="AE14" s="18"/>
    </row>
    <row r="15" spans="1:31" x14ac:dyDescent="0.2">
      <c r="A15" s="90" t="s">
        <v>24</v>
      </c>
      <c r="B15" s="23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46644</v>
      </c>
      <c r="C15" s="23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45001</v>
      </c>
      <c r="D15" s="23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18247</v>
      </c>
      <c r="E15" s="23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16443</v>
      </c>
      <c r="F15" s="23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50723</v>
      </c>
      <c r="G15" s="23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25061</v>
      </c>
      <c r="H15" s="23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71055</v>
      </c>
      <c r="I15" s="23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58321</v>
      </c>
      <c r="J15" s="23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7937</v>
      </c>
      <c r="K15" s="23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9899</v>
      </c>
      <c r="L15" s="23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22653</v>
      </c>
      <c r="M15" s="23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41970</v>
      </c>
      <c r="N15" s="23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50530</v>
      </c>
      <c r="O15" s="23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63117</v>
      </c>
      <c r="P15" s="23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31607</v>
      </c>
      <c r="Q15" s="23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23354</v>
      </c>
      <c r="R15" s="23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45390</v>
      </c>
      <c r="S15" s="23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36743</v>
      </c>
      <c r="T15" s="23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7399</v>
      </c>
      <c r="U15" s="23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8730</v>
      </c>
      <c r="V15" s="23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23744</v>
      </c>
      <c r="W15" s="23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53164</v>
      </c>
      <c r="X15" s="23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24289</v>
      </c>
      <c r="Y15" s="23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13407</v>
      </c>
      <c r="Z15" s="23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71932</v>
      </c>
      <c r="AA15" s="23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74023</v>
      </c>
      <c r="AB15" s="6">
        <f t="shared" si="0"/>
        <v>472150</v>
      </c>
      <c r="AC15" s="7">
        <f t="shared" si="0"/>
        <v>469233</v>
      </c>
      <c r="AD15" s="18"/>
      <c r="AE15" s="18"/>
    </row>
    <row r="16" spans="1:31" x14ac:dyDescent="0.2">
      <c r="A16" s="89" t="s">
        <v>25</v>
      </c>
      <c r="B16" s="23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45511</v>
      </c>
      <c r="C16" s="23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44294</v>
      </c>
      <c r="D16" s="23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17431</v>
      </c>
      <c r="E16" s="23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16621</v>
      </c>
      <c r="F16" s="23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44497</v>
      </c>
      <c r="G16" s="23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26756</v>
      </c>
      <c r="H16" s="23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68407</v>
      </c>
      <c r="I16" s="23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59438</v>
      </c>
      <c r="J16" s="23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7821</v>
      </c>
      <c r="K16" s="23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8267</v>
      </c>
      <c r="L16" s="23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24029</v>
      </c>
      <c r="M16" s="23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38311</v>
      </c>
      <c r="N16" s="23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50713</v>
      </c>
      <c r="O16" s="23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57780</v>
      </c>
      <c r="P16" s="23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30442</v>
      </c>
      <c r="Q16" s="23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24230</v>
      </c>
      <c r="R16" s="23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43263</v>
      </c>
      <c r="S16" s="23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37036</v>
      </c>
      <c r="T16" s="23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6736</v>
      </c>
      <c r="U16" s="23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8696</v>
      </c>
      <c r="V16" s="23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25618</v>
      </c>
      <c r="W16" s="23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49109</v>
      </c>
      <c r="X16" s="23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23169</v>
      </c>
      <c r="Y16" s="23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12792</v>
      </c>
      <c r="Z16" s="23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72764</v>
      </c>
      <c r="AA16" s="23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74808</v>
      </c>
      <c r="AB16" s="4">
        <f t="shared" si="0"/>
        <v>460401</v>
      </c>
      <c r="AC16" s="5">
        <f t="shared" si="0"/>
        <v>458138</v>
      </c>
      <c r="AD16" s="18"/>
      <c r="AE16" s="18"/>
    </row>
    <row r="17" spans="1:31" x14ac:dyDescent="0.2">
      <c r="A17" s="90" t="s">
        <v>26</v>
      </c>
      <c r="B17" s="23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43007</v>
      </c>
      <c r="C17" s="23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43878</v>
      </c>
      <c r="D17" s="23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16146</v>
      </c>
      <c r="E17" s="23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17453</v>
      </c>
      <c r="F17" s="23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36339</v>
      </c>
      <c r="G17" s="23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28748</v>
      </c>
      <c r="H17" s="23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64548</v>
      </c>
      <c r="I17" s="23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59491</v>
      </c>
      <c r="J17" s="23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8310</v>
      </c>
      <c r="K17" s="23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7690</v>
      </c>
      <c r="L17" s="23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25435</v>
      </c>
      <c r="M17" s="23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31383</v>
      </c>
      <c r="N17" s="23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51093</v>
      </c>
      <c r="O17" s="23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50871</v>
      </c>
      <c r="P17" s="23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29868</v>
      </c>
      <c r="Q17" s="23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23832</v>
      </c>
      <c r="R17" s="23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41419</v>
      </c>
      <c r="S17" s="23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35105</v>
      </c>
      <c r="T17" s="23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6362</v>
      </c>
      <c r="U17" s="23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9054</v>
      </c>
      <c r="V17" s="23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26814</v>
      </c>
      <c r="W17" s="23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42157</v>
      </c>
      <c r="X17" s="23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21430</v>
      </c>
      <c r="Y17" s="23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12640</v>
      </c>
      <c r="Z17" s="23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69854</v>
      </c>
      <c r="AA17" s="23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75047</v>
      </c>
      <c r="AB17" s="6">
        <f t="shared" si="0"/>
        <v>440625</v>
      </c>
      <c r="AC17" s="7">
        <f t="shared" si="0"/>
        <v>437349</v>
      </c>
      <c r="AD17" s="18"/>
      <c r="AE17" s="18"/>
    </row>
    <row r="18" spans="1:31" x14ac:dyDescent="0.2">
      <c r="A18" s="89" t="s">
        <v>27</v>
      </c>
      <c r="B18" s="23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41656</v>
      </c>
      <c r="C18" s="23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49307</v>
      </c>
      <c r="D18" s="23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16716</v>
      </c>
      <c r="E18" s="23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17852</v>
      </c>
      <c r="F18" s="23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34887</v>
      </c>
      <c r="G18" s="23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33266</v>
      </c>
      <c r="H18" s="23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65364</v>
      </c>
      <c r="I18" s="23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64483</v>
      </c>
      <c r="J18" s="23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9153</v>
      </c>
      <c r="K18" s="23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7121</v>
      </c>
      <c r="L18" s="23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30368</v>
      </c>
      <c r="M18" s="23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27763</v>
      </c>
      <c r="N18" s="23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56534</v>
      </c>
      <c r="O18" s="23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49021</v>
      </c>
      <c r="P18" s="23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33307</v>
      </c>
      <c r="Q18" s="23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23785</v>
      </c>
      <c r="R18" s="23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41491</v>
      </c>
      <c r="S18" s="23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37290</v>
      </c>
      <c r="T18" s="23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9648</v>
      </c>
      <c r="U18" s="23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7035</v>
      </c>
      <c r="V18" s="23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33993</v>
      </c>
      <c r="W18" s="23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40278</v>
      </c>
      <c r="X18" s="23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23386</v>
      </c>
      <c r="Y18" s="23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11578</v>
      </c>
      <c r="Z18" s="23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71820</v>
      </c>
      <c r="AA18" s="23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75821</v>
      </c>
      <c r="AB18" s="4">
        <f t="shared" si="0"/>
        <v>468323</v>
      </c>
      <c r="AC18" s="5">
        <f t="shared" si="0"/>
        <v>444600</v>
      </c>
      <c r="AD18" s="18"/>
      <c r="AE18" s="18"/>
    </row>
    <row r="19" spans="1:31" x14ac:dyDescent="0.2">
      <c r="A19" s="90" t="s">
        <v>28</v>
      </c>
      <c r="B19" s="23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41522</v>
      </c>
      <c r="C19" s="23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59785</v>
      </c>
      <c r="D19" s="23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19122</v>
      </c>
      <c r="E19" s="23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20730</v>
      </c>
      <c r="F19" s="23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34572</v>
      </c>
      <c r="G19" s="23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48120</v>
      </c>
      <c r="H19" s="23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71199</v>
      </c>
      <c r="I19" s="23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77779</v>
      </c>
      <c r="J19" s="23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11034</v>
      </c>
      <c r="K19" s="23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6471</v>
      </c>
      <c r="L19" s="23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47483</v>
      </c>
      <c r="M19" s="23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25998</v>
      </c>
      <c r="N19" s="23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72053</v>
      </c>
      <c r="O19" s="23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52824</v>
      </c>
      <c r="P19" s="23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38888</v>
      </c>
      <c r="Q19" s="23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26682</v>
      </c>
      <c r="R19" s="23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44900</v>
      </c>
      <c r="S19" s="23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44718</v>
      </c>
      <c r="T19" s="23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12645</v>
      </c>
      <c r="U19" s="23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5734</v>
      </c>
      <c r="V19" s="23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48506</v>
      </c>
      <c r="W19" s="23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40392</v>
      </c>
      <c r="X19" s="23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31374</v>
      </c>
      <c r="Y19" s="23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12509</v>
      </c>
      <c r="Z19" s="23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75325</v>
      </c>
      <c r="AA19" s="23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86993</v>
      </c>
      <c r="AB19" s="6">
        <f t="shared" si="0"/>
        <v>548623</v>
      </c>
      <c r="AC19" s="7">
        <f t="shared" si="0"/>
        <v>508735</v>
      </c>
      <c r="AD19" s="18"/>
      <c r="AE19" s="18"/>
    </row>
    <row r="20" spans="1:31" x14ac:dyDescent="0.2">
      <c r="A20" s="89" t="s">
        <v>29</v>
      </c>
      <c r="B20" s="23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49204</v>
      </c>
      <c r="C20" s="23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76587</v>
      </c>
      <c r="D20" s="23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29493</v>
      </c>
      <c r="E20" s="23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25157</v>
      </c>
      <c r="F20" s="23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44560</v>
      </c>
      <c r="G20" s="23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68148</v>
      </c>
      <c r="H20" s="23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74910</v>
      </c>
      <c r="I20" s="23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100559</v>
      </c>
      <c r="J20" s="23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18420</v>
      </c>
      <c r="K20" s="23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7062</v>
      </c>
      <c r="L20" s="23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60827</v>
      </c>
      <c r="M20" s="23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25508</v>
      </c>
      <c r="N20" s="23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92086</v>
      </c>
      <c r="O20" s="23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63703</v>
      </c>
      <c r="P20" s="23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50936</v>
      </c>
      <c r="Q20" s="23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34358</v>
      </c>
      <c r="R20" s="23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55520</v>
      </c>
      <c r="S20" s="23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60622</v>
      </c>
      <c r="T20" s="23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27149</v>
      </c>
      <c r="U20" s="23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6689</v>
      </c>
      <c r="V20" s="23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67070</v>
      </c>
      <c r="W20" s="23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45628</v>
      </c>
      <c r="X20" s="23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46409</v>
      </c>
      <c r="Y20" s="23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16056</v>
      </c>
      <c r="Z20" s="23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85647</v>
      </c>
      <c r="AA20" s="23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103187</v>
      </c>
      <c r="AB20" s="4">
        <f t="shared" si="0"/>
        <v>702231</v>
      </c>
      <c r="AC20" s="5">
        <f t="shared" si="0"/>
        <v>633264</v>
      </c>
      <c r="AD20" s="18"/>
      <c r="AE20" s="18"/>
    </row>
    <row r="21" spans="1:31" x14ac:dyDescent="0.2">
      <c r="A21" s="90" t="s">
        <v>30</v>
      </c>
      <c r="B21" s="23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56163</v>
      </c>
      <c r="C21" s="23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91643</v>
      </c>
      <c r="D21" s="23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33695</v>
      </c>
      <c r="E21" s="23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31259</v>
      </c>
      <c r="F21" s="23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47511</v>
      </c>
      <c r="G21" s="23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82179</v>
      </c>
      <c r="H21" s="23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83642</v>
      </c>
      <c r="I21" s="23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126430</v>
      </c>
      <c r="J21" s="23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24336</v>
      </c>
      <c r="K21" s="23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7841</v>
      </c>
      <c r="L21" s="23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74310</v>
      </c>
      <c r="M21" s="23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28440</v>
      </c>
      <c r="N21" s="23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113259</v>
      </c>
      <c r="O21" s="23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75557</v>
      </c>
      <c r="P21" s="23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58237</v>
      </c>
      <c r="Q21" s="23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47008</v>
      </c>
      <c r="R21" s="23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59016</v>
      </c>
      <c r="S21" s="23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74538</v>
      </c>
      <c r="T21" s="23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30472</v>
      </c>
      <c r="U21" s="23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7792</v>
      </c>
      <c r="V21" s="23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75610</v>
      </c>
      <c r="W21" s="23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49395</v>
      </c>
      <c r="X21" s="23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58452</v>
      </c>
      <c r="Y21" s="23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22667</v>
      </c>
      <c r="Z21" s="23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94674</v>
      </c>
      <c r="AA21" s="23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122035</v>
      </c>
      <c r="AB21" s="6">
        <f t="shared" si="0"/>
        <v>809377</v>
      </c>
      <c r="AC21" s="7">
        <f t="shared" si="0"/>
        <v>766784</v>
      </c>
      <c r="AD21" s="18"/>
      <c r="AE21" s="18"/>
    </row>
    <row r="22" spans="1:31" x14ac:dyDescent="0.2">
      <c r="A22" s="89" t="s">
        <v>31</v>
      </c>
      <c r="B22" s="23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56524</v>
      </c>
      <c r="C22" s="23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90447</v>
      </c>
      <c r="D22" s="23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23346</v>
      </c>
      <c r="E22" s="23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32336</v>
      </c>
      <c r="F22" s="23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38606</v>
      </c>
      <c r="G22" s="23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79032</v>
      </c>
      <c r="H22" s="23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78386</v>
      </c>
      <c r="I22" s="23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126686</v>
      </c>
      <c r="J22" s="23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17483</v>
      </c>
      <c r="K22" s="23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7332</v>
      </c>
      <c r="L22" s="23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72646</v>
      </c>
      <c r="M22" s="23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26260</v>
      </c>
      <c r="N22" s="23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104179</v>
      </c>
      <c r="O22" s="23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72793</v>
      </c>
      <c r="P22" s="23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50530</v>
      </c>
      <c r="Q22" s="23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51683</v>
      </c>
      <c r="R22" s="23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53972</v>
      </c>
      <c r="S22" s="23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75498</v>
      </c>
      <c r="T22" s="23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25682</v>
      </c>
      <c r="U22" s="23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7288</v>
      </c>
      <c r="V22" s="23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79222</v>
      </c>
      <c r="W22" s="23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49930</v>
      </c>
      <c r="X22" s="23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52187</v>
      </c>
      <c r="Y22" s="23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23868</v>
      </c>
      <c r="Z22" s="23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86904</v>
      </c>
      <c r="AA22" s="23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121122</v>
      </c>
      <c r="AB22" s="4">
        <f t="shared" si="0"/>
        <v>739667</v>
      </c>
      <c r="AC22" s="5">
        <f t="shared" si="0"/>
        <v>764275</v>
      </c>
      <c r="AD22" s="18"/>
      <c r="AE22" s="18"/>
    </row>
    <row r="23" spans="1:31" x14ac:dyDescent="0.2">
      <c r="A23" s="90" t="s">
        <v>32</v>
      </c>
      <c r="B23" s="23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55769</v>
      </c>
      <c r="C23" s="23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77060</v>
      </c>
      <c r="D23" s="23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16796</v>
      </c>
      <c r="E23" s="23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30477</v>
      </c>
      <c r="F23" s="23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34069</v>
      </c>
      <c r="G23" s="23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73357</v>
      </c>
      <c r="H23" s="23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70014</v>
      </c>
      <c r="I23" s="23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113498</v>
      </c>
      <c r="J23" s="23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13394</v>
      </c>
      <c r="K23" s="23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5557</v>
      </c>
      <c r="L23" s="23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56309</v>
      </c>
      <c r="M23" s="23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25880</v>
      </c>
      <c r="N23" s="23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82945</v>
      </c>
      <c r="O23" s="23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68838</v>
      </c>
      <c r="P23" s="23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36183</v>
      </c>
      <c r="Q23" s="23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49311</v>
      </c>
      <c r="R23" s="23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46255</v>
      </c>
      <c r="S23" s="23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63590</v>
      </c>
      <c r="T23" s="23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15795</v>
      </c>
      <c r="U23" s="23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8170</v>
      </c>
      <c r="V23" s="23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69195</v>
      </c>
      <c r="W23" s="23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45845</v>
      </c>
      <c r="X23" s="23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34986</v>
      </c>
      <c r="Y23" s="23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20485</v>
      </c>
      <c r="Z23" s="23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79679</v>
      </c>
      <c r="AA23" s="23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100301</v>
      </c>
      <c r="AB23" s="6">
        <f t="shared" si="0"/>
        <v>611389</v>
      </c>
      <c r="AC23" s="7">
        <f t="shared" si="0"/>
        <v>682369</v>
      </c>
      <c r="AD23" s="18"/>
      <c r="AE23" s="18"/>
    </row>
    <row r="24" spans="1:31" x14ac:dyDescent="0.2">
      <c r="A24" s="89" t="s">
        <v>33</v>
      </c>
      <c r="B24" s="23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49198</v>
      </c>
      <c r="C24" s="23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53323</v>
      </c>
      <c r="D24" s="23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13039</v>
      </c>
      <c r="E24" s="23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24283</v>
      </c>
      <c r="F24" s="23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30613</v>
      </c>
      <c r="G24" s="23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55596</v>
      </c>
      <c r="H24" s="23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58801</v>
      </c>
      <c r="I24" s="23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83769</v>
      </c>
      <c r="J24" s="23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11300</v>
      </c>
      <c r="K24" s="23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4359</v>
      </c>
      <c r="L24" s="23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42831</v>
      </c>
      <c r="M24" s="23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24014</v>
      </c>
      <c r="N24" s="23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66028</v>
      </c>
      <c r="O24" s="23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61382</v>
      </c>
      <c r="P24" s="23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26461</v>
      </c>
      <c r="Q24" s="23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41149</v>
      </c>
      <c r="R24" s="23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37942</v>
      </c>
      <c r="S24" s="23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51629</v>
      </c>
      <c r="T24" s="23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11175</v>
      </c>
      <c r="U24" s="23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8780</v>
      </c>
      <c r="V24" s="23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60168</v>
      </c>
      <c r="W24" s="23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40067</v>
      </c>
      <c r="X24" s="23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23566</v>
      </c>
      <c r="Y24" s="23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18071</v>
      </c>
      <c r="Z24" s="23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64115</v>
      </c>
      <c r="AA24" s="23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74524</v>
      </c>
      <c r="AB24" s="4">
        <f t="shared" si="0"/>
        <v>495237</v>
      </c>
      <c r="AC24" s="5">
        <f t="shared" si="0"/>
        <v>540946</v>
      </c>
      <c r="AD24" s="18"/>
      <c r="AE24" s="18"/>
    </row>
    <row r="25" spans="1:31" x14ac:dyDescent="0.2">
      <c r="A25" s="90" t="s">
        <v>34</v>
      </c>
      <c r="B25" s="23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20337</v>
      </c>
      <c r="C25" s="23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39158</v>
      </c>
      <c r="D25" s="23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6552</v>
      </c>
      <c r="E25" s="23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21880</v>
      </c>
      <c r="F25" s="23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14375</v>
      </c>
      <c r="G25" s="23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51036</v>
      </c>
      <c r="H25" s="23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32120</v>
      </c>
      <c r="I25" s="23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69600</v>
      </c>
      <c r="J25" s="23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6474</v>
      </c>
      <c r="K25" s="23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3347</v>
      </c>
      <c r="L25" s="23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39790</v>
      </c>
      <c r="M25" s="23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17150</v>
      </c>
      <c r="N25" s="23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62793</v>
      </c>
      <c r="O25" s="23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49212</v>
      </c>
      <c r="P25" s="23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17503</v>
      </c>
      <c r="Q25" s="23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33233</v>
      </c>
      <c r="R25" s="23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28686</v>
      </c>
      <c r="S25" s="23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45043</v>
      </c>
      <c r="T25" s="23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7158</v>
      </c>
      <c r="U25" s="23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7342</v>
      </c>
      <c r="V25" s="23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52194</v>
      </c>
      <c r="W25" s="23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28995</v>
      </c>
      <c r="X25" s="23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13214</v>
      </c>
      <c r="Y25" s="23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14338</v>
      </c>
      <c r="Z25" s="23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44931</v>
      </c>
      <c r="AA25" s="23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56432</v>
      </c>
      <c r="AB25" s="6">
        <f t="shared" si="0"/>
        <v>346127</v>
      </c>
      <c r="AC25" s="7">
        <f t="shared" si="0"/>
        <v>436766</v>
      </c>
      <c r="AD25" s="18"/>
      <c r="AE25" s="18"/>
    </row>
    <row r="26" spans="1:31" x14ac:dyDescent="0.2">
      <c r="A26" s="89" t="s">
        <v>35</v>
      </c>
      <c r="B26" s="23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0</v>
      </c>
      <c r="C26" s="23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20246</v>
      </c>
      <c r="D26" s="23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341</v>
      </c>
      <c r="E26" s="23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11607</v>
      </c>
      <c r="F26" s="23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818</v>
      </c>
      <c r="G26" s="23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25317</v>
      </c>
      <c r="H26" s="23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3916</v>
      </c>
      <c r="I26" s="23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25935</v>
      </c>
      <c r="J26" s="23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1553</v>
      </c>
      <c r="K26" s="23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1169</v>
      </c>
      <c r="L26" s="23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13665</v>
      </c>
      <c r="M26" s="23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4567</v>
      </c>
      <c r="N26" s="23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13381</v>
      </c>
      <c r="O26" s="23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9245</v>
      </c>
      <c r="P26" s="23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3315</v>
      </c>
      <c r="Q26" s="23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7433</v>
      </c>
      <c r="R26" s="23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7228</v>
      </c>
      <c r="S26" s="23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5078</v>
      </c>
      <c r="T26" s="23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1879</v>
      </c>
      <c r="U26" s="23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554</v>
      </c>
      <c r="V26" s="23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10107</v>
      </c>
      <c r="W26" s="23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3131</v>
      </c>
      <c r="X26" s="23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2462</v>
      </c>
      <c r="Y26" s="23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1102</v>
      </c>
      <c r="Z26" s="23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3915</v>
      </c>
      <c r="AA26" s="23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6925</v>
      </c>
      <c r="AB26" s="4">
        <f t="shared" si="0"/>
        <v>62580</v>
      </c>
      <c r="AC26" s="5">
        <f t="shared" si="0"/>
        <v>122309</v>
      </c>
      <c r="AD26" s="18"/>
      <c r="AE26" s="18"/>
    </row>
    <row r="27" spans="1:31" x14ac:dyDescent="0.2">
      <c r="A27" s="90" t="s">
        <v>36</v>
      </c>
      <c r="B27" s="23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3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414</v>
      </c>
      <c r="D27" s="23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2</v>
      </c>
      <c r="E27" s="23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144</v>
      </c>
      <c r="F27" s="23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0</v>
      </c>
      <c r="G27" s="23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43</v>
      </c>
      <c r="H27" s="23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23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2</v>
      </c>
      <c r="J27" s="23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3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0</v>
      </c>
      <c r="L27" s="23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23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13</v>
      </c>
      <c r="N27" s="23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3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9</v>
      </c>
      <c r="P27" s="23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3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40</v>
      </c>
      <c r="R27" s="23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1</v>
      </c>
      <c r="S27" s="23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1</v>
      </c>
      <c r="T27" s="23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1</v>
      </c>
      <c r="U27" s="23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1</v>
      </c>
      <c r="V27" s="23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3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2976</v>
      </c>
      <c r="X27" s="23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3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3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3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4</v>
      </c>
      <c r="AC27" s="7">
        <f t="shared" si="0"/>
        <v>3643</v>
      </c>
      <c r="AD27" s="18"/>
      <c r="AE27" s="18"/>
    </row>
    <row r="28" spans="1:31" x14ac:dyDescent="0.2">
      <c r="A28" s="89" t="s">
        <v>37</v>
      </c>
      <c r="B28" s="23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3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3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3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3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3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3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1</v>
      </c>
      <c r="I28" s="23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1</v>
      </c>
      <c r="J28" s="23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3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3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3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2</v>
      </c>
      <c r="N28" s="23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3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3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3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3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3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1</v>
      </c>
      <c r="T28" s="23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3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3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3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2270</v>
      </c>
      <c r="X28" s="23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3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3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3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1</v>
      </c>
      <c r="AC28" s="5">
        <f t="shared" si="0"/>
        <v>2274</v>
      </c>
      <c r="AD28" s="18"/>
      <c r="AE28" s="18"/>
    </row>
    <row r="29" spans="1:31" x14ac:dyDescent="0.2">
      <c r="A29" s="90" t="s">
        <v>38</v>
      </c>
      <c r="B29" s="23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3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3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3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3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3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3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3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3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3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3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3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3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3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3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3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3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3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3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3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3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3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3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3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3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3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8"/>
      <c r="AE29" s="18"/>
    </row>
    <row r="30" spans="1:31" ht="13.5" thickBot="1" x14ac:dyDescent="0.25">
      <c r="A30" s="89" t="s">
        <v>16</v>
      </c>
      <c r="B30" s="23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3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3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3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3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3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3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3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3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3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3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3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3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3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3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3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3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1</v>
      </c>
      <c r="S30" s="23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3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3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3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3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3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3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3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3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1</v>
      </c>
      <c r="AC30" s="5">
        <f t="shared" si="0"/>
        <v>0</v>
      </c>
      <c r="AD30" s="18"/>
      <c r="AE30" s="18"/>
    </row>
    <row r="31" spans="1:31" ht="14.25" thickTop="1" thickBot="1" x14ac:dyDescent="0.25">
      <c r="A31" s="9" t="s">
        <v>13</v>
      </c>
      <c r="B31" s="22">
        <f>SUM(B7:B30)</f>
        <v>885201</v>
      </c>
      <c r="C31" s="21">
        <f t="shared" ref="C31:AC31" si="1">SUM(C7:C30)</f>
        <v>887943</v>
      </c>
      <c r="D31" s="22">
        <f t="shared" si="1"/>
        <v>356011</v>
      </c>
      <c r="E31" s="21">
        <f t="shared" si="1"/>
        <v>380353</v>
      </c>
      <c r="F31" s="22">
        <f t="shared" si="1"/>
        <v>861858</v>
      </c>
      <c r="G31" s="21">
        <f t="shared" si="1"/>
        <v>778098</v>
      </c>
      <c r="H31" s="22">
        <f t="shared" si="1"/>
        <v>1235988</v>
      </c>
      <c r="I31" s="21">
        <f t="shared" si="1"/>
        <v>1292839</v>
      </c>
      <c r="J31" s="22">
        <f t="shared" si="1"/>
        <v>174311</v>
      </c>
      <c r="K31" s="21">
        <f t="shared" si="1"/>
        <v>175432</v>
      </c>
      <c r="L31" s="22">
        <f t="shared" si="1"/>
        <v>659825</v>
      </c>
      <c r="M31" s="21">
        <f t="shared" si="1"/>
        <v>646822</v>
      </c>
      <c r="N31" s="22">
        <f t="shared" si="1"/>
        <v>1186204</v>
      </c>
      <c r="O31" s="21">
        <f t="shared" si="1"/>
        <v>1164604</v>
      </c>
      <c r="P31" s="22">
        <f t="shared" si="1"/>
        <v>633183</v>
      </c>
      <c r="Q31" s="21">
        <f t="shared" si="1"/>
        <v>609822</v>
      </c>
      <c r="R31" s="22">
        <f t="shared" si="1"/>
        <v>815000</v>
      </c>
      <c r="S31" s="21">
        <f t="shared" si="1"/>
        <v>836773</v>
      </c>
      <c r="T31" s="22">
        <f>SUM(T7:T30)</f>
        <v>209977</v>
      </c>
      <c r="U31" s="21">
        <f t="shared" si="1"/>
        <v>215026</v>
      </c>
      <c r="V31" s="22">
        <f t="shared" si="1"/>
        <v>725335</v>
      </c>
      <c r="W31" s="21">
        <f t="shared" si="1"/>
        <v>853767</v>
      </c>
      <c r="X31" s="22">
        <f t="shared" si="1"/>
        <v>561331</v>
      </c>
      <c r="Y31" s="21">
        <f t="shared" si="1"/>
        <v>339558</v>
      </c>
      <c r="Z31" s="22">
        <f t="shared" si="1"/>
        <v>1293570</v>
      </c>
      <c r="AA31" s="21">
        <f t="shared" si="1"/>
        <v>1361396</v>
      </c>
      <c r="AB31" s="22">
        <f t="shared" si="1"/>
        <v>9597794</v>
      </c>
      <c r="AC31" s="21">
        <f t="shared" si="1"/>
        <v>9542433</v>
      </c>
    </row>
    <row r="32" spans="1:31" s="72" customFormat="1" ht="16.5" thickTop="1" x14ac:dyDescent="0.25">
      <c r="A32" s="70"/>
      <c r="B32" s="71"/>
      <c r="C32" s="71"/>
      <c r="D32" s="71"/>
      <c r="E32" s="71"/>
      <c r="F32" s="71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168" t="str">
        <f>IF(AB31='Daily Total'!D38,"Correct","Wrong")</f>
        <v>Correct</v>
      </c>
      <c r="AC32" s="168" t="str">
        <f>IF(AC31='Daily Total'!E38,"Correct","Wrong")</f>
        <v>Correct</v>
      </c>
    </row>
    <row r="33" spans="1:31" x14ac:dyDescent="0.2">
      <c r="D33" s="17"/>
      <c r="E33" s="17"/>
      <c r="F33" s="17"/>
      <c r="G33" s="17"/>
      <c r="AC33" s="99"/>
    </row>
    <row r="35" spans="1:31" x14ac:dyDescent="0.2">
      <c r="A35" s="45" t="s">
        <v>55</v>
      </c>
      <c r="B35" s="18"/>
      <c r="C35" s="18"/>
    </row>
    <row r="36" spans="1:31" ht="13.5" thickBot="1" x14ac:dyDescent="0.25">
      <c r="B36" s="18"/>
      <c r="C36" s="18"/>
    </row>
    <row r="37" spans="1:31" ht="14.25" thickTop="1" thickBot="1" x14ac:dyDescent="0.25">
      <c r="A37" s="311" t="s">
        <v>0</v>
      </c>
      <c r="B37" s="305" t="s">
        <v>1</v>
      </c>
      <c r="C37" s="306"/>
      <c r="D37" s="305" t="s">
        <v>2</v>
      </c>
      <c r="E37" s="306"/>
      <c r="F37" s="305" t="s">
        <v>3</v>
      </c>
      <c r="G37" s="306"/>
      <c r="H37" s="305" t="s">
        <v>4</v>
      </c>
      <c r="I37" s="306"/>
      <c r="J37" s="305" t="s">
        <v>5</v>
      </c>
      <c r="K37" s="306"/>
      <c r="L37" s="305" t="s">
        <v>6</v>
      </c>
      <c r="M37" s="306"/>
      <c r="N37" s="305" t="s">
        <v>7</v>
      </c>
      <c r="O37" s="306"/>
      <c r="P37" s="305" t="s">
        <v>8</v>
      </c>
      <c r="Q37" s="306"/>
      <c r="R37" s="305" t="s">
        <v>9</v>
      </c>
      <c r="S37" s="306"/>
      <c r="T37" s="305" t="s">
        <v>10</v>
      </c>
      <c r="U37" s="306"/>
      <c r="V37" s="305" t="s">
        <v>11</v>
      </c>
      <c r="W37" s="306"/>
      <c r="X37" s="305" t="s">
        <v>12</v>
      </c>
      <c r="Y37" s="306"/>
      <c r="Z37" s="305" t="s">
        <v>40</v>
      </c>
      <c r="AA37" s="306"/>
      <c r="AB37" s="305" t="s">
        <v>47</v>
      </c>
      <c r="AC37" s="306"/>
    </row>
    <row r="38" spans="1:31" ht="15" thickTop="1" thickBot="1" x14ac:dyDescent="0.3">
      <c r="A38" s="312"/>
      <c r="B38" s="63" t="s">
        <v>14</v>
      </c>
      <c r="C38" s="64" t="s">
        <v>15</v>
      </c>
      <c r="D38" s="65" t="s">
        <v>14</v>
      </c>
      <c r="E38" s="66" t="s">
        <v>15</v>
      </c>
      <c r="F38" s="67" t="s">
        <v>14</v>
      </c>
      <c r="G38" s="64" t="s">
        <v>15</v>
      </c>
      <c r="H38" s="65" t="s">
        <v>14</v>
      </c>
      <c r="I38" s="66" t="s">
        <v>15</v>
      </c>
      <c r="J38" s="67" t="s">
        <v>14</v>
      </c>
      <c r="K38" s="64" t="s">
        <v>15</v>
      </c>
      <c r="L38" s="65" t="s">
        <v>14</v>
      </c>
      <c r="M38" s="67" t="s">
        <v>15</v>
      </c>
      <c r="N38" s="63" t="s">
        <v>14</v>
      </c>
      <c r="O38" s="68" t="s">
        <v>15</v>
      </c>
      <c r="P38" s="67" t="s">
        <v>14</v>
      </c>
      <c r="Q38" s="64" t="s">
        <v>15</v>
      </c>
      <c r="R38" s="65" t="s">
        <v>14</v>
      </c>
      <c r="S38" s="66" t="s">
        <v>15</v>
      </c>
      <c r="T38" s="67" t="s">
        <v>14</v>
      </c>
      <c r="U38" s="64" t="s">
        <v>15</v>
      </c>
      <c r="V38" s="65" t="s">
        <v>14</v>
      </c>
      <c r="W38" s="66" t="s">
        <v>15</v>
      </c>
      <c r="X38" s="67" t="s">
        <v>14</v>
      </c>
      <c r="Y38" s="64" t="s">
        <v>15</v>
      </c>
      <c r="Z38" s="65" t="s">
        <v>14</v>
      </c>
      <c r="AA38" s="67" t="s">
        <v>15</v>
      </c>
      <c r="AB38" s="63" t="s">
        <v>14</v>
      </c>
      <c r="AC38" s="68" t="s">
        <v>15</v>
      </c>
    </row>
    <row r="39" spans="1:31" ht="13.5" thickTop="1" x14ac:dyDescent="0.2">
      <c r="A39" s="88" t="s">
        <v>16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4">
        <f>B39+D39+F39+H39+J39+L39+N39+P39+R39+T39+V39+X39+Z39</f>
        <v>0</v>
      </c>
      <c r="AC39" s="25">
        <f>C39+E39+G39+I39+K39+M39+O39+Q39+S39+U39+W39+Y39+AA39</f>
        <v>0</v>
      </c>
      <c r="AD39" s="18"/>
      <c r="AE39" s="18"/>
    </row>
    <row r="40" spans="1:31" x14ac:dyDescent="0.2">
      <c r="A40" s="89" t="s">
        <v>17</v>
      </c>
      <c r="B40" s="23">
        <f t="shared" ref="B40:AA40" si="2">+B8/$B$65</f>
        <v>355.93548387096774</v>
      </c>
      <c r="C40" s="23">
        <f t="shared" si="2"/>
        <v>9.6774193548387094E-2</v>
      </c>
      <c r="D40" s="23">
        <f t="shared" si="2"/>
        <v>228.90322580645162</v>
      </c>
      <c r="E40" s="23">
        <f t="shared" si="2"/>
        <v>2.064516129032258</v>
      </c>
      <c r="F40" s="23">
        <f t="shared" si="2"/>
        <v>683.70967741935488</v>
      </c>
      <c r="G40" s="23">
        <f t="shared" si="2"/>
        <v>7.903225806451613</v>
      </c>
      <c r="H40" s="23">
        <f t="shared" si="2"/>
        <v>478.09677419354841</v>
      </c>
      <c r="I40" s="23">
        <f t="shared" si="2"/>
        <v>43.70967741935484</v>
      </c>
      <c r="J40" s="23">
        <f t="shared" si="2"/>
        <v>9.870967741935484</v>
      </c>
      <c r="K40" s="23">
        <f t="shared" si="2"/>
        <v>19.774193548387096</v>
      </c>
      <c r="L40" s="23">
        <f t="shared" si="2"/>
        <v>77.193548387096769</v>
      </c>
      <c r="M40" s="23">
        <f t="shared" si="2"/>
        <v>82.193548387096769</v>
      </c>
      <c r="N40" s="23">
        <f t="shared" si="2"/>
        <v>212.70967741935485</v>
      </c>
      <c r="O40" s="23">
        <f t="shared" si="2"/>
        <v>143.45161290322579</v>
      </c>
      <c r="P40" s="23">
        <f t="shared" si="2"/>
        <v>66.677419354838705</v>
      </c>
      <c r="Q40" s="23">
        <f t="shared" si="2"/>
        <v>39.967741935483872</v>
      </c>
      <c r="R40" s="23">
        <f t="shared" si="2"/>
        <v>30.741935483870968</v>
      </c>
      <c r="S40" s="23">
        <f t="shared" si="2"/>
        <v>32.064516129032256</v>
      </c>
      <c r="T40" s="23">
        <f t="shared" si="2"/>
        <v>0.5161290322580645</v>
      </c>
      <c r="U40" s="23">
        <f t="shared" si="2"/>
        <v>1.6129032258064515</v>
      </c>
      <c r="V40" s="23">
        <f t="shared" si="2"/>
        <v>9.9032258064516121</v>
      </c>
      <c r="W40" s="23">
        <f t="shared" si="2"/>
        <v>5.4516129032258061</v>
      </c>
      <c r="X40" s="23">
        <f t="shared" si="2"/>
        <v>3.193548387096774</v>
      </c>
      <c r="Y40" s="23">
        <f t="shared" si="2"/>
        <v>3.2258064516129031E-2</v>
      </c>
      <c r="Z40" s="23">
        <f t="shared" si="2"/>
        <v>6.4516129032258063E-2</v>
      </c>
      <c r="AA40" s="23">
        <f t="shared" si="2"/>
        <v>0</v>
      </c>
      <c r="AB40" s="4">
        <f>B40+D40+F40+H40+J40+L40+N40+P40+R40+T40+V40+X40+Z40</f>
        <v>2157.5161290322576</v>
      </c>
      <c r="AC40" s="5">
        <f t="shared" ref="AC40:AC62" si="3">C40+E40+G40+I40+K40+M40+O40+Q40+S40+U40+W40+Y40+AA40</f>
        <v>378.32258064516128</v>
      </c>
      <c r="AD40" s="18"/>
      <c r="AE40" s="18"/>
    </row>
    <row r="41" spans="1:31" x14ac:dyDescent="0.2">
      <c r="A41" s="90" t="s">
        <v>18</v>
      </c>
      <c r="B41" s="23">
        <f t="shared" ref="B41:AA41" si="4">+B9/$B$65</f>
        <v>1622.0322580645161</v>
      </c>
      <c r="C41" s="23">
        <f t="shared" si="4"/>
        <v>57.29032258064516</v>
      </c>
      <c r="D41" s="23">
        <f t="shared" si="4"/>
        <v>767.93548387096769</v>
      </c>
      <c r="E41" s="23">
        <f t="shared" si="4"/>
        <v>158.58064516129033</v>
      </c>
      <c r="F41" s="23">
        <f t="shared" si="4"/>
        <v>2505.3870967741937</v>
      </c>
      <c r="G41" s="23">
        <f t="shared" si="4"/>
        <v>411.83870967741933</v>
      </c>
      <c r="H41" s="23">
        <f t="shared" si="4"/>
        <v>2048.1612903225805</v>
      </c>
      <c r="I41" s="23">
        <f t="shared" si="4"/>
        <v>775.64516129032256</v>
      </c>
      <c r="J41" s="23">
        <f t="shared" si="4"/>
        <v>85.161290322580641</v>
      </c>
      <c r="K41" s="23">
        <f t="shared" si="4"/>
        <v>228.16129032258064</v>
      </c>
      <c r="L41" s="23">
        <f t="shared" si="4"/>
        <v>569.32258064516134</v>
      </c>
      <c r="M41" s="23">
        <f t="shared" si="4"/>
        <v>836.93548387096769</v>
      </c>
      <c r="N41" s="23">
        <f t="shared" si="4"/>
        <v>1485.2903225806451</v>
      </c>
      <c r="O41" s="23">
        <f t="shared" si="4"/>
        <v>1691.3870967741937</v>
      </c>
      <c r="P41" s="23">
        <f t="shared" si="4"/>
        <v>773.74193548387098</v>
      </c>
      <c r="Q41" s="23">
        <f t="shared" si="4"/>
        <v>864.09677419354841</v>
      </c>
      <c r="R41" s="23">
        <f t="shared" si="4"/>
        <v>908.64516129032256</v>
      </c>
      <c r="S41" s="23">
        <f t="shared" si="4"/>
        <v>1129.7741935483871</v>
      </c>
      <c r="T41" s="23">
        <f t="shared" si="4"/>
        <v>144</v>
      </c>
      <c r="U41" s="23">
        <f t="shared" si="4"/>
        <v>541.64516129032256</v>
      </c>
      <c r="V41" s="23">
        <f t="shared" si="4"/>
        <v>595.83870967741939</v>
      </c>
      <c r="W41" s="23">
        <f t="shared" si="4"/>
        <v>1311.8709677419354</v>
      </c>
      <c r="X41" s="23">
        <f t="shared" si="4"/>
        <v>771.58064516129036</v>
      </c>
      <c r="Y41" s="23">
        <f t="shared" si="4"/>
        <v>576.19354838709683</v>
      </c>
      <c r="Z41" s="23">
        <f t="shared" si="4"/>
        <v>1735</v>
      </c>
      <c r="AA41" s="23">
        <f t="shared" si="4"/>
        <v>1151.3870967741937</v>
      </c>
      <c r="AB41" s="6">
        <f t="shared" ref="AB41:AB62" si="5">B41+D41+F41+H41+J41+L41+N41+P41+R41+T41+V41+X41+Z41</f>
        <v>14012.096774193547</v>
      </c>
      <c r="AC41" s="7">
        <f t="shared" si="3"/>
        <v>9734.8064516129034</v>
      </c>
      <c r="AD41" s="18"/>
      <c r="AE41" s="18"/>
    </row>
    <row r="42" spans="1:31" x14ac:dyDescent="0.2">
      <c r="A42" s="89" t="s">
        <v>19</v>
      </c>
      <c r="B42" s="23">
        <f t="shared" ref="B42:AA42" si="6">+B10/$B$65</f>
        <v>2318.2580645161293</v>
      </c>
      <c r="C42" s="23">
        <f t="shared" si="6"/>
        <v>1213.258064516129</v>
      </c>
      <c r="D42" s="23">
        <f t="shared" si="6"/>
        <v>932.06451612903231</v>
      </c>
      <c r="E42" s="23">
        <f t="shared" si="6"/>
        <v>739.9677419354839</v>
      </c>
      <c r="F42" s="23">
        <f t="shared" si="6"/>
        <v>2848.3870967741937</v>
      </c>
      <c r="G42" s="23">
        <f t="shared" si="6"/>
        <v>1272.9032258064517</v>
      </c>
      <c r="H42" s="23">
        <f t="shared" si="6"/>
        <v>2832.5483870967741</v>
      </c>
      <c r="I42" s="23">
        <f t="shared" si="6"/>
        <v>1831.516129032258</v>
      </c>
      <c r="J42" s="23">
        <f t="shared" si="6"/>
        <v>179.93548387096774</v>
      </c>
      <c r="K42" s="23">
        <f t="shared" si="6"/>
        <v>506.96774193548384</v>
      </c>
      <c r="L42" s="23">
        <f t="shared" si="6"/>
        <v>915.45161290322585</v>
      </c>
      <c r="M42" s="23">
        <f t="shared" si="6"/>
        <v>1768.1290322580646</v>
      </c>
      <c r="N42" s="23">
        <f t="shared" si="6"/>
        <v>2443.3225806451615</v>
      </c>
      <c r="O42" s="23">
        <f t="shared" si="6"/>
        <v>2842.0967741935483</v>
      </c>
      <c r="P42" s="23">
        <f t="shared" si="6"/>
        <v>1448.8064516129032</v>
      </c>
      <c r="Q42" s="23">
        <f t="shared" si="6"/>
        <v>1495.741935483871</v>
      </c>
      <c r="R42" s="23">
        <f t="shared" si="6"/>
        <v>1847.741935483871</v>
      </c>
      <c r="S42" s="23">
        <f t="shared" si="6"/>
        <v>1675</v>
      </c>
      <c r="T42" s="23">
        <f t="shared" si="6"/>
        <v>307.41935483870969</v>
      </c>
      <c r="U42" s="23">
        <f t="shared" si="6"/>
        <v>995.19354838709683</v>
      </c>
      <c r="V42" s="23">
        <f t="shared" si="6"/>
        <v>1045.258064516129</v>
      </c>
      <c r="W42" s="23">
        <f t="shared" si="6"/>
        <v>2301.2903225806454</v>
      </c>
      <c r="X42" s="23">
        <f t="shared" si="6"/>
        <v>1457.9677419354839</v>
      </c>
      <c r="Y42" s="23">
        <f t="shared" si="6"/>
        <v>968.83870967741939</v>
      </c>
      <c r="Z42" s="23">
        <f t="shared" si="6"/>
        <v>2720</v>
      </c>
      <c r="AA42" s="23">
        <f t="shared" si="6"/>
        <v>2112.7419354838707</v>
      </c>
      <c r="AB42" s="4">
        <f t="shared" si="5"/>
        <v>21297.161290322583</v>
      </c>
      <c r="AC42" s="5">
        <f t="shared" si="3"/>
        <v>19723.645161290322</v>
      </c>
      <c r="AD42" s="18"/>
      <c r="AE42" s="18"/>
    </row>
    <row r="43" spans="1:31" x14ac:dyDescent="0.2">
      <c r="A43" s="90" t="s">
        <v>20</v>
      </c>
      <c r="B43" s="23">
        <f t="shared" ref="B43:AA43" si="7">+B11/$B$65</f>
        <v>2411.6774193548385</v>
      </c>
      <c r="C43" s="23">
        <f t="shared" si="7"/>
        <v>1340.483870967742</v>
      </c>
      <c r="D43" s="23">
        <f t="shared" si="7"/>
        <v>864.48387096774195</v>
      </c>
      <c r="E43" s="23">
        <f t="shared" si="7"/>
        <v>888.0322580645161</v>
      </c>
      <c r="F43" s="23">
        <f t="shared" si="7"/>
        <v>2418.516129032258</v>
      </c>
      <c r="G43" s="23">
        <f t="shared" si="7"/>
        <v>1395.1290322580646</v>
      </c>
      <c r="H43" s="23">
        <f t="shared" si="7"/>
        <v>3070.0645161290322</v>
      </c>
      <c r="I43" s="23">
        <f t="shared" si="7"/>
        <v>2135.1935483870966</v>
      </c>
      <c r="J43" s="23">
        <f t="shared" si="7"/>
        <v>237.74193548387098</v>
      </c>
      <c r="K43" s="23">
        <f t="shared" si="7"/>
        <v>715.58064516129036</v>
      </c>
      <c r="L43" s="23">
        <f t="shared" si="7"/>
        <v>970.48387096774195</v>
      </c>
      <c r="M43" s="23">
        <f t="shared" si="7"/>
        <v>2446.2580645161293</v>
      </c>
      <c r="N43" s="23">
        <f t="shared" si="7"/>
        <v>2429.5806451612902</v>
      </c>
      <c r="O43" s="23">
        <f t="shared" si="7"/>
        <v>3225.0322580645161</v>
      </c>
      <c r="P43" s="23">
        <f t="shared" si="7"/>
        <v>1622</v>
      </c>
      <c r="Q43" s="23">
        <f t="shared" si="7"/>
        <v>1587.0645161290322</v>
      </c>
      <c r="R43" s="23">
        <f t="shared" si="7"/>
        <v>2072.9677419354839</v>
      </c>
      <c r="S43" s="23">
        <f t="shared" si="7"/>
        <v>1799.7096774193549</v>
      </c>
      <c r="T43" s="23">
        <f t="shared" si="7"/>
        <v>355.25806451612902</v>
      </c>
      <c r="U43" s="23">
        <f t="shared" si="7"/>
        <v>1089.0322580645161</v>
      </c>
      <c r="V43" s="23">
        <f t="shared" si="7"/>
        <v>1001.0645161290323</v>
      </c>
      <c r="W43" s="23">
        <f t="shared" si="7"/>
        <v>2338.1612903225805</v>
      </c>
      <c r="X43" s="23">
        <f t="shared" si="7"/>
        <v>1442.6451612903227</v>
      </c>
      <c r="Y43" s="23">
        <f t="shared" si="7"/>
        <v>1285.3548387096773</v>
      </c>
      <c r="Z43" s="23">
        <f t="shared" si="7"/>
        <v>3128.9354838709678</v>
      </c>
      <c r="AA43" s="23">
        <f t="shared" si="7"/>
        <v>2403.7419354838707</v>
      </c>
      <c r="AB43" s="6">
        <f t="shared" si="5"/>
        <v>22025.419354838712</v>
      </c>
      <c r="AC43" s="7">
        <f t="shared" si="3"/>
        <v>22648.774193548386</v>
      </c>
      <c r="AD43" s="18"/>
      <c r="AE43" s="18"/>
    </row>
    <row r="44" spans="1:31" x14ac:dyDescent="0.2">
      <c r="A44" s="89" t="s">
        <v>21</v>
      </c>
      <c r="B44" s="23">
        <f t="shared" ref="B44:AA44" si="8">+B12/$B$65</f>
        <v>2142.5806451612902</v>
      </c>
      <c r="C44" s="23">
        <f t="shared" si="8"/>
        <v>1157.258064516129</v>
      </c>
      <c r="D44" s="23">
        <f t="shared" si="8"/>
        <v>691.74193548387098</v>
      </c>
      <c r="E44" s="23">
        <f t="shared" si="8"/>
        <v>749.83870967741939</v>
      </c>
      <c r="F44" s="23">
        <f t="shared" si="8"/>
        <v>2273.0645161290322</v>
      </c>
      <c r="G44" s="23">
        <f t="shared" si="8"/>
        <v>1066.516129032258</v>
      </c>
      <c r="H44" s="23">
        <f t="shared" si="8"/>
        <v>2722.4516129032259</v>
      </c>
      <c r="I44" s="23">
        <f t="shared" si="8"/>
        <v>1982.8709677419354</v>
      </c>
      <c r="J44" s="23">
        <f t="shared" si="8"/>
        <v>209.96774193548387</v>
      </c>
      <c r="K44" s="23">
        <f t="shared" si="8"/>
        <v>629.70967741935488</v>
      </c>
      <c r="L44" s="23">
        <f t="shared" si="8"/>
        <v>854.32258064516134</v>
      </c>
      <c r="M44" s="23">
        <f t="shared" si="8"/>
        <v>2196.7419354838707</v>
      </c>
      <c r="N44" s="23">
        <f t="shared" si="8"/>
        <v>1981.2903225806451</v>
      </c>
      <c r="O44" s="23">
        <f t="shared" si="8"/>
        <v>3025.8064516129034</v>
      </c>
      <c r="P44" s="23">
        <f t="shared" si="8"/>
        <v>1305.6129032258063</v>
      </c>
      <c r="Q44" s="23">
        <f t="shared" si="8"/>
        <v>1370.6451612903227</v>
      </c>
      <c r="R44" s="23">
        <f t="shared" si="8"/>
        <v>1889.3548387096773</v>
      </c>
      <c r="S44" s="23">
        <f t="shared" si="8"/>
        <v>1508.741935483871</v>
      </c>
      <c r="T44" s="23">
        <f t="shared" si="8"/>
        <v>255.64516129032259</v>
      </c>
      <c r="U44" s="23">
        <f t="shared" si="8"/>
        <v>762.25806451612902</v>
      </c>
      <c r="V44" s="23">
        <f t="shared" si="8"/>
        <v>839.51612903225805</v>
      </c>
      <c r="W44" s="23">
        <f t="shared" si="8"/>
        <v>1947.2903225806451</v>
      </c>
      <c r="X44" s="23">
        <f t="shared" si="8"/>
        <v>1145.8064516129032</v>
      </c>
      <c r="Y44" s="23">
        <f t="shared" si="8"/>
        <v>1093.8709677419354</v>
      </c>
      <c r="Z44" s="23">
        <f t="shared" si="8"/>
        <v>2753.1612903225805</v>
      </c>
      <c r="AA44" s="23">
        <f t="shared" si="8"/>
        <v>2286</v>
      </c>
      <c r="AB44" s="4">
        <f t="shared" si="5"/>
        <v>19064.516129032258</v>
      </c>
      <c r="AC44" s="5">
        <f t="shared" si="3"/>
        <v>19777.548387096773</v>
      </c>
      <c r="AD44" s="18"/>
      <c r="AE44" s="18"/>
    </row>
    <row r="45" spans="1:31" x14ac:dyDescent="0.2">
      <c r="A45" s="90" t="s">
        <v>22</v>
      </c>
      <c r="B45" s="23">
        <f t="shared" ref="B45:AA45" si="9">+B13/$B$65</f>
        <v>1846.7741935483871</v>
      </c>
      <c r="C45" s="23">
        <f t="shared" si="9"/>
        <v>1282.4193548387098</v>
      </c>
      <c r="D45" s="23">
        <f t="shared" si="9"/>
        <v>617.90322580645159</v>
      </c>
      <c r="E45" s="23">
        <f t="shared" si="9"/>
        <v>617.83870967741939</v>
      </c>
      <c r="F45" s="23">
        <f t="shared" si="9"/>
        <v>2136.2580645161293</v>
      </c>
      <c r="G45" s="23">
        <f t="shared" si="9"/>
        <v>879.64516129032256</v>
      </c>
      <c r="H45" s="23">
        <f t="shared" si="9"/>
        <v>2567.2903225806454</v>
      </c>
      <c r="I45" s="23">
        <f t="shared" si="9"/>
        <v>1977.1612903225807</v>
      </c>
      <c r="J45" s="23">
        <f t="shared" si="9"/>
        <v>232.80645161290323</v>
      </c>
      <c r="K45" s="23">
        <f t="shared" si="9"/>
        <v>645.19354838709683</v>
      </c>
      <c r="L45" s="23">
        <f t="shared" si="9"/>
        <v>756.29032258064512</v>
      </c>
      <c r="M45" s="23">
        <f t="shared" si="9"/>
        <v>1873.9032258064517</v>
      </c>
      <c r="N45" s="23">
        <f t="shared" si="9"/>
        <v>1794.516129032258</v>
      </c>
      <c r="O45" s="23">
        <f t="shared" si="9"/>
        <v>2756.4516129032259</v>
      </c>
      <c r="P45" s="23">
        <f t="shared" si="9"/>
        <v>1073.8709677419354</v>
      </c>
      <c r="Q45" s="23">
        <f t="shared" si="9"/>
        <v>1068.4193548387098</v>
      </c>
      <c r="R45" s="23">
        <f t="shared" si="9"/>
        <v>1758.258064516129</v>
      </c>
      <c r="S45" s="23">
        <f t="shared" si="9"/>
        <v>1372.741935483871</v>
      </c>
      <c r="T45" s="23">
        <f t="shared" si="9"/>
        <v>229.45161290322579</v>
      </c>
      <c r="U45" s="23">
        <f t="shared" si="9"/>
        <v>455.61290322580646</v>
      </c>
      <c r="V45" s="23">
        <f t="shared" si="9"/>
        <v>751.67741935483866</v>
      </c>
      <c r="W45" s="23">
        <f t="shared" si="9"/>
        <v>2016.5806451612902</v>
      </c>
      <c r="X45" s="23">
        <f t="shared" si="9"/>
        <v>999.67741935483866</v>
      </c>
      <c r="Y45" s="23">
        <f t="shared" si="9"/>
        <v>700.61290322580646</v>
      </c>
      <c r="Z45" s="23">
        <f t="shared" si="9"/>
        <v>2566.2903225806454</v>
      </c>
      <c r="AA45" s="23">
        <f t="shared" si="9"/>
        <v>2341.8709677419356</v>
      </c>
      <c r="AB45" s="6">
        <f t="shared" si="5"/>
        <v>17331.064516129034</v>
      </c>
      <c r="AC45" s="7">
        <f t="shared" si="3"/>
        <v>17988.451612903227</v>
      </c>
      <c r="AD45" s="18"/>
      <c r="AE45" s="18"/>
    </row>
    <row r="46" spans="1:31" x14ac:dyDescent="0.2">
      <c r="A46" s="89" t="s">
        <v>23</v>
      </c>
      <c r="B46" s="23">
        <f t="shared" ref="B46:AA46" si="10">+B14/$B$65</f>
        <v>1550.0322580645161</v>
      </c>
      <c r="C46" s="23">
        <f t="shared" si="10"/>
        <v>1297.5806451612902</v>
      </c>
      <c r="D46" s="23">
        <f t="shared" si="10"/>
        <v>577.12903225806451</v>
      </c>
      <c r="E46" s="23">
        <f t="shared" si="10"/>
        <v>524.67741935483866</v>
      </c>
      <c r="F46" s="23">
        <f t="shared" si="10"/>
        <v>1660.0967741935483</v>
      </c>
      <c r="G46" s="23">
        <f t="shared" si="10"/>
        <v>818.93548387096769</v>
      </c>
      <c r="H46" s="23">
        <f t="shared" si="10"/>
        <v>2204.7741935483873</v>
      </c>
      <c r="I46" s="23">
        <f t="shared" si="10"/>
        <v>1797.3548387096773</v>
      </c>
      <c r="J46" s="23">
        <f t="shared" si="10"/>
        <v>241.16129032258064</v>
      </c>
      <c r="K46" s="23">
        <f t="shared" si="10"/>
        <v>458.38709677419354</v>
      </c>
      <c r="L46" s="23">
        <f t="shared" si="10"/>
        <v>678.83870967741939</v>
      </c>
      <c r="M46" s="23">
        <f t="shared" si="10"/>
        <v>1426.9032258064517</v>
      </c>
      <c r="N46" s="23">
        <f t="shared" si="10"/>
        <v>1608.4516129032259</v>
      </c>
      <c r="O46" s="23">
        <f t="shared" si="10"/>
        <v>2130.3548387096776</v>
      </c>
      <c r="P46" s="23">
        <f t="shared" si="10"/>
        <v>996.58064516129036</v>
      </c>
      <c r="Q46" s="23">
        <f t="shared" si="10"/>
        <v>790.9677419354839</v>
      </c>
      <c r="R46" s="23">
        <f t="shared" si="10"/>
        <v>1489.5806451612902</v>
      </c>
      <c r="S46" s="23">
        <f t="shared" si="10"/>
        <v>1187.8064516129032</v>
      </c>
      <c r="T46" s="23">
        <f t="shared" si="10"/>
        <v>252.09677419354838</v>
      </c>
      <c r="U46" s="23">
        <f t="shared" si="10"/>
        <v>321.12903225806451</v>
      </c>
      <c r="V46" s="23">
        <f t="shared" si="10"/>
        <v>695.25806451612902</v>
      </c>
      <c r="W46" s="23">
        <f t="shared" si="10"/>
        <v>1706.1290322580646</v>
      </c>
      <c r="X46" s="23">
        <f t="shared" si="10"/>
        <v>837.41935483870964</v>
      </c>
      <c r="Y46" s="23">
        <f t="shared" si="10"/>
        <v>537.83870967741939</v>
      </c>
      <c r="Z46" s="23">
        <f t="shared" si="10"/>
        <v>2322.6774193548385</v>
      </c>
      <c r="AA46" s="23">
        <f t="shared" si="10"/>
        <v>2290.6451612903224</v>
      </c>
      <c r="AB46" s="4">
        <f t="shared" si="5"/>
        <v>15114.096774193549</v>
      </c>
      <c r="AC46" s="5">
        <f t="shared" si="3"/>
        <v>15288.709677419352</v>
      </c>
      <c r="AD46" s="18"/>
      <c r="AE46" s="18"/>
    </row>
    <row r="47" spans="1:31" x14ac:dyDescent="0.2">
      <c r="A47" s="90" t="s">
        <v>24</v>
      </c>
      <c r="B47" s="23">
        <f t="shared" ref="B47:AA47" si="11">+B15/$B$65</f>
        <v>1504.6451612903227</v>
      </c>
      <c r="C47" s="23">
        <f t="shared" si="11"/>
        <v>1451.6451612903227</v>
      </c>
      <c r="D47" s="23">
        <f t="shared" si="11"/>
        <v>588.61290322580646</v>
      </c>
      <c r="E47" s="23">
        <f t="shared" si="11"/>
        <v>530.41935483870964</v>
      </c>
      <c r="F47" s="23">
        <f t="shared" si="11"/>
        <v>1636.2258064516129</v>
      </c>
      <c r="G47" s="23">
        <f t="shared" si="11"/>
        <v>808.41935483870964</v>
      </c>
      <c r="H47" s="23">
        <f t="shared" si="11"/>
        <v>2292.0967741935483</v>
      </c>
      <c r="I47" s="23">
        <f t="shared" si="11"/>
        <v>1881.3225806451612</v>
      </c>
      <c r="J47" s="23">
        <f t="shared" si="11"/>
        <v>256.03225806451616</v>
      </c>
      <c r="K47" s="23">
        <f t="shared" si="11"/>
        <v>319.32258064516128</v>
      </c>
      <c r="L47" s="23">
        <f t="shared" si="11"/>
        <v>730.74193548387098</v>
      </c>
      <c r="M47" s="23">
        <f t="shared" si="11"/>
        <v>1353.8709677419354</v>
      </c>
      <c r="N47" s="23">
        <f t="shared" si="11"/>
        <v>1630</v>
      </c>
      <c r="O47" s="23">
        <f t="shared" si="11"/>
        <v>2036.0322580645161</v>
      </c>
      <c r="P47" s="23">
        <f t="shared" si="11"/>
        <v>1019.5806451612904</v>
      </c>
      <c r="Q47" s="23">
        <f t="shared" si="11"/>
        <v>753.35483870967744</v>
      </c>
      <c r="R47" s="23">
        <f t="shared" si="11"/>
        <v>1464.1935483870968</v>
      </c>
      <c r="S47" s="23">
        <f t="shared" si="11"/>
        <v>1185.258064516129</v>
      </c>
      <c r="T47" s="23">
        <f t="shared" si="11"/>
        <v>238.67741935483872</v>
      </c>
      <c r="U47" s="23">
        <f t="shared" si="11"/>
        <v>281.61290322580646</v>
      </c>
      <c r="V47" s="23">
        <f t="shared" si="11"/>
        <v>765.93548387096769</v>
      </c>
      <c r="W47" s="23">
        <f t="shared" si="11"/>
        <v>1714.9677419354839</v>
      </c>
      <c r="X47" s="23">
        <f t="shared" si="11"/>
        <v>783.51612903225805</v>
      </c>
      <c r="Y47" s="23">
        <f t="shared" si="11"/>
        <v>432.48387096774195</v>
      </c>
      <c r="Z47" s="23">
        <f t="shared" si="11"/>
        <v>2320.3870967741937</v>
      </c>
      <c r="AA47" s="23">
        <f t="shared" si="11"/>
        <v>2387.8387096774195</v>
      </c>
      <c r="AB47" s="6">
        <f t="shared" si="5"/>
        <v>15230.645161290322</v>
      </c>
      <c r="AC47" s="7">
        <f t="shared" si="3"/>
        <v>15136.548387096776</v>
      </c>
      <c r="AD47" s="18"/>
      <c r="AE47" s="18"/>
    </row>
    <row r="48" spans="1:31" x14ac:dyDescent="0.2">
      <c r="A48" s="89" t="s">
        <v>25</v>
      </c>
      <c r="B48" s="23">
        <f t="shared" ref="B48:AA48" si="12">+B16/$B$65</f>
        <v>1468.0967741935483</v>
      </c>
      <c r="C48" s="23">
        <f t="shared" si="12"/>
        <v>1428.8387096774193</v>
      </c>
      <c r="D48" s="23">
        <f t="shared" si="12"/>
        <v>562.29032258064512</v>
      </c>
      <c r="E48" s="23">
        <f t="shared" si="12"/>
        <v>536.16129032258061</v>
      </c>
      <c r="F48" s="23">
        <f t="shared" si="12"/>
        <v>1435.3870967741937</v>
      </c>
      <c r="G48" s="23">
        <f t="shared" si="12"/>
        <v>863.09677419354841</v>
      </c>
      <c r="H48" s="23">
        <f t="shared" si="12"/>
        <v>2206.6774193548385</v>
      </c>
      <c r="I48" s="23">
        <f t="shared" si="12"/>
        <v>1917.3548387096773</v>
      </c>
      <c r="J48" s="23">
        <f t="shared" si="12"/>
        <v>252.29032258064515</v>
      </c>
      <c r="K48" s="23">
        <f t="shared" si="12"/>
        <v>266.67741935483872</v>
      </c>
      <c r="L48" s="23">
        <f t="shared" si="12"/>
        <v>775.12903225806451</v>
      </c>
      <c r="M48" s="23">
        <f t="shared" si="12"/>
        <v>1235.8387096774193</v>
      </c>
      <c r="N48" s="23">
        <f t="shared" si="12"/>
        <v>1635.9032258064517</v>
      </c>
      <c r="O48" s="23">
        <f t="shared" si="12"/>
        <v>1863.8709677419354</v>
      </c>
      <c r="P48" s="23">
        <f t="shared" si="12"/>
        <v>982</v>
      </c>
      <c r="Q48" s="23">
        <f t="shared" si="12"/>
        <v>781.61290322580646</v>
      </c>
      <c r="R48" s="23">
        <f t="shared" si="12"/>
        <v>1395.5806451612902</v>
      </c>
      <c r="S48" s="23">
        <f t="shared" si="12"/>
        <v>1194.7096774193549</v>
      </c>
      <c r="T48" s="23">
        <f t="shared" si="12"/>
        <v>217.29032258064515</v>
      </c>
      <c r="U48" s="23">
        <f t="shared" si="12"/>
        <v>280.51612903225805</v>
      </c>
      <c r="V48" s="23">
        <f t="shared" si="12"/>
        <v>826.38709677419354</v>
      </c>
      <c r="W48" s="23">
        <f t="shared" si="12"/>
        <v>1584.1612903225807</v>
      </c>
      <c r="X48" s="23">
        <f t="shared" si="12"/>
        <v>747.38709677419354</v>
      </c>
      <c r="Y48" s="23">
        <f t="shared" si="12"/>
        <v>412.64516129032256</v>
      </c>
      <c r="Z48" s="23">
        <f t="shared" si="12"/>
        <v>2347.2258064516127</v>
      </c>
      <c r="AA48" s="23">
        <f t="shared" si="12"/>
        <v>2413.1612903225805</v>
      </c>
      <c r="AB48" s="4">
        <f t="shared" si="5"/>
        <v>14851.645161290322</v>
      </c>
      <c r="AC48" s="5">
        <f t="shared" si="3"/>
        <v>14778.645161290322</v>
      </c>
      <c r="AD48" s="18"/>
      <c r="AE48" s="18"/>
    </row>
    <row r="49" spans="1:31" x14ac:dyDescent="0.2">
      <c r="A49" s="90" t="s">
        <v>26</v>
      </c>
      <c r="B49" s="23">
        <f t="shared" ref="B49:AA49" si="13">+B17/$B$65</f>
        <v>1387.3225806451612</v>
      </c>
      <c r="C49" s="23">
        <f t="shared" si="13"/>
        <v>1415.4193548387098</v>
      </c>
      <c r="D49" s="23">
        <f t="shared" si="13"/>
        <v>520.83870967741939</v>
      </c>
      <c r="E49" s="23">
        <f t="shared" si="13"/>
        <v>563</v>
      </c>
      <c r="F49" s="23">
        <f t="shared" si="13"/>
        <v>1172.2258064516129</v>
      </c>
      <c r="G49" s="23">
        <f t="shared" si="13"/>
        <v>927.35483870967744</v>
      </c>
      <c r="H49" s="23">
        <f t="shared" si="13"/>
        <v>2082.1935483870966</v>
      </c>
      <c r="I49" s="23">
        <f t="shared" si="13"/>
        <v>1919.0645161290322</v>
      </c>
      <c r="J49" s="23">
        <f t="shared" si="13"/>
        <v>268.06451612903226</v>
      </c>
      <c r="K49" s="23">
        <f t="shared" si="13"/>
        <v>248.06451612903226</v>
      </c>
      <c r="L49" s="23">
        <f t="shared" si="13"/>
        <v>820.48387096774195</v>
      </c>
      <c r="M49" s="23">
        <f t="shared" si="13"/>
        <v>1012.3548387096774</v>
      </c>
      <c r="N49" s="23">
        <f t="shared" si="13"/>
        <v>1648.1612903225807</v>
      </c>
      <c r="O49" s="23">
        <f t="shared" si="13"/>
        <v>1641</v>
      </c>
      <c r="P49" s="23">
        <f t="shared" si="13"/>
        <v>963.48387096774195</v>
      </c>
      <c r="Q49" s="23">
        <f t="shared" si="13"/>
        <v>768.77419354838707</v>
      </c>
      <c r="R49" s="23">
        <f t="shared" si="13"/>
        <v>1336.0967741935483</v>
      </c>
      <c r="S49" s="23">
        <f t="shared" si="13"/>
        <v>1132.4193548387098</v>
      </c>
      <c r="T49" s="23">
        <f t="shared" si="13"/>
        <v>205.2258064516129</v>
      </c>
      <c r="U49" s="23">
        <f t="shared" si="13"/>
        <v>292.06451612903226</v>
      </c>
      <c r="V49" s="23">
        <f t="shared" si="13"/>
        <v>864.9677419354839</v>
      </c>
      <c r="W49" s="23">
        <f t="shared" si="13"/>
        <v>1359.9032258064517</v>
      </c>
      <c r="X49" s="23">
        <f t="shared" si="13"/>
        <v>691.29032258064512</v>
      </c>
      <c r="Y49" s="23">
        <f t="shared" si="13"/>
        <v>407.74193548387098</v>
      </c>
      <c r="Z49" s="23">
        <f t="shared" si="13"/>
        <v>2253.3548387096776</v>
      </c>
      <c r="AA49" s="23">
        <f t="shared" si="13"/>
        <v>2420.8709677419356</v>
      </c>
      <c r="AB49" s="6">
        <f t="shared" si="5"/>
        <v>14213.709677419358</v>
      </c>
      <c r="AC49" s="7">
        <f t="shared" si="3"/>
        <v>14108.032258064515</v>
      </c>
      <c r="AD49" s="18"/>
      <c r="AE49" s="18"/>
    </row>
    <row r="50" spans="1:31" x14ac:dyDescent="0.2">
      <c r="A50" s="89" t="s">
        <v>27</v>
      </c>
      <c r="B50" s="23">
        <f t="shared" ref="B50:AA50" si="14">+B18/$B$65</f>
        <v>1343.741935483871</v>
      </c>
      <c r="C50" s="23">
        <f t="shared" si="14"/>
        <v>1590.5483870967741</v>
      </c>
      <c r="D50" s="23">
        <f t="shared" si="14"/>
        <v>539.22580645161293</v>
      </c>
      <c r="E50" s="23">
        <f t="shared" si="14"/>
        <v>575.87096774193549</v>
      </c>
      <c r="F50" s="23">
        <f t="shared" si="14"/>
        <v>1125.3870967741937</v>
      </c>
      <c r="G50" s="23">
        <f t="shared" si="14"/>
        <v>1073.0967741935483</v>
      </c>
      <c r="H50" s="23">
        <f t="shared" si="14"/>
        <v>2108.516129032258</v>
      </c>
      <c r="I50" s="23">
        <f t="shared" si="14"/>
        <v>2080.0967741935483</v>
      </c>
      <c r="J50" s="23">
        <f t="shared" si="14"/>
        <v>295.25806451612902</v>
      </c>
      <c r="K50" s="23">
        <f t="shared" si="14"/>
        <v>229.70967741935485</v>
      </c>
      <c r="L50" s="23">
        <f t="shared" si="14"/>
        <v>979.61290322580646</v>
      </c>
      <c r="M50" s="23">
        <f t="shared" si="14"/>
        <v>895.58064516129036</v>
      </c>
      <c r="N50" s="23">
        <f t="shared" si="14"/>
        <v>1823.6774193548388</v>
      </c>
      <c r="O50" s="23">
        <f t="shared" si="14"/>
        <v>1581.3225806451612</v>
      </c>
      <c r="P50" s="23">
        <f t="shared" si="14"/>
        <v>1074.4193548387098</v>
      </c>
      <c r="Q50" s="23">
        <f t="shared" si="14"/>
        <v>767.25806451612902</v>
      </c>
      <c r="R50" s="23">
        <f t="shared" si="14"/>
        <v>1338.4193548387098</v>
      </c>
      <c r="S50" s="23">
        <f t="shared" si="14"/>
        <v>1202.9032258064517</v>
      </c>
      <c r="T50" s="23">
        <f t="shared" si="14"/>
        <v>311.22580645161293</v>
      </c>
      <c r="U50" s="23">
        <f t="shared" si="14"/>
        <v>226.93548387096774</v>
      </c>
      <c r="V50" s="23">
        <f t="shared" si="14"/>
        <v>1096.5483870967741</v>
      </c>
      <c r="W50" s="23">
        <f t="shared" si="14"/>
        <v>1299.2903225806451</v>
      </c>
      <c r="X50" s="23">
        <f t="shared" si="14"/>
        <v>754.38709677419354</v>
      </c>
      <c r="Y50" s="23">
        <f t="shared" si="14"/>
        <v>373.48387096774195</v>
      </c>
      <c r="Z50" s="23">
        <f t="shared" si="14"/>
        <v>2316.7741935483873</v>
      </c>
      <c r="AA50" s="23">
        <f t="shared" si="14"/>
        <v>2445.8387096774195</v>
      </c>
      <c r="AB50" s="4">
        <f t="shared" si="5"/>
        <v>15107.193548387098</v>
      </c>
      <c r="AC50" s="5">
        <f t="shared" si="3"/>
        <v>14341.93548387097</v>
      </c>
      <c r="AD50" s="18"/>
      <c r="AE50" s="18"/>
    </row>
    <row r="51" spans="1:31" x14ac:dyDescent="0.2">
      <c r="A51" s="90" t="s">
        <v>28</v>
      </c>
      <c r="B51" s="23">
        <f t="shared" ref="B51:AA51" si="15">+B19/$B$65</f>
        <v>1339.4193548387098</v>
      </c>
      <c r="C51" s="23">
        <f t="shared" si="15"/>
        <v>1928.5483870967741</v>
      </c>
      <c r="D51" s="23">
        <f t="shared" si="15"/>
        <v>616.83870967741939</v>
      </c>
      <c r="E51" s="23">
        <f t="shared" si="15"/>
        <v>668.70967741935488</v>
      </c>
      <c r="F51" s="23">
        <f t="shared" si="15"/>
        <v>1115.2258064516129</v>
      </c>
      <c r="G51" s="23">
        <f t="shared" si="15"/>
        <v>1552.258064516129</v>
      </c>
      <c r="H51" s="23">
        <f t="shared" si="15"/>
        <v>2296.7419354838707</v>
      </c>
      <c r="I51" s="23">
        <f t="shared" si="15"/>
        <v>2509</v>
      </c>
      <c r="J51" s="23">
        <f t="shared" si="15"/>
        <v>355.93548387096774</v>
      </c>
      <c r="K51" s="23">
        <f t="shared" si="15"/>
        <v>208.74193548387098</v>
      </c>
      <c r="L51" s="23">
        <f t="shared" si="15"/>
        <v>1531.7096774193549</v>
      </c>
      <c r="M51" s="23">
        <f t="shared" si="15"/>
        <v>838.64516129032256</v>
      </c>
      <c r="N51" s="23">
        <f t="shared" si="15"/>
        <v>2324.2903225806454</v>
      </c>
      <c r="O51" s="23">
        <f t="shared" si="15"/>
        <v>1704</v>
      </c>
      <c r="P51" s="23">
        <f t="shared" si="15"/>
        <v>1254.4516129032259</v>
      </c>
      <c r="Q51" s="23">
        <f t="shared" si="15"/>
        <v>860.70967741935488</v>
      </c>
      <c r="R51" s="23">
        <f t="shared" si="15"/>
        <v>1448.3870967741937</v>
      </c>
      <c r="S51" s="23">
        <f t="shared" si="15"/>
        <v>1442.516129032258</v>
      </c>
      <c r="T51" s="23">
        <f t="shared" si="15"/>
        <v>407.90322580645159</v>
      </c>
      <c r="U51" s="23">
        <f t="shared" si="15"/>
        <v>184.96774193548387</v>
      </c>
      <c r="V51" s="23">
        <f t="shared" si="15"/>
        <v>1564.7096774193549</v>
      </c>
      <c r="W51" s="23">
        <f t="shared" si="15"/>
        <v>1302.9677419354839</v>
      </c>
      <c r="X51" s="23">
        <f t="shared" si="15"/>
        <v>1012.0645161290323</v>
      </c>
      <c r="Y51" s="23">
        <f t="shared" si="15"/>
        <v>403.51612903225805</v>
      </c>
      <c r="Z51" s="23">
        <f t="shared" si="15"/>
        <v>2429.8387096774195</v>
      </c>
      <c r="AA51" s="23">
        <f t="shared" si="15"/>
        <v>2806.2258064516127</v>
      </c>
      <c r="AB51" s="6">
        <f t="shared" si="5"/>
        <v>17697.516129032258</v>
      </c>
      <c r="AC51" s="7">
        <f t="shared" si="3"/>
        <v>16410.806451612902</v>
      </c>
      <c r="AD51" s="18"/>
      <c r="AE51" s="18"/>
    </row>
    <row r="52" spans="1:31" x14ac:dyDescent="0.2">
      <c r="A52" s="89" t="s">
        <v>29</v>
      </c>
      <c r="B52" s="23">
        <f t="shared" ref="B52:AA52" si="16">+B20/$B$65</f>
        <v>1587.2258064516129</v>
      </c>
      <c r="C52" s="23">
        <f t="shared" si="16"/>
        <v>2470.5483870967741</v>
      </c>
      <c r="D52" s="23">
        <f t="shared" si="16"/>
        <v>951.38709677419354</v>
      </c>
      <c r="E52" s="23">
        <f t="shared" si="16"/>
        <v>811.51612903225805</v>
      </c>
      <c r="F52" s="23">
        <f t="shared" si="16"/>
        <v>1437.4193548387098</v>
      </c>
      <c r="G52" s="23">
        <f t="shared" si="16"/>
        <v>2198.3225806451615</v>
      </c>
      <c r="H52" s="23">
        <f t="shared" si="16"/>
        <v>2416.4516129032259</v>
      </c>
      <c r="I52" s="23">
        <f t="shared" si="16"/>
        <v>3243.8387096774195</v>
      </c>
      <c r="J52" s="23">
        <f t="shared" si="16"/>
        <v>594.19354838709683</v>
      </c>
      <c r="K52" s="23">
        <f t="shared" si="16"/>
        <v>227.80645161290323</v>
      </c>
      <c r="L52" s="23">
        <f t="shared" si="16"/>
        <v>1962.1612903225807</v>
      </c>
      <c r="M52" s="23">
        <f t="shared" si="16"/>
        <v>822.83870967741939</v>
      </c>
      <c r="N52" s="23">
        <f t="shared" si="16"/>
        <v>2970.516129032258</v>
      </c>
      <c r="O52" s="23">
        <f t="shared" si="16"/>
        <v>2054.9354838709678</v>
      </c>
      <c r="P52" s="23">
        <f t="shared" si="16"/>
        <v>1643.0967741935483</v>
      </c>
      <c r="Q52" s="23">
        <f t="shared" si="16"/>
        <v>1108.3225806451612</v>
      </c>
      <c r="R52" s="23">
        <f t="shared" si="16"/>
        <v>1790.9677419354839</v>
      </c>
      <c r="S52" s="23">
        <f t="shared" si="16"/>
        <v>1955.5483870967741</v>
      </c>
      <c r="T52" s="23">
        <f t="shared" si="16"/>
        <v>875.77419354838707</v>
      </c>
      <c r="U52" s="23">
        <f t="shared" si="16"/>
        <v>215.7741935483871</v>
      </c>
      <c r="V52" s="23">
        <f t="shared" si="16"/>
        <v>2163.5483870967741</v>
      </c>
      <c r="W52" s="23">
        <f t="shared" si="16"/>
        <v>1471.8709677419354</v>
      </c>
      <c r="X52" s="23">
        <f t="shared" si="16"/>
        <v>1497.0645161290322</v>
      </c>
      <c r="Y52" s="23">
        <f t="shared" si="16"/>
        <v>517.93548387096769</v>
      </c>
      <c r="Z52" s="23">
        <f t="shared" si="16"/>
        <v>2762.8064516129034</v>
      </c>
      <c r="AA52" s="23">
        <f t="shared" si="16"/>
        <v>3328.6129032258063</v>
      </c>
      <c r="AB52" s="4">
        <f t="shared" si="5"/>
        <v>22652.612903225803</v>
      </c>
      <c r="AC52" s="5">
        <f t="shared" si="3"/>
        <v>20427.870967741932</v>
      </c>
      <c r="AD52" s="18"/>
      <c r="AE52" s="18"/>
    </row>
    <row r="53" spans="1:31" x14ac:dyDescent="0.2">
      <c r="A53" s="90" t="s">
        <v>30</v>
      </c>
      <c r="B53" s="23">
        <f t="shared" ref="B53:AA53" si="17">+B21/$B$65</f>
        <v>1811.7096774193549</v>
      </c>
      <c r="C53" s="23">
        <f t="shared" si="17"/>
        <v>2956.2258064516127</v>
      </c>
      <c r="D53" s="23">
        <f t="shared" si="17"/>
        <v>1086.9354838709678</v>
      </c>
      <c r="E53" s="23">
        <f t="shared" si="17"/>
        <v>1008.3548387096774</v>
      </c>
      <c r="F53" s="23">
        <f t="shared" si="17"/>
        <v>1532.6129032258063</v>
      </c>
      <c r="G53" s="23">
        <f t="shared" si="17"/>
        <v>2650.9354838709678</v>
      </c>
      <c r="H53" s="23">
        <f t="shared" si="17"/>
        <v>2698.1290322580644</v>
      </c>
      <c r="I53" s="23">
        <f t="shared" si="17"/>
        <v>4078.3870967741937</v>
      </c>
      <c r="J53" s="23">
        <f t="shared" si="17"/>
        <v>785.0322580645161</v>
      </c>
      <c r="K53" s="23">
        <f t="shared" si="17"/>
        <v>252.93548387096774</v>
      </c>
      <c r="L53" s="23">
        <f t="shared" si="17"/>
        <v>2397.0967741935483</v>
      </c>
      <c r="M53" s="23">
        <f t="shared" si="17"/>
        <v>917.41935483870964</v>
      </c>
      <c r="N53" s="23">
        <f t="shared" si="17"/>
        <v>3653.516129032258</v>
      </c>
      <c r="O53" s="23">
        <f t="shared" si="17"/>
        <v>2437.3225806451615</v>
      </c>
      <c r="P53" s="23">
        <f t="shared" si="17"/>
        <v>1878.6129032258063</v>
      </c>
      <c r="Q53" s="23">
        <f t="shared" si="17"/>
        <v>1516.3870967741937</v>
      </c>
      <c r="R53" s="23">
        <f t="shared" si="17"/>
        <v>1903.741935483871</v>
      </c>
      <c r="S53" s="23">
        <f t="shared" si="17"/>
        <v>2404.4516129032259</v>
      </c>
      <c r="T53" s="23">
        <f t="shared" si="17"/>
        <v>982.9677419354839</v>
      </c>
      <c r="U53" s="23">
        <f t="shared" si="17"/>
        <v>251.35483870967741</v>
      </c>
      <c r="V53" s="23">
        <f t="shared" si="17"/>
        <v>2439.0322580645161</v>
      </c>
      <c r="W53" s="23">
        <f t="shared" si="17"/>
        <v>1593.3870967741937</v>
      </c>
      <c r="X53" s="23">
        <f t="shared" si="17"/>
        <v>1885.5483870967741</v>
      </c>
      <c r="Y53" s="23">
        <f t="shared" si="17"/>
        <v>731.19354838709683</v>
      </c>
      <c r="Z53" s="23">
        <f t="shared" si="17"/>
        <v>3054</v>
      </c>
      <c r="AA53" s="23">
        <f t="shared" si="17"/>
        <v>3936.6129032258063</v>
      </c>
      <c r="AB53" s="6">
        <f t="shared" si="5"/>
        <v>26108.935483870966</v>
      </c>
      <c r="AC53" s="7">
        <f t="shared" si="3"/>
        <v>24734.967741935485</v>
      </c>
      <c r="AD53" s="18"/>
      <c r="AE53" s="18"/>
    </row>
    <row r="54" spans="1:31" x14ac:dyDescent="0.2">
      <c r="A54" s="89" t="s">
        <v>31</v>
      </c>
      <c r="B54" s="23">
        <f t="shared" ref="B54:AA54" si="18">+B22/$B$65</f>
        <v>1823.3548387096773</v>
      </c>
      <c r="C54" s="23">
        <f t="shared" si="18"/>
        <v>2917.6451612903224</v>
      </c>
      <c r="D54" s="23">
        <f t="shared" si="18"/>
        <v>753.09677419354841</v>
      </c>
      <c r="E54" s="23">
        <f t="shared" si="18"/>
        <v>1043.0967741935483</v>
      </c>
      <c r="F54" s="23">
        <f t="shared" si="18"/>
        <v>1245.3548387096773</v>
      </c>
      <c r="G54" s="23">
        <f t="shared" si="18"/>
        <v>2549.4193548387098</v>
      </c>
      <c r="H54" s="23">
        <f t="shared" si="18"/>
        <v>2528.5806451612902</v>
      </c>
      <c r="I54" s="23">
        <f t="shared" si="18"/>
        <v>4086.6451612903224</v>
      </c>
      <c r="J54" s="23">
        <f t="shared" si="18"/>
        <v>563.9677419354839</v>
      </c>
      <c r="K54" s="23">
        <f t="shared" si="18"/>
        <v>236.51612903225808</v>
      </c>
      <c r="L54" s="23">
        <f t="shared" si="18"/>
        <v>2343.4193548387098</v>
      </c>
      <c r="M54" s="23">
        <f t="shared" si="18"/>
        <v>847.09677419354841</v>
      </c>
      <c r="N54" s="23">
        <f t="shared" si="18"/>
        <v>3360.6129032258063</v>
      </c>
      <c r="O54" s="23">
        <f t="shared" si="18"/>
        <v>2348.1612903225805</v>
      </c>
      <c r="P54" s="23">
        <f t="shared" si="18"/>
        <v>1630</v>
      </c>
      <c r="Q54" s="23">
        <f t="shared" si="18"/>
        <v>1667.1935483870968</v>
      </c>
      <c r="R54" s="23">
        <f t="shared" si="18"/>
        <v>1741.0322580645161</v>
      </c>
      <c r="S54" s="23">
        <f t="shared" si="18"/>
        <v>2435.4193548387098</v>
      </c>
      <c r="T54" s="23">
        <f t="shared" si="18"/>
        <v>828.45161290322585</v>
      </c>
      <c r="U54" s="23">
        <f t="shared" si="18"/>
        <v>235.09677419354838</v>
      </c>
      <c r="V54" s="23">
        <f t="shared" si="18"/>
        <v>2555.5483870967741</v>
      </c>
      <c r="W54" s="23">
        <f t="shared" si="18"/>
        <v>1610.6451612903227</v>
      </c>
      <c r="X54" s="23">
        <f t="shared" si="18"/>
        <v>1683.4516129032259</v>
      </c>
      <c r="Y54" s="23">
        <f t="shared" si="18"/>
        <v>769.93548387096769</v>
      </c>
      <c r="Z54" s="23">
        <f t="shared" si="18"/>
        <v>2803.3548387096776</v>
      </c>
      <c r="AA54" s="23">
        <f t="shared" si="18"/>
        <v>3907.1612903225805</v>
      </c>
      <c r="AB54" s="4">
        <f t="shared" si="5"/>
        <v>23860.225806451614</v>
      </c>
      <c r="AC54" s="5">
        <f t="shared" si="3"/>
        <v>24654.032258064515</v>
      </c>
      <c r="AD54" s="18"/>
      <c r="AE54" s="18"/>
    </row>
    <row r="55" spans="1:31" x14ac:dyDescent="0.2">
      <c r="A55" s="90" t="s">
        <v>32</v>
      </c>
      <c r="B55" s="23">
        <f t="shared" ref="B55:AA55" si="19">+B23/$B$65</f>
        <v>1799</v>
      </c>
      <c r="C55" s="23">
        <f t="shared" si="19"/>
        <v>2485.8064516129034</v>
      </c>
      <c r="D55" s="23">
        <f t="shared" si="19"/>
        <v>541.80645161290317</v>
      </c>
      <c r="E55" s="23">
        <f t="shared" si="19"/>
        <v>983.12903225806451</v>
      </c>
      <c r="F55" s="23">
        <f t="shared" si="19"/>
        <v>1099</v>
      </c>
      <c r="G55" s="23">
        <f t="shared" si="19"/>
        <v>2366.3548387096776</v>
      </c>
      <c r="H55" s="23">
        <f t="shared" si="19"/>
        <v>2258.516129032258</v>
      </c>
      <c r="I55" s="23">
        <f t="shared" si="19"/>
        <v>3661.2258064516127</v>
      </c>
      <c r="J55" s="23">
        <f t="shared" si="19"/>
        <v>432.06451612903226</v>
      </c>
      <c r="K55" s="23">
        <f t="shared" si="19"/>
        <v>179.25806451612902</v>
      </c>
      <c r="L55" s="23">
        <f t="shared" si="19"/>
        <v>1816.4193548387098</v>
      </c>
      <c r="M55" s="23">
        <f t="shared" si="19"/>
        <v>834.83870967741939</v>
      </c>
      <c r="N55" s="23">
        <f t="shared" si="19"/>
        <v>2675.6451612903224</v>
      </c>
      <c r="O55" s="23">
        <f t="shared" si="19"/>
        <v>2220.5806451612902</v>
      </c>
      <c r="P55" s="23">
        <f t="shared" si="19"/>
        <v>1167.1935483870968</v>
      </c>
      <c r="Q55" s="23">
        <f t="shared" si="19"/>
        <v>1590.6774193548388</v>
      </c>
      <c r="R55" s="23">
        <f t="shared" si="19"/>
        <v>1492.0967741935483</v>
      </c>
      <c r="S55" s="23">
        <f t="shared" si="19"/>
        <v>2051.2903225806454</v>
      </c>
      <c r="T55" s="23">
        <f t="shared" si="19"/>
        <v>509.51612903225805</v>
      </c>
      <c r="U55" s="23">
        <f t="shared" si="19"/>
        <v>263.54838709677421</v>
      </c>
      <c r="V55" s="23">
        <f t="shared" si="19"/>
        <v>2232.0967741935483</v>
      </c>
      <c r="W55" s="23">
        <f t="shared" si="19"/>
        <v>1478.8709677419354</v>
      </c>
      <c r="X55" s="23">
        <f t="shared" si="19"/>
        <v>1128.5806451612902</v>
      </c>
      <c r="Y55" s="23">
        <f t="shared" si="19"/>
        <v>660.80645161290317</v>
      </c>
      <c r="Z55" s="23">
        <f t="shared" si="19"/>
        <v>2570.2903225806454</v>
      </c>
      <c r="AA55" s="23">
        <f t="shared" si="19"/>
        <v>3235.516129032258</v>
      </c>
      <c r="AB55" s="6">
        <f t="shared" si="5"/>
        <v>19722.225806451614</v>
      </c>
      <c r="AC55" s="7">
        <f t="shared" si="3"/>
        <v>22011.903225806447</v>
      </c>
      <c r="AD55" s="18"/>
      <c r="AE55" s="18"/>
    </row>
    <row r="56" spans="1:31" x14ac:dyDescent="0.2">
      <c r="A56" s="89" t="s">
        <v>33</v>
      </c>
      <c r="B56" s="23">
        <f t="shared" ref="B56:AA56" si="20">+B24/$B$65</f>
        <v>1587.0322580645161</v>
      </c>
      <c r="C56" s="23">
        <f t="shared" si="20"/>
        <v>1720.0967741935483</v>
      </c>
      <c r="D56" s="23">
        <f t="shared" si="20"/>
        <v>420.61290322580646</v>
      </c>
      <c r="E56" s="23">
        <f t="shared" si="20"/>
        <v>783.32258064516134</v>
      </c>
      <c r="F56" s="23">
        <f t="shared" si="20"/>
        <v>987.51612903225805</v>
      </c>
      <c r="G56" s="23">
        <f t="shared" si="20"/>
        <v>1793.4193548387098</v>
      </c>
      <c r="H56" s="23">
        <f t="shared" si="20"/>
        <v>1896.8064516129032</v>
      </c>
      <c r="I56" s="23">
        <f t="shared" si="20"/>
        <v>2702.2258064516127</v>
      </c>
      <c r="J56" s="23">
        <f t="shared" si="20"/>
        <v>364.51612903225805</v>
      </c>
      <c r="K56" s="23">
        <f t="shared" si="20"/>
        <v>140.61290322580646</v>
      </c>
      <c r="L56" s="23">
        <f t="shared" si="20"/>
        <v>1381.6451612903227</v>
      </c>
      <c r="M56" s="23">
        <f t="shared" si="20"/>
        <v>774.64516129032256</v>
      </c>
      <c r="N56" s="23">
        <f t="shared" si="20"/>
        <v>2129.9354838709678</v>
      </c>
      <c r="O56" s="23">
        <f t="shared" si="20"/>
        <v>1980.0645161290322</v>
      </c>
      <c r="P56" s="23">
        <f t="shared" si="20"/>
        <v>853.58064516129036</v>
      </c>
      <c r="Q56" s="23">
        <f t="shared" si="20"/>
        <v>1327.3870967741937</v>
      </c>
      <c r="R56" s="23">
        <f t="shared" si="20"/>
        <v>1223.9354838709678</v>
      </c>
      <c r="S56" s="23">
        <f t="shared" si="20"/>
        <v>1665.4516129032259</v>
      </c>
      <c r="T56" s="23">
        <f t="shared" si="20"/>
        <v>360.48387096774195</v>
      </c>
      <c r="U56" s="23">
        <f t="shared" si="20"/>
        <v>283.22580645161293</v>
      </c>
      <c r="V56" s="23">
        <f t="shared" si="20"/>
        <v>1940.9032258064517</v>
      </c>
      <c r="W56" s="23">
        <f t="shared" si="20"/>
        <v>1292.483870967742</v>
      </c>
      <c r="X56" s="23">
        <f t="shared" si="20"/>
        <v>760.19354838709683</v>
      </c>
      <c r="Y56" s="23">
        <f t="shared" si="20"/>
        <v>582.93548387096769</v>
      </c>
      <c r="Z56" s="23">
        <f t="shared" si="20"/>
        <v>2068.2258064516127</v>
      </c>
      <c r="AA56" s="23">
        <f t="shared" si="20"/>
        <v>2404</v>
      </c>
      <c r="AB56" s="4">
        <f t="shared" si="5"/>
        <v>15975.387096774193</v>
      </c>
      <c r="AC56" s="5">
        <f t="shared" si="3"/>
        <v>17449.870967741936</v>
      </c>
      <c r="AD56" s="18"/>
      <c r="AE56" s="18"/>
    </row>
    <row r="57" spans="1:31" x14ac:dyDescent="0.2">
      <c r="A57" s="90" t="s">
        <v>34</v>
      </c>
      <c r="B57" s="23">
        <f t="shared" ref="B57:AA57" si="21">+B25/$B$65</f>
        <v>656.0322580645161</v>
      </c>
      <c r="C57" s="23">
        <f t="shared" si="21"/>
        <v>1263.1612903225807</v>
      </c>
      <c r="D57" s="23">
        <f t="shared" si="21"/>
        <v>211.35483870967741</v>
      </c>
      <c r="E57" s="23">
        <f t="shared" si="21"/>
        <v>705.80645161290317</v>
      </c>
      <c r="F57" s="23">
        <f t="shared" si="21"/>
        <v>463.70967741935482</v>
      </c>
      <c r="G57" s="23">
        <f t="shared" si="21"/>
        <v>1646.3225806451612</v>
      </c>
      <c r="H57" s="23">
        <f t="shared" si="21"/>
        <v>1036.1290322580646</v>
      </c>
      <c r="I57" s="23">
        <f t="shared" si="21"/>
        <v>2245.1612903225805</v>
      </c>
      <c r="J57" s="23">
        <f t="shared" si="21"/>
        <v>208.83870967741936</v>
      </c>
      <c r="K57" s="23">
        <f t="shared" si="21"/>
        <v>107.96774193548387</v>
      </c>
      <c r="L57" s="23">
        <f t="shared" si="21"/>
        <v>1283.5483870967741</v>
      </c>
      <c r="M57" s="23">
        <f t="shared" si="21"/>
        <v>553.22580645161293</v>
      </c>
      <c r="N57" s="23">
        <f t="shared" si="21"/>
        <v>2025.5806451612902</v>
      </c>
      <c r="O57" s="23">
        <f t="shared" si="21"/>
        <v>1587.483870967742</v>
      </c>
      <c r="P57" s="23">
        <f t="shared" si="21"/>
        <v>564.61290322580646</v>
      </c>
      <c r="Q57" s="23">
        <f t="shared" si="21"/>
        <v>1072.0322580645161</v>
      </c>
      <c r="R57" s="23">
        <f t="shared" si="21"/>
        <v>925.35483870967744</v>
      </c>
      <c r="S57" s="23">
        <f t="shared" si="21"/>
        <v>1453</v>
      </c>
      <c r="T57" s="23">
        <f t="shared" si="21"/>
        <v>230.90322580645162</v>
      </c>
      <c r="U57" s="23">
        <f t="shared" si="21"/>
        <v>236.83870967741936</v>
      </c>
      <c r="V57" s="23">
        <f t="shared" si="21"/>
        <v>1683.6774193548388</v>
      </c>
      <c r="W57" s="23">
        <f t="shared" si="21"/>
        <v>935.32258064516134</v>
      </c>
      <c r="X57" s="23">
        <f t="shared" si="21"/>
        <v>426.25806451612902</v>
      </c>
      <c r="Y57" s="23">
        <f t="shared" si="21"/>
        <v>462.51612903225805</v>
      </c>
      <c r="Z57" s="23">
        <f t="shared" si="21"/>
        <v>1449.3870967741937</v>
      </c>
      <c r="AA57" s="23">
        <f t="shared" si="21"/>
        <v>1820.3870967741937</v>
      </c>
      <c r="AB57" s="6">
        <f t="shared" si="5"/>
        <v>11165.387096774193</v>
      </c>
      <c r="AC57" s="7">
        <f t="shared" si="3"/>
        <v>14089.22580645161</v>
      </c>
      <c r="AD57" s="18"/>
      <c r="AE57" s="18"/>
    </row>
    <row r="58" spans="1:31" x14ac:dyDescent="0.2">
      <c r="A58" s="89" t="s">
        <v>35</v>
      </c>
      <c r="B58" s="23">
        <f t="shared" ref="B58:AA58" si="22">+B26/$B$65</f>
        <v>0</v>
      </c>
      <c r="C58" s="23">
        <f t="shared" si="22"/>
        <v>653.09677419354841</v>
      </c>
      <c r="D58" s="23">
        <f t="shared" si="22"/>
        <v>11</v>
      </c>
      <c r="E58" s="23">
        <f t="shared" si="22"/>
        <v>374.41935483870969</v>
      </c>
      <c r="F58" s="23">
        <f t="shared" si="22"/>
        <v>26.387096774193548</v>
      </c>
      <c r="G58" s="23">
        <f t="shared" si="22"/>
        <v>816.67741935483866</v>
      </c>
      <c r="H58" s="23">
        <f t="shared" si="22"/>
        <v>126.3225806451613</v>
      </c>
      <c r="I58" s="23">
        <f t="shared" si="22"/>
        <v>836.61290322580646</v>
      </c>
      <c r="J58" s="23">
        <f t="shared" si="22"/>
        <v>50.096774193548384</v>
      </c>
      <c r="K58" s="23">
        <f t="shared" si="22"/>
        <v>37.70967741935484</v>
      </c>
      <c r="L58" s="23">
        <f t="shared" si="22"/>
        <v>440.80645161290323</v>
      </c>
      <c r="M58" s="23">
        <f t="shared" si="22"/>
        <v>147.32258064516128</v>
      </c>
      <c r="N58" s="23">
        <f t="shared" si="22"/>
        <v>431.64516129032256</v>
      </c>
      <c r="O58" s="23">
        <f t="shared" si="22"/>
        <v>298.22580645161293</v>
      </c>
      <c r="P58" s="23">
        <f t="shared" si="22"/>
        <v>106.93548387096774</v>
      </c>
      <c r="Q58" s="23">
        <f t="shared" si="22"/>
        <v>239.7741935483871</v>
      </c>
      <c r="R58" s="23">
        <f t="shared" si="22"/>
        <v>233.16129032258064</v>
      </c>
      <c r="S58" s="23">
        <f t="shared" si="22"/>
        <v>163.80645161290323</v>
      </c>
      <c r="T58" s="23">
        <f t="shared" si="22"/>
        <v>60.612903225806448</v>
      </c>
      <c r="U58" s="23">
        <f t="shared" si="22"/>
        <v>17.870967741935484</v>
      </c>
      <c r="V58" s="23">
        <f t="shared" si="22"/>
        <v>326.03225806451616</v>
      </c>
      <c r="W58" s="23">
        <f t="shared" si="22"/>
        <v>101</v>
      </c>
      <c r="X58" s="23">
        <f t="shared" si="22"/>
        <v>79.41935483870968</v>
      </c>
      <c r="Y58" s="23">
        <f t="shared" si="22"/>
        <v>35.548387096774192</v>
      </c>
      <c r="Z58" s="23">
        <f t="shared" si="22"/>
        <v>126.29032258064517</v>
      </c>
      <c r="AA58" s="23">
        <f t="shared" si="22"/>
        <v>223.38709677419354</v>
      </c>
      <c r="AB58" s="4">
        <f t="shared" si="5"/>
        <v>2018.7096774193549</v>
      </c>
      <c r="AC58" s="5">
        <f t="shared" si="3"/>
        <v>3945.4516129032263</v>
      </c>
      <c r="AD58" s="18"/>
      <c r="AE58" s="18"/>
    </row>
    <row r="59" spans="1:31" x14ac:dyDescent="0.2">
      <c r="A59" s="90" t="s">
        <v>36</v>
      </c>
      <c r="B59" s="23">
        <f t="shared" ref="B59:AA59" si="23">+B27/$B$65</f>
        <v>0</v>
      </c>
      <c r="C59" s="23">
        <f t="shared" si="23"/>
        <v>13.35483870967742</v>
      </c>
      <c r="D59" s="23">
        <f t="shared" si="23"/>
        <v>6.4516129032258063E-2</v>
      </c>
      <c r="E59" s="23">
        <f t="shared" si="23"/>
        <v>4.645161290322581</v>
      </c>
      <c r="F59" s="23">
        <f t="shared" si="23"/>
        <v>0</v>
      </c>
      <c r="G59" s="23">
        <f t="shared" si="23"/>
        <v>1.3870967741935485</v>
      </c>
      <c r="H59" s="23">
        <f t="shared" si="23"/>
        <v>0</v>
      </c>
      <c r="I59" s="23">
        <f t="shared" si="23"/>
        <v>6.4516129032258063E-2</v>
      </c>
      <c r="J59" s="23">
        <f t="shared" si="23"/>
        <v>0</v>
      </c>
      <c r="K59" s="23">
        <f t="shared" si="23"/>
        <v>0</v>
      </c>
      <c r="L59" s="23">
        <f t="shared" si="23"/>
        <v>0</v>
      </c>
      <c r="M59" s="23">
        <f t="shared" si="23"/>
        <v>0.41935483870967744</v>
      </c>
      <c r="N59" s="23">
        <f t="shared" si="23"/>
        <v>0</v>
      </c>
      <c r="O59" s="23">
        <f t="shared" si="23"/>
        <v>0.29032258064516131</v>
      </c>
      <c r="P59" s="23">
        <f t="shared" si="23"/>
        <v>0</v>
      </c>
      <c r="Q59" s="23">
        <f t="shared" si="23"/>
        <v>1.2903225806451613</v>
      </c>
      <c r="R59" s="23">
        <f t="shared" si="23"/>
        <v>3.2258064516129031E-2</v>
      </c>
      <c r="S59" s="23">
        <f t="shared" si="23"/>
        <v>3.2258064516129031E-2</v>
      </c>
      <c r="T59" s="23">
        <f t="shared" si="23"/>
        <v>3.2258064516129031E-2</v>
      </c>
      <c r="U59" s="23">
        <f t="shared" si="23"/>
        <v>3.2258064516129031E-2</v>
      </c>
      <c r="V59" s="23">
        <f t="shared" si="23"/>
        <v>0</v>
      </c>
      <c r="W59" s="23">
        <f t="shared" si="23"/>
        <v>96</v>
      </c>
      <c r="X59" s="23">
        <f t="shared" si="23"/>
        <v>0</v>
      </c>
      <c r="Y59" s="23">
        <f t="shared" si="23"/>
        <v>0</v>
      </c>
      <c r="Z59" s="23">
        <f t="shared" si="23"/>
        <v>0</v>
      </c>
      <c r="AA59" s="23">
        <f t="shared" si="23"/>
        <v>0</v>
      </c>
      <c r="AB59" s="6">
        <f t="shared" si="5"/>
        <v>0.12903225806451613</v>
      </c>
      <c r="AC59" s="7">
        <f t="shared" si="3"/>
        <v>117.51612903225806</v>
      </c>
      <c r="AD59" s="18"/>
      <c r="AE59" s="18"/>
    </row>
    <row r="60" spans="1:31" x14ac:dyDescent="0.2">
      <c r="A60" s="89" t="s">
        <v>37</v>
      </c>
      <c r="B60" s="23">
        <f t="shared" ref="B60:AA60" si="24">+B28/$B$65</f>
        <v>0</v>
      </c>
      <c r="C60" s="23">
        <f t="shared" si="24"/>
        <v>0</v>
      </c>
      <c r="D60" s="23">
        <f t="shared" si="24"/>
        <v>0</v>
      </c>
      <c r="E60" s="23">
        <f t="shared" si="24"/>
        <v>0</v>
      </c>
      <c r="F60" s="23">
        <f t="shared" si="24"/>
        <v>0</v>
      </c>
      <c r="G60" s="23">
        <f t="shared" si="24"/>
        <v>0</v>
      </c>
      <c r="H60" s="23">
        <f t="shared" si="24"/>
        <v>3.2258064516129031E-2</v>
      </c>
      <c r="I60" s="23">
        <f t="shared" si="24"/>
        <v>3.2258064516129031E-2</v>
      </c>
      <c r="J60" s="23">
        <f t="shared" si="24"/>
        <v>0</v>
      </c>
      <c r="K60" s="23">
        <f t="shared" si="24"/>
        <v>0</v>
      </c>
      <c r="L60" s="23">
        <f t="shared" si="24"/>
        <v>0</v>
      </c>
      <c r="M60" s="23">
        <f t="shared" si="24"/>
        <v>6.4516129032258063E-2</v>
      </c>
      <c r="N60" s="23">
        <f t="shared" si="24"/>
        <v>0</v>
      </c>
      <c r="O60" s="23">
        <f t="shared" si="24"/>
        <v>0</v>
      </c>
      <c r="P60" s="23">
        <f t="shared" si="24"/>
        <v>0</v>
      </c>
      <c r="Q60" s="23">
        <f t="shared" si="24"/>
        <v>0</v>
      </c>
      <c r="R60" s="23">
        <f t="shared" si="24"/>
        <v>0</v>
      </c>
      <c r="S60" s="23">
        <f t="shared" si="24"/>
        <v>3.2258064516129031E-2</v>
      </c>
      <c r="T60" s="23">
        <f t="shared" si="24"/>
        <v>0</v>
      </c>
      <c r="U60" s="23">
        <f t="shared" si="24"/>
        <v>0</v>
      </c>
      <c r="V60" s="23">
        <f t="shared" si="24"/>
        <v>0</v>
      </c>
      <c r="W60" s="23">
        <f t="shared" si="24"/>
        <v>73.225806451612897</v>
      </c>
      <c r="X60" s="23">
        <f t="shared" si="24"/>
        <v>0</v>
      </c>
      <c r="Y60" s="23">
        <f t="shared" si="24"/>
        <v>0</v>
      </c>
      <c r="Z60" s="23">
        <f t="shared" si="24"/>
        <v>0</v>
      </c>
      <c r="AA60" s="23">
        <f t="shared" si="24"/>
        <v>0</v>
      </c>
      <c r="AB60" s="4">
        <f t="shared" si="5"/>
        <v>3.2258064516129031E-2</v>
      </c>
      <c r="AC60" s="5">
        <f t="shared" si="3"/>
        <v>73.354838709677409</v>
      </c>
      <c r="AD60" s="18"/>
      <c r="AE60" s="18"/>
    </row>
    <row r="61" spans="1:31" x14ac:dyDescent="0.2">
      <c r="A61" s="90" t="s">
        <v>38</v>
      </c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6">
        <f t="shared" si="5"/>
        <v>0</v>
      </c>
      <c r="AC61" s="7">
        <f t="shared" si="3"/>
        <v>0</v>
      </c>
      <c r="AD61" s="18"/>
      <c r="AE61" s="18"/>
    </row>
    <row r="62" spans="1:31" ht="13.5" thickBot="1" x14ac:dyDescent="0.25">
      <c r="A62" s="89" t="s">
        <v>39</v>
      </c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4">
        <f t="shared" si="5"/>
        <v>0</v>
      </c>
      <c r="AC62" s="5">
        <f t="shared" si="3"/>
        <v>0</v>
      </c>
      <c r="AD62" s="18"/>
      <c r="AE62" s="18"/>
    </row>
    <row r="63" spans="1:31" s="45" customFormat="1" ht="14.25" thickTop="1" thickBot="1" x14ac:dyDescent="0.25">
      <c r="A63" s="9" t="s">
        <v>47</v>
      </c>
      <c r="B63" s="52">
        <f>SUM(B39:B62)</f>
        <v>28554.870967741936</v>
      </c>
      <c r="C63" s="47">
        <f t="shared" ref="C63:AC63" si="25">SUM(C39:C62)</f>
        <v>28643.322580645166</v>
      </c>
      <c r="D63" s="52">
        <f t="shared" si="25"/>
        <v>11484.225806451615</v>
      </c>
      <c r="E63" s="47">
        <f t="shared" si="25"/>
        <v>12269.451612903225</v>
      </c>
      <c r="F63" s="52">
        <f t="shared" si="25"/>
        <v>27801.870967741936</v>
      </c>
      <c r="G63" s="47">
        <f t="shared" si="25"/>
        <v>25099.935483870966</v>
      </c>
      <c r="H63" s="52">
        <f t="shared" si="25"/>
        <v>39870.580645161288</v>
      </c>
      <c r="I63" s="47">
        <f t="shared" si="25"/>
        <v>41704.483870967742</v>
      </c>
      <c r="J63" s="52">
        <f t="shared" si="25"/>
        <v>5622.9354838709678</v>
      </c>
      <c r="K63" s="52">
        <f t="shared" si="25"/>
        <v>5659.0967741935492</v>
      </c>
      <c r="L63" s="52">
        <f t="shared" si="25"/>
        <v>21284.677419354837</v>
      </c>
      <c r="M63" s="47">
        <f t="shared" si="25"/>
        <v>20865.225806451614</v>
      </c>
      <c r="N63" s="52">
        <f t="shared" si="25"/>
        <v>38264.645161290318</v>
      </c>
      <c r="O63" s="47">
        <f t="shared" si="25"/>
        <v>37567.870967741932</v>
      </c>
      <c r="P63" s="52">
        <f t="shared" si="25"/>
        <v>20425.258064516132</v>
      </c>
      <c r="Q63" s="47">
        <f t="shared" si="25"/>
        <v>19671.677419354834</v>
      </c>
      <c r="R63" s="52">
        <f t="shared" si="25"/>
        <v>26290.290322580644</v>
      </c>
      <c r="S63" s="47">
        <f t="shared" si="25"/>
        <v>26992.677419354834</v>
      </c>
      <c r="T63" s="52">
        <f>SUM(T39:T62)</f>
        <v>6773.4516129032272</v>
      </c>
      <c r="U63" s="47">
        <f t="shared" si="25"/>
        <v>6936.3225806451619</v>
      </c>
      <c r="V63" s="52">
        <f t="shared" si="25"/>
        <v>23397.903225806447</v>
      </c>
      <c r="W63" s="47">
        <f t="shared" si="25"/>
        <v>27540.870967741939</v>
      </c>
      <c r="X63" s="52">
        <f t="shared" si="25"/>
        <v>18107.451612903227</v>
      </c>
      <c r="Y63" s="47">
        <f t="shared" si="25"/>
        <v>10953.483870967742</v>
      </c>
      <c r="Z63" s="52">
        <f t="shared" si="25"/>
        <v>41728.06451612903</v>
      </c>
      <c r="AA63" s="52">
        <f t="shared" si="25"/>
        <v>43916.000000000007</v>
      </c>
      <c r="AB63" s="52">
        <f>AB31/B65</f>
        <v>309606.25806451612</v>
      </c>
      <c r="AC63" s="48">
        <f t="shared" si="25"/>
        <v>307820.41935483873</v>
      </c>
    </row>
    <row r="64" spans="1:31" ht="15.75" thickTop="1" x14ac:dyDescent="0.2">
      <c r="A64" s="164"/>
      <c r="B64" s="18"/>
      <c r="C64" s="18"/>
      <c r="AB64" s="168" t="str">
        <f>IF(AB63='Daily Total'!D43,"Correct","Wrong")</f>
        <v>Correct</v>
      </c>
      <c r="AC64" s="168" t="str">
        <f>IF(AC63='Daily Total'!E43,"Correct","Wrong")</f>
        <v>Correct</v>
      </c>
    </row>
    <row r="65" spans="1:31" x14ac:dyDescent="0.2">
      <c r="A65" s="8" t="s">
        <v>82</v>
      </c>
      <c r="B65" s="8">
        <f>COUNTIF('Daily Total'!G7:G37,"&gt;0")</f>
        <v>31</v>
      </c>
      <c r="C65" s="18"/>
    </row>
    <row r="66" spans="1:31" x14ac:dyDescent="0.2">
      <c r="B66" s="18"/>
      <c r="C66" s="18"/>
    </row>
    <row r="67" spans="1:31" x14ac:dyDescent="0.2">
      <c r="A67" s="45" t="s">
        <v>50</v>
      </c>
      <c r="B67" s="18"/>
      <c r="C67" s="18"/>
    </row>
    <row r="68" spans="1:31" ht="13.5" thickBot="1" x14ac:dyDescent="0.25">
      <c r="B68" s="18"/>
      <c r="C68" s="18"/>
    </row>
    <row r="69" spans="1:31" ht="14.25" thickTop="1" thickBot="1" x14ac:dyDescent="0.25">
      <c r="A69" s="311" t="s">
        <v>0</v>
      </c>
      <c r="B69" s="305" t="s">
        <v>1</v>
      </c>
      <c r="C69" s="306"/>
      <c r="D69" s="305" t="s">
        <v>2</v>
      </c>
      <c r="E69" s="306"/>
      <c r="F69" s="305" t="s">
        <v>3</v>
      </c>
      <c r="G69" s="306"/>
      <c r="H69" s="305" t="s">
        <v>4</v>
      </c>
      <c r="I69" s="306"/>
      <c r="J69" s="305" t="s">
        <v>5</v>
      </c>
      <c r="K69" s="306"/>
      <c r="L69" s="305" t="s">
        <v>6</v>
      </c>
      <c r="M69" s="306"/>
      <c r="N69" s="305" t="s">
        <v>7</v>
      </c>
      <c r="O69" s="306"/>
      <c r="P69" s="305" t="s">
        <v>8</v>
      </c>
      <c r="Q69" s="306"/>
      <c r="R69" s="305" t="s">
        <v>9</v>
      </c>
      <c r="S69" s="306"/>
      <c r="T69" s="305" t="s">
        <v>10</v>
      </c>
      <c r="U69" s="306"/>
      <c r="V69" s="305" t="s">
        <v>11</v>
      </c>
      <c r="W69" s="306"/>
      <c r="X69" s="305" t="s">
        <v>12</v>
      </c>
      <c r="Y69" s="306"/>
      <c r="Z69" s="305" t="s">
        <v>40</v>
      </c>
      <c r="AA69" s="306"/>
      <c r="AB69" s="305" t="s">
        <v>51</v>
      </c>
      <c r="AC69" s="306"/>
    </row>
    <row r="70" spans="1:31" s="69" customFormat="1" ht="15" thickTop="1" thickBot="1" x14ac:dyDescent="0.3">
      <c r="A70" s="312"/>
      <c r="B70" s="63" t="s">
        <v>14</v>
      </c>
      <c r="C70" s="64" t="s">
        <v>15</v>
      </c>
      <c r="D70" s="65" t="s">
        <v>14</v>
      </c>
      <c r="E70" s="66" t="s">
        <v>15</v>
      </c>
      <c r="F70" s="67" t="s">
        <v>14</v>
      </c>
      <c r="G70" s="64" t="s">
        <v>15</v>
      </c>
      <c r="H70" s="65" t="s">
        <v>14</v>
      </c>
      <c r="I70" s="66" t="s">
        <v>15</v>
      </c>
      <c r="J70" s="67" t="s">
        <v>14</v>
      </c>
      <c r="K70" s="64" t="s">
        <v>15</v>
      </c>
      <c r="L70" s="65" t="s">
        <v>14</v>
      </c>
      <c r="M70" s="67" t="s">
        <v>15</v>
      </c>
      <c r="N70" s="63" t="s">
        <v>14</v>
      </c>
      <c r="O70" s="68" t="s">
        <v>15</v>
      </c>
      <c r="P70" s="67" t="s">
        <v>14</v>
      </c>
      <c r="Q70" s="64" t="s">
        <v>15</v>
      </c>
      <c r="R70" s="65" t="s">
        <v>14</v>
      </c>
      <c r="S70" s="66" t="s">
        <v>15</v>
      </c>
      <c r="T70" s="67" t="s">
        <v>14</v>
      </c>
      <c r="U70" s="64" t="s">
        <v>15</v>
      </c>
      <c r="V70" s="65" t="s">
        <v>14</v>
      </c>
      <c r="W70" s="66" t="s">
        <v>15</v>
      </c>
      <c r="X70" s="67" t="s">
        <v>14</v>
      </c>
      <c r="Y70" s="64" t="s">
        <v>15</v>
      </c>
      <c r="Z70" s="65" t="s">
        <v>14</v>
      </c>
      <c r="AA70" s="67" t="s">
        <v>15</v>
      </c>
      <c r="AB70" s="63" t="s">
        <v>14</v>
      </c>
      <c r="AC70" s="68" t="s">
        <v>15</v>
      </c>
    </row>
    <row r="71" spans="1:31" ht="13.5" thickTop="1" x14ac:dyDescent="0.2">
      <c r="A71" s="88" t="s">
        <v>16</v>
      </c>
      <c r="B71" s="61"/>
      <c r="C71" s="62"/>
      <c r="D71" s="61"/>
      <c r="E71" s="62"/>
      <c r="F71" s="61"/>
      <c r="G71" s="62"/>
      <c r="H71" s="61"/>
      <c r="I71" s="62"/>
      <c r="J71" s="61"/>
      <c r="K71" s="62"/>
      <c r="L71" s="61"/>
      <c r="M71" s="62"/>
      <c r="N71" s="61"/>
      <c r="O71" s="62"/>
      <c r="P71" s="61"/>
      <c r="Q71" s="62"/>
      <c r="R71" s="61"/>
      <c r="S71" s="62"/>
      <c r="T71" s="61"/>
      <c r="U71" s="62"/>
      <c r="V71" s="61"/>
      <c r="W71" s="62"/>
      <c r="X71" s="61"/>
      <c r="Y71" s="62"/>
      <c r="Z71" s="61"/>
      <c r="AA71" s="61"/>
      <c r="AB71" s="102">
        <f t="shared" ref="AB71:AC71" si="26">AB7/AB31</f>
        <v>0</v>
      </c>
      <c r="AC71" s="103">
        <f t="shared" si="26"/>
        <v>0</v>
      </c>
      <c r="AD71" s="18"/>
      <c r="AE71" s="18"/>
    </row>
    <row r="72" spans="1:31" x14ac:dyDescent="0.2">
      <c r="A72" s="89" t="s">
        <v>17</v>
      </c>
      <c r="B72" s="84">
        <f>B8/B31</f>
        <v>1.2464965584087682E-2</v>
      </c>
      <c r="C72" s="85">
        <f t="shared" ref="C72:AC72" si="27">C8/C31</f>
        <v>3.3785952476679248E-6</v>
      </c>
      <c r="D72" s="84">
        <f t="shared" si="27"/>
        <v>1.9931968394235011E-2</v>
      </c>
      <c r="E72" s="85">
        <f t="shared" si="27"/>
        <v>1.6826474354086861E-4</v>
      </c>
      <c r="F72" s="84">
        <f t="shared" si="27"/>
        <v>2.4592218207639772E-2</v>
      </c>
      <c r="G72" s="85">
        <f t="shared" si="27"/>
        <v>3.1487036337325117E-4</v>
      </c>
      <c r="H72" s="84">
        <f t="shared" si="27"/>
        <v>1.1991216743204627E-2</v>
      </c>
      <c r="I72" s="85">
        <f t="shared" si="27"/>
        <v>1.0480810062196452E-3</v>
      </c>
      <c r="J72" s="84">
        <f t="shared" si="27"/>
        <v>1.7554830159886639E-3</v>
      </c>
      <c r="K72" s="85">
        <f t="shared" si="27"/>
        <v>3.4942313831000044E-3</v>
      </c>
      <c r="L72" s="84">
        <f t="shared" si="27"/>
        <v>3.6267192058500358E-3</v>
      </c>
      <c r="M72" s="85">
        <f t="shared" si="27"/>
        <v>3.9392599509602329E-3</v>
      </c>
      <c r="N72" s="84">
        <f t="shared" si="27"/>
        <v>5.5589089229171372E-3</v>
      </c>
      <c r="O72" s="85">
        <f t="shared" si="27"/>
        <v>3.8184653324220079E-3</v>
      </c>
      <c r="P72" s="84">
        <f t="shared" si="27"/>
        <v>3.2644590900261063E-3</v>
      </c>
      <c r="Q72" s="85">
        <f t="shared" si="27"/>
        <v>2.0317404094965415E-3</v>
      </c>
      <c r="R72" s="84">
        <f t="shared" si="27"/>
        <v>1.1693251533742332E-3</v>
      </c>
      <c r="S72" s="85">
        <f t="shared" si="27"/>
        <v>1.1878968370155347E-3</v>
      </c>
      <c r="T72" s="84">
        <f t="shared" si="27"/>
        <v>7.6198821775718293E-5</v>
      </c>
      <c r="U72" s="85">
        <f t="shared" si="27"/>
        <v>2.3253001962553365E-4</v>
      </c>
      <c r="V72" s="84">
        <f t="shared" si="27"/>
        <v>4.2325270392301487E-4</v>
      </c>
      <c r="W72" s="85">
        <f t="shared" si="27"/>
        <v>1.9794627808289615E-4</v>
      </c>
      <c r="X72" s="84">
        <f t="shared" si="27"/>
        <v>1.7636652883949041E-4</v>
      </c>
      <c r="Y72" s="85">
        <f t="shared" si="27"/>
        <v>2.9450049770584113E-6</v>
      </c>
      <c r="Z72" s="84">
        <f t="shared" si="27"/>
        <v>1.5461088306005859E-6</v>
      </c>
      <c r="AA72" s="84">
        <f t="shared" si="27"/>
        <v>0</v>
      </c>
      <c r="AB72" s="104">
        <f t="shared" si="27"/>
        <v>6.9685804883913953E-3</v>
      </c>
      <c r="AC72" s="105">
        <f t="shared" si="27"/>
        <v>1.2290366618240862E-3</v>
      </c>
      <c r="AD72" s="18"/>
      <c r="AE72" s="18"/>
    </row>
    <row r="73" spans="1:31" x14ac:dyDescent="0.2">
      <c r="A73" s="90" t="s">
        <v>18</v>
      </c>
      <c r="B73" s="84">
        <f>B9/B31</f>
        <v>5.680404789420708E-2</v>
      </c>
      <c r="C73" s="85">
        <f t="shared" ref="C73:AC73" si="28">C9/C31</f>
        <v>2.0001283866194113E-3</v>
      </c>
      <c r="D73" s="84">
        <f t="shared" si="28"/>
        <v>6.686872034852856E-2</v>
      </c>
      <c r="E73" s="85">
        <f t="shared" si="28"/>
        <v>1.292483561323297E-2</v>
      </c>
      <c r="F73" s="84">
        <f t="shared" si="28"/>
        <v>9.0115773132000865E-2</v>
      </c>
      <c r="G73" s="85">
        <f t="shared" si="28"/>
        <v>1.6407958894637951E-2</v>
      </c>
      <c r="H73" s="84">
        <f t="shared" si="28"/>
        <v>5.1370239840516252E-2</v>
      </c>
      <c r="I73" s="85">
        <f t="shared" si="28"/>
        <v>1.8598603538414298E-2</v>
      </c>
      <c r="J73" s="84">
        <f t="shared" si="28"/>
        <v>1.5145343667353178E-2</v>
      </c>
      <c r="K73" s="85">
        <f t="shared" si="28"/>
        <v>4.0317615942359435E-2</v>
      </c>
      <c r="L73" s="84">
        <f t="shared" si="28"/>
        <v>2.674800136399803E-2</v>
      </c>
      <c r="M73" s="85">
        <f t="shared" si="28"/>
        <v>4.0111498990448684E-2</v>
      </c>
      <c r="N73" s="84">
        <f t="shared" si="28"/>
        <v>3.8816257574582451E-2</v>
      </c>
      <c r="O73" s="85">
        <f t="shared" si="28"/>
        <v>4.5022170626238617E-2</v>
      </c>
      <c r="P73" s="84">
        <f t="shared" si="28"/>
        <v>3.7881623480099748E-2</v>
      </c>
      <c r="Q73" s="85">
        <f t="shared" si="28"/>
        <v>4.3925932485216999E-2</v>
      </c>
      <c r="R73" s="84">
        <f t="shared" si="28"/>
        <v>3.456196319018405E-2</v>
      </c>
      <c r="S73" s="85">
        <f t="shared" si="28"/>
        <v>4.1854839962570493E-2</v>
      </c>
      <c r="T73" s="84">
        <f t="shared" si="28"/>
        <v>2.1259471275425403E-2</v>
      </c>
      <c r="U73" s="85">
        <f t="shared" si="28"/>
        <v>7.8088231190646715E-2</v>
      </c>
      <c r="V73" s="84">
        <f t="shared" si="28"/>
        <v>2.5465474573817617E-2</v>
      </c>
      <c r="W73" s="85">
        <f t="shared" si="28"/>
        <v>4.7633604953107818E-2</v>
      </c>
      <c r="X73" s="84">
        <f t="shared" si="28"/>
        <v>4.2611222255674458E-2</v>
      </c>
      <c r="Y73" s="85">
        <f t="shared" si="28"/>
        <v>5.2603678900217339E-2</v>
      </c>
      <c r="Z73" s="84">
        <f t="shared" si="28"/>
        <v>4.1578731726926256E-2</v>
      </c>
      <c r="AA73" s="84">
        <f t="shared" si="28"/>
        <v>2.6217940995860133E-2</v>
      </c>
      <c r="AB73" s="104">
        <f t="shared" si="28"/>
        <v>4.5257795697636355E-2</v>
      </c>
      <c r="AC73" s="105">
        <f t="shared" si="28"/>
        <v>3.1624953510284014E-2</v>
      </c>
      <c r="AD73" s="18"/>
      <c r="AE73" s="18"/>
    </row>
    <row r="74" spans="1:31" x14ac:dyDescent="0.2">
      <c r="A74" s="89" t="s">
        <v>19</v>
      </c>
      <c r="B74" s="84">
        <f>B10/B31</f>
        <v>8.1186080901399796E-2</v>
      </c>
      <c r="C74" s="85">
        <f t="shared" ref="C74:AC74" si="29">C10/C31</f>
        <v>4.2357448620012769E-2</v>
      </c>
      <c r="D74" s="84">
        <f t="shared" si="29"/>
        <v>8.1160413582726382E-2</v>
      </c>
      <c r="E74" s="85">
        <f t="shared" si="29"/>
        <v>6.0309764876312268E-2</v>
      </c>
      <c r="F74" s="84">
        <f t="shared" si="29"/>
        <v>0.10245307231585714</v>
      </c>
      <c r="G74" s="85">
        <f t="shared" si="29"/>
        <v>5.0713406280442824E-2</v>
      </c>
      <c r="H74" s="84">
        <f t="shared" si="29"/>
        <v>7.104357000229776E-2</v>
      </c>
      <c r="I74" s="85">
        <f t="shared" si="29"/>
        <v>4.39165278893969E-2</v>
      </c>
      <c r="J74" s="84">
        <f t="shared" si="29"/>
        <v>3.200027536988486E-2</v>
      </c>
      <c r="K74" s="85">
        <f t="shared" si="29"/>
        <v>8.9584568379771079E-2</v>
      </c>
      <c r="L74" s="84">
        <f t="shared" si="29"/>
        <v>4.3009888985715908E-2</v>
      </c>
      <c r="M74" s="85">
        <f t="shared" si="29"/>
        <v>8.4740469557312528E-2</v>
      </c>
      <c r="N74" s="84">
        <f t="shared" si="29"/>
        <v>6.385326638588304E-2</v>
      </c>
      <c r="O74" s="85">
        <f t="shared" si="29"/>
        <v>7.5652324738709462E-2</v>
      </c>
      <c r="P74" s="84">
        <f t="shared" si="29"/>
        <v>7.0932100198520809E-2</v>
      </c>
      <c r="Q74" s="85">
        <f t="shared" si="29"/>
        <v>7.6035302104548536E-2</v>
      </c>
      <c r="R74" s="84">
        <f t="shared" si="29"/>
        <v>7.0282208588957049E-2</v>
      </c>
      <c r="S74" s="85">
        <f t="shared" si="29"/>
        <v>6.2053866460796414E-2</v>
      </c>
      <c r="T74" s="84">
        <f t="shared" si="29"/>
        <v>4.538592322016221E-2</v>
      </c>
      <c r="U74" s="85">
        <f t="shared" si="29"/>
        <v>0.14347567270934677</v>
      </c>
      <c r="V74" s="84">
        <f t="shared" si="29"/>
        <v>4.4673151026766944E-2</v>
      </c>
      <c r="W74" s="85">
        <f t="shared" si="29"/>
        <v>8.3559097505525509E-2</v>
      </c>
      <c r="X74" s="84">
        <f t="shared" si="29"/>
        <v>8.0517555595539886E-2</v>
      </c>
      <c r="Y74" s="85">
        <f t="shared" si="29"/>
        <v>8.8450279480972324E-2</v>
      </c>
      <c r="Z74" s="84">
        <f t="shared" si="29"/>
        <v>6.51839482981207E-2</v>
      </c>
      <c r="AA74" s="84">
        <f t="shared" si="29"/>
        <v>4.8108706063481894E-2</v>
      </c>
      <c r="AB74" s="104">
        <f t="shared" si="29"/>
        <v>6.8787890217272843E-2</v>
      </c>
      <c r="AC74" s="105">
        <f t="shared" si="29"/>
        <v>6.4075168251115838E-2</v>
      </c>
      <c r="AD74" s="18"/>
      <c r="AE74" s="18"/>
    </row>
    <row r="75" spans="1:31" x14ac:dyDescent="0.2">
      <c r="A75" s="90" t="s">
        <v>20</v>
      </c>
      <c r="B75" s="84">
        <f>B11/B31</f>
        <v>8.4457654250277625E-2</v>
      </c>
      <c r="C75" s="85">
        <f t="shared" ref="C75:AC75" si="30">C11/C31</f>
        <v>4.6799175172280202E-2</v>
      </c>
      <c r="D75" s="84">
        <f t="shared" si="30"/>
        <v>7.5275763951113864E-2</v>
      </c>
      <c r="E75" s="85">
        <f t="shared" si="30"/>
        <v>7.2377501952133938E-2</v>
      </c>
      <c r="F75" s="84">
        <f t="shared" si="30"/>
        <v>8.6991128468958928E-2</v>
      </c>
      <c r="G75" s="85">
        <f t="shared" si="30"/>
        <v>5.5582972838896898E-2</v>
      </c>
      <c r="H75" s="84">
        <f t="shared" si="30"/>
        <v>7.7000747580073595E-2</v>
      </c>
      <c r="I75" s="85">
        <f t="shared" si="30"/>
        <v>5.1198177035191542E-2</v>
      </c>
      <c r="J75" s="84">
        <f t="shared" si="30"/>
        <v>4.2280751071360957E-2</v>
      </c>
      <c r="K75" s="85">
        <f t="shared" si="30"/>
        <v>0.12644785443932691</v>
      </c>
      <c r="L75" s="84">
        <f t="shared" si="30"/>
        <v>4.5595423028833404E-2</v>
      </c>
      <c r="M75" s="85">
        <f t="shared" si="30"/>
        <v>0.11724091017312337</v>
      </c>
      <c r="N75" s="84">
        <f t="shared" si="30"/>
        <v>6.3494137601963915E-2</v>
      </c>
      <c r="O75" s="85">
        <f t="shared" si="30"/>
        <v>8.5845489110461581E-2</v>
      </c>
      <c r="P75" s="84">
        <f t="shared" si="30"/>
        <v>7.9411481356890509E-2</v>
      </c>
      <c r="Q75" s="85">
        <f t="shared" si="30"/>
        <v>8.0677640360629826E-2</v>
      </c>
      <c r="R75" s="84">
        <f t="shared" si="30"/>
        <v>7.8849079754601231E-2</v>
      </c>
      <c r="S75" s="85">
        <f t="shared" si="30"/>
        <v>6.6673996412408149E-2</v>
      </c>
      <c r="T75" s="84">
        <f t="shared" si="30"/>
        <v>5.2448601513499095E-2</v>
      </c>
      <c r="U75" s="85">
        <f t="shared" si="30"/>
        <v>0.15700426925116032</v>
      </c>
      <c r="V75" s="84">
        <f t="shared" si="30"/>
        <v>4.2784368602094204E-2</v>
      </c>
      <c r="W75" s="85">
        <f t="shared" si="30"/>
        <v>8.4897870262026998E-2</v>
      </c>
      <c r="X75" s="84">
        <f t="shared" si="30"/>
        <v>7.9671352553128197E-2</v>
      </c>
      <c r="Y75" s="85">
        <f t="shared" si="30"/>
        <v>0.11734666831586946</v>
      </c>
      <c r="Z75" s="84">
        <f t="shared" si="30"/>
        <v>7.4983959120882515E-2</v>
      </c>
      <c r="AA75" s="84">
        <f t="shared" si="30"/>
        <v>5.4734992610526251E-2</v>
      </c>
      <c r="AB75" s="104">
        <f t="shared" si="30"/>
        <v>7.1140097401548724E-2</v>
      </c>
      <c r="AC75" s="105">
        <f t="shared" si="30"/>
        <v>7.3577881028873873E-2</v>
      </c>
      <c r="AD75" s="18"/>
      <c r="AE75" s="18"/>
    </row>
    <row r="76" spans="1:31" x14ac:dyDescent="0.2">
      <c r="A76" s="89" t="s">
        <v>21</v>
      </c>
      <c r="B76" s="84">
        <f>B12/B31</f>
        <v>7.5033805881376092E-2</v>
      </c>
      <c r="C76" s="85">
        <f t="shared" ref="C76:AC76" si="31">C12/C31</f>
        <v>4.0402368170028929E-2</v>
      </c>
      <c r="D76" s="84">
        <f t="shared" si="31"/>
        <v>6.0234093890357318E-2</v>
      </c>
      <c r="E76" s="85">
        <f t="shared" si="31"/>
        <v>6.1114280681367046E-2</v>
      </c>
      <c r="F76" s="84">
        <f t="shared" si="31"/>
        <v>8.1759408162365488E-2</v>
      </c>
      <c r="G76" s="85">
        <f t="shared" si="31"/>
        <v>4.2490791648352781E-2</v>
      </c>
      <c r="H76" s="84">
        <f t="shared" si="31"/>
        <v>6.8282216332197401E-2</v>
      </c>
      <c r="I76" s="85">
        <f t="shared" si="31"/>
        <v>4.7545750089531644E-2</v>
      </c>
      <c r="J76" s="84">
        <f t="shared" si="31"/>
        <v>3.7341303761667367E-2</v>
      </c>
      <c r="K76" s="85">
        <f t="shared" si="31"/>
        <v>0.11127388389803457</v>
      </c>
      <c r="L76" s="84">
        <f t="shared" si="31"/>
        <v>4.0137915356344485E-2</v>
      </c>
      <c r="M76" s="85">
        <f t="shared" si="31"/>
        <v>0.10528244246485123</v>
      </c>
      <c r="N76" s="84">
        <f t="shared" si="31"/>
        <v>5.1778614808245464E-2</v>
      </c>
      <c r="O76" s="85">
        <f t="shared" si="31"/>
        <v>8.0542398961363684E-2</v>
      </c>
      <c r="P76" s="84">
        <f t="shared" si="31"/>
        <v>6.3921488732325407E-2</v>
      </c>
      <c r="Q76" s="85">
        <f t="shared" si="31"/>
        <v>6.9676069410418123E-2</v>
      </c>
      <c r="R76" s="84">
        <f t="shared" si="31"/>
        <v>7.1865030674846619E-2</v>
      </c>
      <c r="S76" s="85">
        <f t="shared" si="31"/>
        <v>5.5894489903474419E-2</v>
      </c>
      <c r="T76" s="84">
        <f t="shared" si="31"/>
        <v>3.7742228910785464E-2</v>
      </c>
      <c r="U76" s="85">
        <f t="shared" si="31"/>
        <v>0.1098936872750272</v>
      </c>
      <c r="V76" s="84">
        <f t="shared" si="31"/>
        <v>3.5879972702268607E-2</v>
      </c>
      <c r="W76" s="85">
        <f t="shared" si="31"/>
        <v>7.0705473507408925E-2</v>
      </c>
      <c r="X76" s="84">
        <f t="shared" si="31"/>
        <v>6.3278172771502023E-2</v>
      </c>
      <c r="Y76" s="85">
        <f t="shared" si="31"/>
        <v>9.9865118772050732E-2</v>
      </c>
      <c r="Z76" s="84">
        <f t="shared" si="31"/>
        <v>6.5978648237049409E-2</v>
      </c>
      <c r="AA76" s="84">
        <f t="shared" si="31"/>
        <v>5.2053921122142272E-2</v>
      </c>
      <c r="AB76" s="104">
        <f t="shared" si="31"/>
        <v>6.1576649800985518E-2</v>
      </c>
      <c r="AC76" s="105">
        <f t="shared" si="31"/>
        <v>6.4250280824607306E-2</v>
      </c>
      <c r="AD76" s="18"/>
      <c r="AE76" s="18"/>
    </row>
    <row r="77" spans="1:31" x14ac:dyDescent="0.2">
      <c r="A77" s="90" t="s">
        <v>22</v>
      </c>
      <c r="B77" s="84">
        <f>B13/B31</f>
        <v>6.4674576734549558E-2</v>
      </c>
      <c r="C77" s="85">
        <f t="shared" ref="C77:AC77" si="32">C13/C31</f>
        <v>4.4772018023679451E-2</v>
      </c>
      <c r="D77" s="84">
        <f t="shared" si="32"/>
        <v>5.3804517276151577E-2</v>
      </c>
      <c r="E77" s="85">
        <f t="shared" si="32"/>
        <v>5.0355853641222761E-2</v>
      </c>
      <c r="F77" s="84">
        <f t="shared" si="32"/>
        <v>7.6838643952948163E-2</v>
      </c>
      <c r="G77" s="85">
        <f t="shared" si="32"/>
        <v>3.5045714036021171E-2</v>
      </c>
      <c r="H77" s="84">
        <f t="shared" si="32"/>
        <v>6.4390592788926754E-2</v>
      </c>
      <c r="I77" s="85">
        <f t="shared" si="32"/>
        <v>4.7408842090933212E-2</v>
      </c>
      <c r="J77" s="84">
        <f t="shared" si="32"/>
        <v>4.1403009563366629E-2</v>
      </c>
      <c r="K77" s="85">
        <f t="shared" si="32"/>
        <v>0.11400998677550275</v>
      </c>
      <c r="L77" s="84">
        <f t="shared" si="32"/>
        <v>3.5532148675785247E-2</v>
      </c>
      <c r="M77" s="85">
        <f t="shared" si="32"/>
        <v>8.9809870412571005E-2</v>
      </c>
      <c r="N77" s="84">
        <f t="shared" si="32"/>
        <v>4.6897498238077096E-2</v>
      </c>
      <c r="O77" s="85">
        <f t="shared" si="32"/>
        <v>7.3372579864056792E-2</v>
      </c>
      <c r="P77" s="84">
        <f t="shared" si="32"/>
        <v>5.2575637690841351E-2</v>
      </c>
      <c r="Q77" s="85">
        <f t="shared" si="32"/>
        <v>5.4312569897445484E-2</v>
      </c>
      <c r="R77" s="84">
        <f t="shared" si="32"/>
        <v>6.6878527607361959E-2</v>
      </c>
      <c r="S77" s="85">
        <f t="shared" si="32"/>
        <v>5.0856086417702291E-2</v>
      </c>
      <c r="T77" s="84">
        <f t="shared" si="32"/>
        <v>3.3875138705667766E-2</v>
      </c>
      <c r="U77" s="85">
        <f t="shared" si="32"/>
        <v>6.5685079943820751E-2</v>
      </c>
      <c r="V77" s="84">
        <f t="shared" si="32"/>
        <v>3.2125845299068707E-2</v>
      </c>
      <c r="W77" s="85">
        <f t="shared" si="32"/>
        <v>7.322138241464006E-2</v>
      </c>
      <c r="X77" s="84">
        <f t="shared" si="32"/>
        <v>5.5208067967028367E-2</v>
      </c>
      <c r="Y77" s="85">
        <f t="shared" si="32"/>
        <v>6.3962563096731637E-2</v>
      </c>
      <c r="Z77" s="84">
        <f t="shared" si="32"/>
        <v>6.1500344009214808E-2</v>
      </c>
      <c r="AA77" s="84">
        <f t="shared" si="32"/>
        <v>5.3326144633890508E-2</v>
      </c>
      <c r="AB77" s="104">
        <f t="shared" si="32"/>
        <v>5.597775905588305E-2</v>
      </c>
      <c r="AC77" s="105">
        <f t="shared" si="32"/>
        <v>5.843813626985906E-2</v>
      </c>
      <c r="AD77" s="18"/>
      <c r="AE77" s="18"/>
    </row>
    <row r="78" spans="1:31" x14ac:dyDescent="0.2">
      <c r="A78" s="89" t="s">
        <v>23</v>
      </c>
      <c r="B78" s="84">
        <f>B14/B31</f>
        <v>5.4282586666757039E-2</v>
      </c>
      <c r="C78" s="85">
        <f t="shared" ref="C78:AC78" si="33">C14/C31</f>
        <v>4.5301331279147421E-2</v>
      </c>
      <c r="D78" s="84">
        <f t="shared" si="33"/>
        <v>5.0254065183379167E-2</v>
      </c>
      <c r="E78" s="85">
        <f t="shared" si="33"/>
        <v>4.2762907088941066E-2</v>
      </c>
      <c r="F78" s="84">
        <f t="shared" si="33"/>
        <v>5.971169264542419E-2</v>
      </c>
      <c r="G78" s="85">
        <f t="shared" si="33"/>
        <v>3.2626995571251947E-2</v>
      </c>
      <c r="H78" s="84">
        <f t="shared" si="33"/>
        <v>5.5298271504254086E-2</v>
      </c>
      <c r="I78" s="85">
        <f t="shared" si="33"/>
        <v>4.3097400372358818E-2</v>
      </c>
      <c r="J78" s="84">
        <f t="shared" si="33"/>
        <v>4.2888859567095594E-2</v>
      </c>
      <c r="K78" s="85">
        <f t="shared" si="33"/>
        <v>8.1000045601714629E-2</v>
      </c>
      <c r="L78" s="84">
        <f t="shared" si="33"/>
        <v>3.1893305043003826E-2</v>
      </c>
      <c r="M78" s="85">
        <f t="shared" si="33"/>
        <v>6.838666588334967E-2</v>
      </c>
      <c r="N78" s="84">
        <f t="shared" si="33"/>
        <v>4.2034928224824734E-2</v>
      </c>
      <c r="O78" s="85">
        <f t="shared" si="33"/>
        <v>5.6706829102424514E-2</v>
      </c>
      <c r="P78" s="84">
        <f t="shared" si="33"/>
        <v>4.879158158068047E-2</v>
      </c>
      <c r="Q78" s="85">
        <f t="shared" si="33"/>
        <v>4.020845427026247E-2</v>
      </c>
      <c r="R78" s="84">
        <f t="shared" si="33"/>
        <v>5.6658895705521475E-2</v>
      </c>
      <c r="S78" s="85">
        <f t="shared" si="33"/>
        <v>4.400476592815495E-2</v>
      </c>
      <c r="T78" s="84">
        <f t="shared" si="33"/>
        <v>3.7218362011077401E-2</v>
      </c>
      <c r="U78" s="85">
        <f t="shared" si="33"/>
        <v>4.6296726907443748E-2</v>
      </c>
      <c r="V78" s="84">
        <f t="shared" si="33"/>
        <v>2.9714545692679933E-2</v>
      </c>
      <c r="W78" s="85">
        <f t="shared" si="33"/>
        <v>6.1948986081682707E-2</v>
      </c>
      <c r="X78" s="84">
        <f t="shared" si="33"/>
        <v>4.6247223117910824E-2</v>
      </c>
      <c r="Y78" s="85">
        <f t="shared" si="33"/>
        <v>4.910206798249489E-2</v>
      </c>
      <c r="Z78" s="84">
        <f t="shared" si="33"/>
        <v>5.5662237064866997E-2</v>
      </c>
      <c r="AA78" s="84">
        <f t="shared" si="33"/>
        <v>5.2159694901410023E-2</v>
      </c>
      <c r="AB78" s="104">
        <f t="shared" si="33"/>
        <v>4.8817155275472673E-2</v>
      </c>
      <c r="AC78" s="105">
        <f t="shared" si="33"/>
        <v>4.9667626694366099E-2</v>
      </c>
      <c r="AD78" s="18"/>
      <c r="AE78" s="18"/>
    </row>
    <row r="79" spans="1:31" x14ac:dyDescent="0.2">
      <c r="A79" s="90" t="s">
        <v>24</v>
      </c>
      <c r="B79" s="84">
        <f>B15/B31</f>
        <v>5.2693117156442433E-2</v>
      </c>
      <c r="C79" s="85">
        <f t="shared" ref="C79:AC79" si="34">C15/C31</f>
        <v>5.0680054913434761E-2</v>
      </c>
      <c r="D79" s="84">
        <f t="shared" si="34"/>
        <v>5.1254034285457474E-2</v>
      </c>
      <c r="E79" s="85">
        <f t="shared" si="34"/>
        <v>4.3230893406914106E-2</v>
      </c>
      <c r="F79" s="84">
        <f t="shared" si="34"/>
        <v>5.8853082526355849E-2</v>
      </c>
      <c r="G79" s="85">
        <f t="shared" si="34"/>
        <v>3.2208025210192032E-2</v>
      </c>
      <c r="H79" s="84">
        <f t="shared" si="34"/>
        <v>5.7488422217691432E-2</v>
      </c>
      <c r="I79" s="85">
        <f t="shared" si="34"/>
        <v>4.5110798792425043E-2</v>
      </c>
      <c r="J79" s="84">
        <f t="shared" si="34"/>
        <v>4.553355783628113E-2</v>
      </c>
      <c r="K79" s="85">
        <f t="shared" si="34"/>
        <v>5.6426421633453419E-2</v>
      </c>
      <c r="L79" s="84">
        <f t="shared" si="34"/>
        <v>3.4331830409578296E-2</v>
      </c>
      <c r="M79" s="85">
        <f t="shared" si="34"/>
        <v>6.4886475722841827E-2</v>
      </c>
      <c r="N79" s="84">
        <f t="shared" si="34"/>
        <v>4.2598069134819977E-2</v>
      </c>
      <c r="O79" s="85">
        <f t="shared" si="34"/>
        <v>5.4196104426912493E-2</v>
      </c>
      <c r="P79" s="84">
        <f t="shared" si="34"/>
        <v>4.9917638344680763E-2</v>
      </c>
      <c r="Q79" s="85">
        <f t="shared" si="34"/>
        <v>3.829642092282666E-2</v>
      </c>
      <c r="R79" s="84">
        <f t="shared" si="34"/>
        <v>5.5693251533742334E-2</v>
      </c>
      <c r="S79" s="85">
        <f t="shared" si="34"/>
        <v>4.391035561615874E-2</v>
      </c>
      <c r="T79" s="84">
        <f t="shared" si="34"/>
        <v>3.5237192644908731E-2</v>
      </c>
      <c r="U79" s="85">
        <f t="shared" si="34"/>
        <v>4.0599741426618173E-2</v>
      </c>
      <c r="V79" s="84">
        <f t="shared" si="34"/>
        <v>3.2735218898853634E-2</v>
      </c>
      <c r="W79" s="85">
        <f t="shared" si="34"/>
        <v>6.2269916733722432E-2</v>
      </c>
      <c r="X79" s="84">
        <f t="shared" si="34"/>
        <v>4.3270369888710941E-2</v>
      </c>
      <c r="Y79" s="85">
        <f t="shared" si="34"/>
        <v>3.9483681727422122E-2</v>
      </c>
      <c r="Z79" s="84">
        <f t="shared" si="34"/>
        <v>5.5607350201380676E-2</v>
      </c>
      <c r="AA79" s="84">
        <f t="shared" si="34"/>
        <v>5.4372864324560968E-2</v>
      </c>
      <c r="AB79" s="104">
        <f t="shared" si="34"/>
        <v>4.9193595945068211E-2</v>
      </c>
      <c r="AC79" s="105">
        <f t="shared" si="34"/>
        <v>4.9173308316652578E-2</v>
      </c>
      <c r="AD79" s="18"/>
      <c r="AE79" s="18"/>
    </row>
    <row r="80" spans="1:31" x14ac:dyDescent="0.2">
      <c r="A80" s="89" t="s">
        <v>25</v>
      </c>
      <c r="B80" s="84">
        <f>B16/B31</f>
        <v>5.1413181864909778E-2</v>
      </c>
      <c r="C80" s="85">
        <f t="shared" ref="C80:AC80" si="35">C16/C31</f>
        <v>4.9883832633401015E-2</v>
      </c>
      <c r="D80" s="84">
        <f t="shared" si="35"/>
        <v>4.8961970276199328E-2</v>
      </c>
      <c r="E80" s="85">
        <f t="shared" si="35"/>
        <v>4.3698879724887146E-2</v>
      </c>
      <c r="F80" s="84">
        <f t="shared" si="35"/>
        <v>5.1629154686734936E-2</v>
      </c>
      <c r="G80" s="85">
        <f t="shared" si="35"/>
        <v>3.4386414050672283E-2</v>
      </c>
      <c r="H80" s="84">
        <f t="shared" si="35"/>
        <v>5.5346006595533292E-2</v>
      </c>
      <c r="I80" s="85">
        <f t="shared" si="35"/>
        <v>4.5974788817478435E-2</v>
      </c>
      <c r="J80" s="84">
        <f t="shared" si="35"/>
        <v>4.486808061453379E-2</v>
      </c>
      <c r="K80" s="85">
        <f t="shared" si="35"/>
        <v>4.7123671850061562E-2</v>
      </c>
      <c r="L80" s="84">
        <f t="shared" si="35"/>
        <v>3.6417231841776226E-2</v>
      </c>
      <c r="M80" s="85">
        <f t="shared" si="35"/>
        <v>5.9229587119794938E-2</v>
      </c>
      <c r="N80" s="84">
        <f t="shared" si="35"/>
        <v>4.2752342767348621E-2</v>
      </c>
      <c r="O80" s="85">
        <f t="shared" si="35"/>
        <v>4.9613430831424242E-2</v>
      </c>
      <c r="P80" s="84">
        <f t="shared" si="35"/>
        <v>4.8077727923838763E-2</v>
      </c>
      <c r="Q80" s="85">
        <f t="shared" si="35"/>
        <v>3.9732905667555447E-2</v>
      </c>
      <c r="R80" s="84">
        <f t="shared" si="35"/>
        <v>5.3083435582822087E-2</v>
      </c>
      <c r="S80" s="85">
        <f t="shared" si="35"/>
        <v>4.4260510317613022E-2</v>
      </c>
      <c r="T80" s="84">
        <f t="shared" si="35"/>
        <v>3.2079703967577401E-2</v>
      </c>
      <c r="U80" s="85">
        <f t="shared" si="35"/>
        <v>4.044162101327281E-2</v>
      </c>
      <c r="V80" s="84">
        <f t="shared" si="35"/>
        <v>3.5318852668077508E-2</v>
      </c>
      <c r="W80" s="85">
        <f t="shared" si="35"/>
        <v>5.7520377339484896E-2</v>
      </c>
      <c r="X80" s="84">
        <f t="shared" si="35"/>
        <v>4.1275112188708621E-2</v>
      </c>
      <c r="Y80" s="85">
        <f t="shared" si="35"/>
        <v>3.7672503666531194E-2</v>
      </c>
      <c r="Z80" s="84">
        <f t="shared" si="35"/>
        <v>5.625053147491052E-2</v>
      </c>
      <c r="AA80" s="84">
        <f t="shared" si="35"/>
        <v>5.4949478329596971E-2</v>
      </c>
      <c r="AB80" s="104">
        <f t="shared" si="35"/>
        <v>4.7969460482273324E-2</v>
      </c>
      <c r="AC80" s="105">
        <f t="shared" si="35"/>
        <v>4.8010606938503002E-2</v>
      </c>
      <c r="AD80" s="18"/>
      <c r="AE80" s="18"/>
    </row>
    <row r="81" spans="1:31" x14ac:dyDescent="0.2">
      <c r="A81" s="90" t="s">
        <v>26</v>
      </c>
      <c r="B81" s="84">
        <f>B17/B31</f>
        <v>4.8584445792537512E-2</v>
      </c>
      <c r="C81" s="85">
        <f t="shared" ref="C81:AC81" si="36">C17/C31</f>
        <v>4.9415334092391065E-2</v>
      </c>
      <c r="D81" s="84">
        <f t="shared" si="36"/>
        <v>4.5352531242012183E-2</v>
      </c>
      <c r="E81" s="85">
        <f t="shared" si="36"/>
        <v>4.5886321390918437E-2</v>
      </c>
      <c r="F81" s="84">
        <f t="shared" si="36"/>
        <v>4.2163558265978854E-2</v>
      </c>
      <c r="G81" s="85">
        <f t="shared" si="36"/>
        <v>3.6946502882670304E-2</v>
      </c>
      <c r="H81" s="84">
        <f t="shared" si="36"/>
        <v>5.2223807998135904E-2</v>
      </c>
      <c r="I81" s="85">
        <f t="shared" si="36"/>
        <v>4.601578386790621E-2</v>
      </c>
      <c r="J81" s="84">
        <f t="shared" si="36"/>
        <v>4.7673411316554892E-2</v>
      </c>
      <c r="K81" s="85">
        <f t="shared" si="36"/>
        <v>4.383464818277167E-2</v>
      </c>
      <c r="L81" s="84">
        <f t="shared" si="36"/>
        <v>3.8548099874966844E-2</v>
      </c>
      <c r="M81" s="85">
        <f t="shared" si="36"/>
        <v>4.851875786537873E-2</v>
      </c>
      <c r="N81" s="84">
        <f t="shared" si="36"/>
        <v>4.3072692386806992E-2</v>
      </c>
      <c r="O81" s="85">
        <f t="shared" si="36"/>
        <v>4.3680942191508872E-2</v>
      </c>
      <c r="P81" s="84">
        <f t="shared" si="36"/>
        <v>4.7171196952539789E-2</v>
      </c>
      <c r="Q81" s="85">
        <f t="shared" si="36"/>
        <v>3.9080256205909263E-2</v>
      </c>
      <c r="R81" s="84">
        <f t="shared" si="36"/>
        <v>5.082085889570552E-2</v>
      </c>
      <c r="S81" s="85">
        <f t="shared" si="36"/>
        <v>4.1952835476288072E-2</v>
      </c>
      <c r="T81" s="84">
        <f t="shared" si="36"/>
        <v>3.0298556508569986E-2</v>
      </c>
      <c r="U81" s="85">
        <f t="shared" si="36"/>
        <v>4.2106535953791636E-2</v>
      </c>
      <c r="V81" s="84">
        <f t="shared" si="36"/>
        <v>3.6967745938083781E-2</v>
      </c>
      <c r="W81" s="85">
        <f t="shared" si="36"/>
        <v>4.937764050379085E-2</v>
      </c>
      <c r="X81" s="84">
        <f t="shared" si="36"/>
        <v>3.8177118313437168E-2</v>
      </c>
      <c r="Y81" s="85">
        <f t="shared" si="36"/>
        <v>3.7224862910018315E-2</v>
      </c>
      <c r="Z81" s="84">
        <f t="shared" si="36"/>
        <v>5.4000943126386668E-2</v>
      </c>
      <c r="AA81" s="84">
        <f t="shared" si="36"/>
        <v>5.512503342157609E-2</v>
      </c>
      <c r="AB81" s="104">
        <f t="shared" si="36"/>
        <v>4.5908987002638312E-2</v>
      </c>
      <c r="AC81" s="105">
        <f t="shared" si="36"/>
        <v>4.5832022084933685E-2</v>
      </c>
      <c r="AD81" s="18"/>
      <c r="AE81" s="18"/>
    </row>
    <row r="82" spans="1:31" x14ac:dyDescent="0.2">
      <c r="A82" s="89" t="s">
        <v>27</v>
      </c>
      <c r="B82" s="84">
        <f>B18/B31</f>
        <v>4.7058238750295134E-2</v>
      </c>
      <c r="C82" s="85">
        <f t="shared" ref="C82:AC82" si="37">C18/C31</f>
        <v>5.5529465292254117E-2</v>
      </c>
      <c r="D82" s="84">
        <f t="shared" si="37"/>
        <v>4.6953605366126326E-2</v>
      </c>
      <c r="E82" s="85">
        <f t="shared" si="37"/>
        <v>4.6935346901431037E-2</v>
      </c>
      <c r="F82" s="84">
        <f t="shared" si="37"/>
        <v>4.0478825978293408E-2</v>
      </c>
      <c r="G82" s="85">
        <f t="shared" si="37"/>
        <v>4.2752969420304383E-2</v>
      </c>
      <c r="H82" s="84">
        <f t="shared" si="37"/>
        <v>5.2884008582607597E-2</v>
      </c>
      <c r="I82" s="85">
        <f t="shared" si="37"/>
        <v>4.9877053523292539E-2</v>
      </c>
      <c r="J82" s="84">
        <f t="shared" si="37"/>
        <v>5.2509594919425626E-2</v>
      </c>
      <c r="K82" s="85">
        <f t="shared" si="37"/>
        <v>4.0591226230106255E-2</v>
      </c>
      <c r="L82" s="84">
        <f t="shared" si="37"/>
        <v>4.602432463153109E-2</v>
      </c>
      <c r="M82" s="85">
        <f t="shared" si="37"/>
        <v>4.2922164057499587E-2</v>
      </c>
      <c r="N82" s="84">
        <f t="shared" si="37"/>
        <v>4.7659593122262277E-2</v>
      </c>
      <c r="O82" s="85">
        <f t="shared" si="37"/>
        <v>4.2092419397494772E-2</v>
      </c>
      <c r="P82" s="84">
        <f t="shared" si="37"/>
        <v>5.2602486169085395E-2</v>
      </c>
      <c r="Q82" s="85">
        <f t="shared" si="37"/>
        <v>3.9003184535815368E-2</v>
      </c>
      <c r="R82" s="84">
        <f t="shared" si="37"/>
        <v>5.090920245398773E-2</v>
      </c>
      <c r="S82" s="85">
        <f t="shared" si="37"/>
        <v>4.4564057396689422E-2</v>
      </c>
      <c r="T82" s="84">
        <f t="shared" si="37"/>
        <v>4.5947889530758131E-2</v>
      </c>
      <c r="U82" s="85">
        <f t="shared" si="37"/>
        <v>3.2716973761312586E-2</v>
      </c>
      <c r="V82" s="84">
        <f t="shared" si="37"/>
        <v>4.686524157802946E-2</v>
      </c>
      <c r="W82" s="85">
        <f t="shared" si="37"/>
        <v>4.717680584983959E-2</v>
      </c>
      <c r="X82" s="84">
        <f t="shared" si="37"/>
        <v>4.166169336808407E-2</v>
      </c>
      <c r="Y82" s="85">
        <f t="shared" si="37"/>
        <v>3.4097267624382283E-2</v>
      </c>
      <c r="Z82" s="84">
        <f t="shared" si="37"/>
        <v>5.5520768106867041E-2</v>
      </c>
      <c r="AA82" s="84">
        <f t="shared" si="37"/>
        <v>5.5693567485140254E-2</v>
      </c>
      <c r="AB82" s="104">
        <f t="shared" si="37"/>
        <v>4.8794858485189406E-2</v>
      </c>
      <c r="AC82" s="105">
        <f t="shared" si="37"/>
        <v>4.659189118749904E-2</v>
      </c>
      <c r="AD82" s="18"/>
      <c r="AE82" s="18"/>
    </row>
    <row r="83" spans="1:31" x14ac:dyDescent="0.2">
      <c r="A83" s="90" t="s">
        <v>28</v>
      </c>
      <c r="B83" s="84">
        <f>B19/B31</f>
        <v>4.6906860701693739E-2</v>
      </c>
      <c r="C83" s="85">
        <f t="shared" ref="C83:AC83" si="38">C19/C31</f>
        <v>6.7329772293942297E-2</v>
      </c>
      <c r="D83" s="84">
        <f t="shared" si="38"/>
        <v>5.3711823511071288E-2</v>
      </c>
      <c r="E83" s="85">
        <f t="shared" si="38"/>
        <v>5.4502002087534474E-2</v>
      </c>
      <c r="F83" s="84">
        <f t="shared" si="38"/>
        <v>4.0113336535717019E-2</v>
      </c>
      <c r="G83" s="85">
        <f t="shared" si="38"/>
        <v>6.1843109736819786E-2</v>
      </c>
      <c r="H83" s="84">
        <f t="shared" si="38"/>
        <v>5.760492820318644E-2</v>
      </c>
      <c r="I83" s="85">
        <f t="shared" si="38"/>
        <v>6.0161396740042651E-2</v>
      </c>
      <c r="J83" s="84">
        <f t="shared" si="38"/>
        <v>6.3300652282414771E-2</v>
      </c>
      <c r="K83" s="85">
        <f t="shared" si="38"/>
        <v>3.6886086916868073E-2</v>
      </c>
      <c r="L83" s="84">
        <f t="shared" si="38"/>
        <v>7.1963020497859284E-2</v>
      </c>
      <c r="M83" s="85">
        <f t="shared" si="38"/>
        <v>4.019343807106128E-2</v>
      </c>
      <c r="N83" s="84">
        <f t="shared" si="38"/>
        <v>6.074250297587936E-2</v>
      </c>
      <c r="O83" s="85">
        <f t="shared" si="38"/>
        <v>4.5357907065405927E-2</v>
      </c>
      <c r="P83" s="84">
        <f t="shared" si="38"/>
        <v>6.1416683644380847E-2</v>
      </c>
      <c r="Q83" s="85">
        <f t="shared" si="38"/>
        <v>4.3753751094581697E-2</v>
      </c>
      <c r="R83" s="84">
        <f t="shared" si="38"/>
        <v>5.5092024539877299E-2</v>
      </c>
      <c r="S83" s="85">
        <f t="shared" si="38"/>
        <v>5.3441016858813563E-2</v>
      </c>
      <c r="T83" s="84">
        <f t="shared" si="38"/>
        <v>6.0220881334622361E-2</v>
      </c>
      <c r="U83" s="85">
        <f t="shared" si="38"/>
        <v>2.66665426506562E-2</v>
      </c>
      <c r="V83" s="84">
        <f t="shared" si="38"/>
        <v>6.6873927219836357E-2</v>
      </c>
      <c r="W83" s="85">
        <f t="shared" si="38"/>
        <v>4.7310331741564148E-2</v>
      </c>
      <c r="X83" s="84">
        <f t="shared" si="38"/>
        <v>5.5892156321314876E-2</v>
      </c>
      <c r="Y83" s="85">
        <f t="shared" si="38"/>
        <v>3.6839067258023668E-2</v>
      </c>
      <c r="Z83" s="84">
        <f t="shared" si="38"/>
        <v>5.8230323832494567E-2</v>
      </c>
      <c r="AA83" s="84">
        <f t="shared" si="38"/>
        <v>6.3899849859996652E-2</v>
      </c>
      <c r="AB83" s="104">
        <f t="shared" si="38"/>
        <v>5.7161364371854616E-2</v>
      </c>
      <c r="AC83" s="105">
        <f t="shared" si="38"/>
        <v>5.3312923444157272E-2</v>
      </c>
      <c r="AD83" s="18"/>
      <c r="AE83" s="18"/>
    </row>
    <row r="84" spans="1:31" x14ac:dyDescent="0.2">
      <c r="A84" s="89" t="s">
        <v>29</v>
      </c>
      <c r="B84" s="84">
        <f>B20/B31</f>
        <v>5.5585115696886921E-2</v>
      </c>
      <c r="C84" s="85">
        <f t="shared" ref="C84:AC84" si="39">C20/C31</f>
        <v>8.6252158077714441E-2</v>
      </c>
      <c r="D84" s="84">
        <f t="shared" si="39"/>
        <v>8.2842945864032291E-2</v>
      </c>
      <c r="E84" s="85">
        <f t="shared" si="39"/>
        <v>6.6141189894650496E-2</v>
      </c>
      <c r="F84" s="84">
        <f t="shared" si="39"/>
        <v>5.1702252575250213E-2</v>
      </c>
      <c r="G84" s="85">
        <f t="shared" si="39"/>
        <v>8.7582798053715605E-2</v>
      </c>
      <c r="H84" s="84">
        <f t="shared" si="39"/>
        <v>6.0607384537713957E-2</v>
      </c>
      <c r="I84" s="85">
        <f t="shared" si="39"/>
        <v>7.778153350881277E-2</v>
      </c>
      <c r="J84" s="84">
        <f t="shared" si="39"/>
        <v>0.10567319331539604</v>
      </c>
      <c r="K84" s="85">
        <f t="shared" si="39"/>
        <v>4.0254913584750786E-2</v>
      </c>
      <c r="L84" s="84">
        <f t="shared" si="39"/>
        <v>9.2186564619406663E-2</v>
      </c>
      <c r="M84" s="85">
        <f t="shared" si="39"/>
        <v>3.9435888080492004E-2</v>
      </c>
      <c r="N84" s="84">
        <f t="shared" si="39"/>
        <v>7.7630829098536178E-2</v>
      </c>
      <c r="O84" s="85">
        <f t="shared" si="39"/>
        <v>5.4699279755178583E-2</v>
      </c>
      <c r="P84" s="84">
        <f t="shared" si="39"/>
        <v>8.0444358108161459E-2</v>
      </c>
      <c r="Q84" s="85">
        <f t="shared" si="39"/>
        <v>5.6341030661406118E-2</v>
      </c>
      <c r="R84" s="84">
        <f t="shared" si="39"/>
        <v>6.8122699386503061E-2</v>
      </c>
      <c r="S84" s="85">
        <f t="shared" si="39"/>
        <v>7.2447366251062115E-2</v>
      </c>
      <c r="T84" s="84">
        <f t="shared" si="39"/>
        <v>0.12929511327431101</v>
      </c>
      <c r="U84" s="85">
        <f t="shared" si="39"/>
        <v>3.1107866025503892E-2</v>
      </c>
      <c r="V84" s="84">
        <f t="shared" si="39"/>
        <v>9.2467618410803282E-2</v>
      </c>
      <c r="W84" s="85">
        <f t="shared" si="39"/>
        <v>5.3443152522878019E-2</v>
      </c>
      <c r="X84" s="84">
        <f t="shared" si="39"/>
        <v>8.2676709463756673E-2</v>
      </c>
      <c r="Y84" s="85">
        <f t="shared" si="39"/>
        <v>4.7284999911649854E-2</v>
      </c>
      <c r="Z84" s="84">
        <f t="shared" si="39"/>
        <v>6.6209791507224197E-2</v>
      </c>
      <c r="AA84" s="84">
        <f t="shared" si="39"/>
        <v>7.5794992786815882E-2</v>
      </c>
      <c r="AB84" s="104">
        <f t="shared" si="39"/>
        <v>7.3165875408453235E-2</v>
      </c>
      <c r="AC84" s="105">
        <f t="shared" si="39"/>
        <v>6.636294957480969E-2</v>
      </c>
      <c r="AD84" s="18"/>
      <c r="AE84" s="18"/>
    </row>
    <row r="85" spans="1:31" x14ac:dyDescent="0.2">
      <c r="A85" s="90" t="s">
        <v>30</v>
      </c>
      <c r="B85" s="84">
        <f>B21/B31</f>
        <v>6.3446607041790504E-2</v>
      </c>
      <c r="C85" s="85">
        <f t="shared" ref="C85:AC85" si="40">C21/C31</f>
        <v>0.10320820142734387</v>
      </c>
      <c r="D85" s="84">
        <f t="shared" si="40"/>
        <v>9.464595195092286E-2</v>
      </c>
      <c r="E85" s="85">
        <f t="shared" si="40"/>
        <v>8.2184181536625184E-2</v>
      </c>
      <c r="F85" s="84">
        <f t="shared" si="40"/>
        <v>5.5126250496021385E-2</v>
      </c>
      <c r="G85" s="85">
        <f t="shared" si="40"/>
        <v>0.1056152309863282</v>
      </c>
      <c r="H85" s="84">
        <f t="shared" si="40"/>
        <v>6.7672178047036055E-2</v>
      </c>
      <c r="I85" s="85">
        <f t="shared" si="40"/>
        <v>9.7792532558191703E-2</v>
      </c>
      <c r="J85" s="84">
        <f t="shared" si="40"/>
        <v>0.13961253162451021</v>
      </c>
      <c r="K85" s="85">
        <f t="shared" si="40"/>
        <v>4.469538054630854E-2</v>
      </c>
      <c r="L85" s="84">
        <f t="shared" si="40"/>
        <v>0.11262077065888683</v>
      </c>
      <c r="M85" s="85">
        <f t="shared" si="40"/>
        <v>4.3968819860796322E-2</v>
      </c>
      <c r="N85" s="84">
        <f t="shared" si="40"/>
        <v>9.5480204079568101E-2</v>
      </c>
      <c r="O85" s="85">
        <f t="shared" si="40"/>
        <v>6.4877846890445165E-2</v>
      </c>
      <c r="P85" s="84">
        <f t="shared" si="40"/>
        <v>9.1974989852854544E-2</v>
      </c>
      <c r="Q85" s="85">
        <f t="shared" si="40"/>
        <v>7.7084788676039892E-2</v>
      </c>
      <c r="R85" s="84">
        <f t="shared" si="40"/>
        <v>7.2412269938650312E-2</v>
      </c>
      <c r="S85" s="85">
        <f t="shared" si="40"/>
        <v>8.9077921969279605E-2</v>
      </c>
      <c r="T85" s="84">
        <f t="shared" si="40"/>
        <v>0.14512065607185548</v>
      </c>
      <c r="U85" s="85">
        <f t="shared" si="40"/>
        <v>3.6237478258443166E-2</v>
      </c>
      <c r="V85" s="84">
        <f t="shared" si="40"/>
        <v>0.10424148841569758</v>
      </c>
      <c r="W85" s="85">
        <f t="shared" si="40"/>
        <v>5.785536334854826E-2</v>
      </c>
      <c r="X85" s="84">
        <f t="shared" si="40"/>
        <v>0.10413107417904943</v>
      </c>
      <c r="Y85" s="85">
        <f t="shared" si="40"/>
        <v>6.6754427814983003E-2</v>
      </c>
      <c r="Z85" s="84">
        <f t="shared" si="40"/>
        <v>7.3188153714139934E-2</v>
      </c>
      <c r="AA85" s="84">
        <f t="shared" si="40"/>
        <v>8.9639605228750488E-2</v>
      </c>
      <c r="AB85" s="104">
        <f t="shared" si="40"/>
        <v>8.4329482378971671E-2</v>
      </c>
      <c r="AC85" s="105">
        <f t="shared" si="40"/>
        <v>8.0355188241824707E-2</v>
      </c>
      <c r="AD85" s="18"/>
      <c r="AE85" s="18"/>
    </row>
    <row r="86" spans="1:31" x14ac:dyDescent="0.2">
      <c r="A86" s="89" t="s">
        <v>31</v>
      </c>
      <c r="B86" s="84">
        <f>B22/B31</f>
        <v>6.3854424023470371E-2</v>
      </c>
      <c r="C86" s="85">
        <f t="shared" ref="C86:AC86" si="41">C22/C31</f>
        <v>0.10186126812194025</v>
      </c>
      <c r="D86" s="84">
        <f t="shared" si="41"/>
        <v>6.5576625441348721E-2</v>
      </c>
      <c r="E86" s="85">
        <f t="shared" si="41"/>
        <v>8.5015761674023874E-2</v>
      </c>
      <c r="F86" s="84">
        <f t="shared" si="41"/>
        <v>4.4793921968584151E-2</v>
      </c>
      <c r="G86" s="85">
        <f t="shared" si="41"/>
        <v>0.1015707532984277</v>
      </c>
      <c r="H86" s="84">
        <f t="shared" si="41"/>
        <v>6.3419709576468378E-2</v>
      </c>
      <c r="I86" s="85">
        <f t="shared" si="41"/>
        <v>9.7990546386673053E-2</v>
      </c>
      <c r="J86" s="84">
        <f t="shared" si="41"/>
        <v>0.10029774368800592</v>
      </c>
      <c r="K86" s="85">
        <f t="shared" si="41"/>
        <v>4.1793971453326646E-2</v>
      </c>
      <c r="L86" s="84">
        <f t="shared" si="41"/>
        <v>0.1100988898571591</v>
      </c>
      <c r="M86" s="85">
        <f t="shared" si="41"/>
        <v>4.0598495412957507E-2</v>
      </c>
      <c r="N86" s="84">
        <f t="shared" si="41"/>
        <v>8.7825534225141708E-2</v>
      </c>
      <c r="O86" s="85">
        <f t="shared" si="41"/>
        <v>6.2504507970091119E-2</v>
      </c>
      <c r="P86" s="84">
        <f t="shared" si="41"/>
        <v>7.9803153274803654E-2</v>
      </c>
      <c r="Q86" s="85">
        <f t="shared" si="41"/>
        <v>8.4750960116230636E-2</v>
      </c>
      <c r="R86" s="84">
        <f t="shared" si="41"/>
        <v>6.6223312883435581E-2</v>
      </c>
      <c r="S86" s="85">
        <f t="shared" si="41"/>
        <v>9.0225186520119557E-2</v>
      </c>
      <c r="T86" s="84">
        <f t="shared" si="41"/>
        <v>0.12230863380274982</v>
      </c>
      <c r="U86" s="85">
        <f t="shared" si="41"/>
        <v>3.3893575660617785E-2</v>
      </c>
      <c r="V86" s="84">
        <f t="shared" si="41"/>
        <v>0.10922125638498073</v>
      </c>
      <c r="W86" s="85">
        <f t="shared" si="41"/>
        <v>5.8481998015852098E-2</v>
      </c>
      <c r="X86" s="84">
        <f t="shared" si="41"/>
        <v>9.2970101419661486E-2</v>
      </c>
      <c r="Y86" s="85">
        <f t="shared" si="41"/>
        <v>7.0291378792430165E-2</v>
      </c>
      <c r="Z86" s="84">
        <f t="shared" si="41"/>
        <v>6.7181520907256667E-2</v>
      </c>
      <c r="AA86" s="84">
        <f t="shared" si="41"/>
        <v>8.8968970086587593E-2</v>
      </c>
      <c r="AB86" s="104">
        <f t="shared" si="41"/>
        <v>7.706635503950178E-2</v>
      </c>
      <c r="AC86" s="105">
        <f t="shared" si="41"/>
        <v>8.009225739389525E-2</v>
      </c>
      <c r="AD86" s="18"/>
      <c r="AE86" s="18"/>
    </row>
    <row r="87" spans="1:31" x14ac:dyDescent="0.2">
      <c r="A87" s="90" t="s">
        <v>32</v>
      </c>
      <c r="B87" s="84">
        <f>B23/B31</f>
        <v>6.3001510391425222E-2</v>
      </c>
      <c r="C87" s="85">
        <f t="shared" ref="C87:AC87" si="42">C23/C31</f>
        <v>8.6784849928430094E-2</v>
      </c>
      <c r="D87" s="84">
        <f t="shared" si="42"/>
        <v>4.7178317523896736E-2</v>
      </c>
      <c r="E87" s="85">
        <f t="shared" si="42"/>
        <v>8.0128196701485202E-2</v>
      </c>
      <c r="F87" s="84">
        <f t="shared" si="42"/>
        <v>3.9529713711539488E-2</v>
      </c>
      <c r="G87" s="85">
        <f t="shared" si="42"/>
        <v>9.4277327534577904E-2</v>
      </c>
      <c r="H87" s="84">
        <f t="shared" si="42"/>
        <v>5.6646181030883792E-2</v>
      </c>
      <c r="I87" s="85">
        <f t="shared" si="42"/>
        <v>8.7789740253813503E-2</v>
      </c>
      <c r="J87" s="84">
        <f t="shared" si="42"/>
        <v>7.6839671621412309E-2</v>
      </c>
      <c r="K87" s="85">
        <f t="shared" si="42"/>
        <v>3.1676091021022389E-2</v>
      </c>
      <c r="L87" s="84">
        <f t="shared" si="42"/>
        <v>8.5339294509907931E-2</v>
      </c>
      <c r="M87" s="85">
        <f t="shared" si="42"/>
        <v>4.0011007665169088E-2</v>
      </c>
      <c r="N87" s="84">
        <f t="shared" si="42"/>
        <v>6.9924734699933572E-2</v>
      </c>
      <c r="O87" s="85">
        <f t="shared" si="42"/>
        <v>5.9108503834779891E-2</v>
      </c>
      <c r="P87" s="84">
        <f t="shared" si="42"/>
        <v>5.714461695907818E-2</v>
      </c>
      <c r="Q87" s="85">
        <f t="shared" si="42"/>
        <v>8.0861300510640804E-2</v>
      </c>
      <c r="R87" s="84">
        <f t="shared" si="42"/>
        <v>5.6754601226993863E-2</v>
      </c>
      <c r="S87" s="85">
        <f t="shared" si="42"/>
        <v>7.5994325820742309E-2</v>
      </c>
      <c r="T87" s="84">
        <f t="shared" si="42"/>
        <v>7.5222524371716906E-2</v>
      </c>
      <c r="U87" s="85">
        <f t="shared" si="42"/>
        <v>3.7995405206812202E-2</v>
      </c>
      <c r="V87" s="84">
        <f t="shared" si="42"/>
        <v>9.5397299179000042E-2</v>
      </c>
      <c r="W87" s="85">
        <f t="shared" si="42"/>
        <v>5.3697320229055469E-2</v>
      </c>
      <c r="X87" s="84">
        <f t="shared" si="42"/>
        <v>6.232686240382234E-2</v>
      </c>
      <c r="Y87" s="85">
        <f t="shared" si="42"/>
        <v>6.0328426955041557E-2</v>
      </c>
      <c r="Z87" s="84">
        <f t="shared" si="42"/>
        <v>6.1596202756712043E-2</v>
      </c>
      <c r="AA87" s="84">
        <f t="shared" si="42"/>
        <v>7.3675109960658028E-2</v>
      </c>
      <c r="AB87" s="104">
        <f t="shared" si="42"/>
        <v>6.3700992123815123E-2</v>
      </c>
      <c r="AC87" s="105">
        <f t="shared" si="42"/>
        <v>7.1508911825736682E-2</v>
      </c>
      <c r="AD87" s="18"/>
      <c r="AE87" s="18"/>
    </row>
    <row r="88" spans="1:31" x14ac:dyDescent="0.2">
      <c r="A88" s="89" t="s">
        <v>33</v>
      </c>
      <c r="B88" s="84">
        <f>B24/B31</f>
        <v>5.5578337575307758E-2</v>
      </c>
      <c r="C88" s="85">
        <f t="shared" ref="C88:AC88" si="43">C24/C31</f>
        <v>6.0052278130465583E-2</v>
      </c>
      <c r="D88" s="84">
        <f t="shared" si="43"/>
        <v>3.6625272814604044E-2</v>
      </c>
      <c r="E88" s="85">
        <f t="shared" si="43"/>
        <v>6.3843324490670511E-2</v>
      </c>
      <c r="F88" s="84">
        <f t="shared" si="43"/>
        <v>3.551977239870141E-2</v>
      </c>
      <c r="G88" s="85">
        <f t="shared" si="43"/>
        <v>7.1451153967752132E-2</v>
      </c>
      <c r="H88" s="84">
        <f t="shared" si="43"/>
        <v>4.7574086479804011E-2</v>
      </c>
      <c r="I88" s="85">
        <f t="shared" si="43"/>
        <v>6.4794610929899243E-2</v>
      </c>
      <c r="J88" s="84">
        <f t="shared" si="43"/>
        <v>6.4826660394352628E-2</v>
      </c>
      <c r="K88" s="85">
        <f t="shared" si="43"/>
        <v>2.4847234256008027E-2</v>
      </c>
      <c r="L88" s="84">
        <f t="shared" si="43"/>
        <v>6.4912666237259886E-2</v>
      </c>
      <c r="M88" s="85">
        <f t="shared" si="43"/>
        <v>3.712613361945017E-2</v>
      </c>
      <c r="N88" s="84">
        <f t="shared" si="43"/>
        <v>5.5663275456835415E-2</v>
      </c>
      <c r="O88" s="85">
        <f t="shared" si="43"/>
        <v>5.270632764441819E-2</v>
      </c>
      <c r="P88" s="84">
        <f t="shared" si="43"/>
        <v>4.1790446047982967E-2</v>
      </c>
      <c r="Q88" s="85">
        <f t="shared" si="43"/>
        <v>6.747706707859015E-2</v>
      </c>
      <c r="R88" s="84">
        <f t="shared" si="43"/>
        <v>4.6554601226993862E-2</v>
      </c>
      <c r="S88" s="85">
        <f t="shared" si="43"/>
        <v>6.1700126557620763E-2</v>
      </c>
      <c r="T88" s="84">
        <f t="shared" si="43"/>
        <v>5.3220114583978247E-2</v>
      </c>
      <c r="U88" s="85">
        <f t="shared" si="43"/>
        <v>4.0832271446243712E-2</v>
      </c>
      <c r="V88" s="84">
        <f t="shared" si="43"/>
        <v>8.2952015275700189E-2</v>
      </c>
      <c r="W88" s="85">
        <f t="shared" si="43"/>
        <v>4.6929665822173963E-2</v>
      </c>
      <c r="X88" s="84">
        <f t="shared" si="43"/>
        <v>4.1982359784155869E-2</v>
      </c>
      <c r="Y88" s="85">
        <f t="shared" si="43"/>
        <v>5.3219184940422548E-2</v>
      </c>
      <c r="Z88" s="84">
        <f t="shared" si="43"/>
        <v>4.9564383836978282E-2</v>
      </c>
      <c r="AA88" s="84">
        <f t="shared" si="43"/>
        <v>5.4740868931596687E-2</v>
      </c>
      <c r="AB88" s="104">
        <f t="shared" si="43"/>
        <v>5.1599044530441056E-2</v>
      </c>
      <c r="AC88" s="105">
        <f t="shared" si="43"/>
        <v>5.6688477666020816E-2</v>
      </c>
      <c r="AD88" s="18"/>
      <c r="AE88" s="18"/>
    </row>
    <row r="89" spans="1:31" x14ac:dyDescent="0.2">
      <c r="A89" s="90" t="s">
        <v>34</v>
      </c>
      <c r="B89" s="84">
        <f>B25/B31</f>
        <v>2.2974443092585752E-2</v>
      </c>
      <c r="C89" s="85">
        <f t="shared" ref="C89:AC89" si="44">C25/C31</f>
        <v>4.4099677569393529E-2</v>
      </c>
      <c r="D89" s="84">
        <f t="shared" si="44"/>
        <v>1.840392572139625E-2</v>
      </c>
      <c r="E89" s="85">
        <f t="shared" si="44"/>
        <v>5.7525509198034459E-2</v>
      </c>
      <c r="F89" s="84">
        <f t="shared" si="44"/>
        <v>1.6679081704874817E-2</v>
      </c>
      <c r="G89" s="85">
        <f t="shared" si="44"/>
        <v>6.5590709653539789E-2</v>
      </c>
      <c r="H89" s="84">
        <f t="shared" si="44"/>
        <v>2.5987307320135794E-2</v>
      </c>
      <c r="I89" s="85">
        <f t="shared" si="44"/>
        <v>5.383500961836702E-2</v>
      </c>
      <c r="J89" s="84">
        <f t="shared" si="44"/>
        <v>3.7140513220622909E-2</v>
      </c>
      <c r="K89" s="85">
        <f t="shared" si="44"/>
        <v>1.9078617356012587E-2</v>
      </c>
      <c r="L89" s="84">
        <f t="shared" si="44"/>
        <v>6.0303868449967796E-2</v>
      </c>
      <c r="M89" s="85">
        <f t="shared" si="44"/>
        <v>2.6514249669924647E-2</v>
      </c>
      <c r="N89" s="84">
        <f t="shared" si="44"/>
        <v>5.2936088564867423E-2</v>
      </c>
      <c r="O89" s="85">
        <f t="shared" si="44"/>
        <v>4.2256423642714605E-2</v>
      </c>
      <c r="P89" s="84">
        <f t="shared" si="44"/>
        <v>2.7642877335620191E-2</v>
      </c>
      <c r="Q89" s="85">
        <f t="shared" si="44"/>
        <v>5.4496230047456469E-2</v>
      </c>
      <c r="R89" s="84">
        <f t="shared" si="44"/>
        <v>3.5197546012269938E-2</v>
      </c>
      <c r="S89" s="85">
        <f t="shared" si="44"/>
        <v>5.3829413711962502E-2</v>
      </c>
      <c r="T89" s="84">
        <f t="shared" si="44"/>
        <v>3.408944789191197E-2</v>
      </c>
      <c r="U89" s="85">
        <f t="shared" si="44"/>
        <v>3.4144708081813364E-2</v>
      </c>
      <c r="V89" s="84">
        <f t="shared" si="44"/>
        <v>7.1958474360123259E-2</v>
      </c>
      <c r="W89" s="85">
        <f t="shared" si="44"/>
        <v>3.3961256408364345E-2</v>
      </c>
      <c r="X89" s="84">
        <f t="shared" si="44"/>
        <v>2.3540477899848752E-2</v>
      </c>
      <c r="Y89" s="85">
        <f t="shared" si="44"/>
        <v>4.2225481361063501E-2</v>
      </c>
      <c r="Z89" s="84">
        <f t="shared" si="44"/>
        <v>3.4734107933857464E-2</v>
      </c>
      <c r="AA89" s="84">
        <f t="shared" si="44"/>
        <v>4.1451568830817777E-2</v>
      </c>
      <c r="AB89" s="104">
        <f t="shared" si="44"/>
        <v>3.6063182852226254E-2</v>
      </c>
      <c r="AC89" s="105">
        <f t="shared" si="44"/>
        <v>4.5770926555103925E-2</v>
      </c>
      <c r="AD89" s="18"/>
      <c r="AE89" s="18"/>
    </row>
    <row r="90" spans="1:31" x14ac:dyDescent="0.2">
      <c r="A90" s="89" t="s">
        <v>35</v>
      </c>
      <c r="B90" s="84">
        <f>B26/B31</f>
        <v>0</v>
      </c>
      <c r="C90" s="85">
        <f t="shared" ref="C90:AC90" si="45">C26/C31</f>
        <v>2.2801013128094932E-2</v>
      </c>
      <c r="D90" s="84">
        <f t="shared" si="45"/>
        <v>9.5783557249635542E-4</v>
      </c>
      <c r="E90" s="85">
        <f t="shared" si="45"/>
        <v>3.0516388723107218E-2</v>
      </c>
      <c r="F90" s="84">
        <f t="shared" si="45"/>
        <v>9.4911226675392006E-4</v>
      </c>
      <c r="G90" s="85">
        <f t="shared" si="45"/>
        <v>3.2537032610288168E-2</v>
      </c>
      <c r="H90" s="84">
        <f t="shared" si="45"/>
        <v>3.1683155499891585E-3</v>
      </c>
      <c r="I90" s="85">
        <f t="shared" si="45"/>
        <v>2.0060502506499264E-2</v>
      </c>
      <c r="J90" s="84">
        <f t="shared" si="45"/>
        <v>8.9093631497725329E-3</v>
      </c>
      <c r="K90" s="85">
        <f t="shared" si="45"/>
        <v>6.663550549500661E-3</v>
      </c>
      <c r="L90" s="84">
        <f t="shared" si="45"/>
        <v>2.0710036752169137E-2</v>
      </c>
      <c r="M90" s="85">
        <f t="shared" si="45"/>
        <v>7.0606751161834324E-3</v>
      </c>
      <c r="N90" s="84">
        <f t="shared" si="45"/>
        <v>1.1280521731506553E-2</v>
      </c>
      <c r="O90" s="85">
        <f t="shared" si="45"/>
        <v>7.938320665221826E-3</v>
      </c>
      <c r="P90" s="84">
        <f t="shared" si="45"/>
        <v>5.2354532575890379E-3</v>
      </c>
      <c r="Q90" s="85">
        <f t="shared" si="45"/>
        <v>1.2188802634211295E-2</v>
      </c>
      <c r="R90" s="84">
        <f t="shared" si="45"/>
        <v>8.8687116564417183E-3</v>
      </c>
      <c r="S90" s="85">
        <f t="shared" si="45"/>
        <v>6.0685514470471685E-3</v>
      </c>
      <c r="T90" s="84">
        <f t="shared" si="45"/>
        <v>8.9485991322859164E-3</v>
      </c>
      <c r="U90" s="85">
        <f t="shared" si="45"/>
        <v>2.5764326174509129E-3</v>
      </c>
      <c r="V90" s="84">
        <f t="shared" si="45"/>
        <v>1.3934251070195152E-2</v>
      </c>
      <c r="W90" s="85">
        <f t="shared" si="45"/>
        <v>3.667276903417443E-3</v>
      </c>
      <c r="X90" s="84">
        <f t="shared" si="45"/>
        <v>4.3860039798265197E-3</v>
      </c>
      <c r="Y90" s="85">
        <f t="shared" si="45"/>
        <v>3.2453954847183691E-3</v>
      </c>
      <c r="Z90" s="84">
        <f t="shared" si="45"/>
        <v>3.0265080359006468E-3</v>
      </c>
      <c r="AA90" s="84">
        <f t="shared" si="45"/>
        <v>5.0866904265915282E-3</v>
      </c>
      <c r="AB90" s="104">
        <f t="shared" si="45"/>
        <v>6.5202482987236441E-3</v>
      </c>
      <c r="AC90" s="105">
        <f t="shared" si="45"/>
        <v>1.2817381059945614E-2</v>
      </c>
      <c r="AD90" s="18"/>
      <c r="AE90" s="18"/>
    </row>
    <row r="91" spans="1:31" x14ac:dyDescent="0.2">
      <c r="A91" s="90" t="s">
        <v>36</v>
      </c>
      <c r="B91" s="84">
        <f>B27/B31</f>
        <v>0</v>
      </c>
      <c r="C91" s="85">
        <f t="shared" ref="C91:AC91" si="46">C27/C31</f>
        <v>4.662461441781736E-4</v>
      </c>
      <c r="D91" s="84">
        <f t="shared" si="46"/>
        <v>5.6178039442601489E-6</v>
      </c>
      <c r="E91" s="85">
        <f t="shared" si="46"/>
        <v>3.7859567296695437E-4</v>
      </c>
      <c r="F91" s="84">
        <f t="shared" si="46"/>
        <v>0</v>
      </c>
      <c r="G91" s="85">
        <f t="shared" si="46"/>
        <v>5.5262961734897145E-5</v>
      </c>
      <c r="H91" s="84">
        <f t="shared" si="46"/>
        <v>0</v>
      </c>
      <c r="I91" s="85">
        <f t="shared" si="46"/>
        <v>1.5469830350105466E-6</v>
      </c>
      <c r="J91" s="84">
        <f t="shared" si="46"/>
        <v>0</v>
      </c>
      <c r="K91" s="85">
        <f t="shared" si="46"/>
        <v>0</v>
      </c>
      <c r="L91" s="84">
        <f t="shared" si="46"/>
        <v>0</v>
      </c>
      <c r="M91" s="85">
        <f t="shared" si="46"/>
        <v>2.0098265055919558E-5</v>
      </c>
      <c r="N91" s="84">
        <f t="shared" si="46"/>
        <v>0</v>
      </c>
      <c r="O91" s="85">
        <f t="shared" si="46"/>
        <v>7.7279487276361747E-6</v>
      </c>
      <c r="P91" s="84">
        <f t="shared" si="46"/>
        <v>0</v>
      </c>
      <c r="Q91" s="85">
        <f t="shared" si="46"/>
        <v>6.5592910718209577E-5</v>
      </c>
      <c r="R91" s="84">
        <f t="shared" si="46"/>
        <v>1.2269938650306748E-6</v>
      </c>
      <c r="S91" s="85">
        <f t="shared" si="46"/>
        <v>1.1950672404582844E-6</v>
      </c>
      <c r="T91" s="84">
        <f t="shared" si="46"/>
        <v>4.7624263609823933E-6</v>
      </c>
      <c r="U91" s="85">
        <f t="shared" si="46"/>
        <v>4.6506003925106733E-6</v>
      </c>
      <c r="V91" s="84">
        <f t="shared" si="46"/>
        <v>0</v>
      </c>
      <c r="W91" s="85">
        <f t="shared" si="46"/>
        <v>3.4857285418621242E-3</v>
      </c>
      <c r="X91" s="84">
        <f t="shared" si="46"/>
        <v>0</v>
      </c>
      <c r="Y91" s="85">
        <f t="shared" si="46"/>
        <v>0</v>
      </c>
      <c r="Z91" s="84">
        <f t="shared" si="46"/>
        <v>0</v>
      </c>
      <c r="AA91" s="84">
        <f t="shared" si="46"/>
        <v>0</v>
      </c>
      <c r="AB91" s="104">
        <f t="shared" si="46"/>
        <v>4.1676243520125564E-7</v>
      </c>
      <c r="AC91" s="105">
        <f t="shared" si="46"/>
        <v>3.817684651283378E-4</v>
      </c>
      <c r="AD91" s="18"/>
      <c r="AE91" s="18"/>
    </row>
    <row r="92" spans="1:31" x14ac:dyDescent="0.2">
      <c r="A92" s="89" t="s">
        <v>37</v>
      </c>
      <c r="B92" s="84">
        <f>B28/B31</f>
        <v>0</v>
      </c>
      <c r="C92" s="85">
        <f t="shared" ref="C92:AC92" si="47">C28/C31</f>
        <v>0</v>
      </c>
      <c r="D92" s="84">
        <f t="shared" si="47"/>
        <v>0</v>
      </c>
      <c r="E92" s="85">
        <f t="shared" si="47"/>
        <v>0</v>
      </c>
      <c r="F92" s="84">
        <f t="shared" si="47"/>
        <v>0</v>
      </c>
      <c r="G92" s="85">
        <f t="shared" si="47"/>
        <v>0</v>
      </c>
      <c r="H92" s="84">
        <f t="shared" si="47"/>
        <v>8.0906934371531115E-7</v>
      </c>
      <c r="I92" s="85">
        <f t="shared" si="47"/>
        <v>7.7349151750527328E-7</v>
      </c>
      <c r="J92" s="84">
        <f t="shared" si="47"/>
        <v>0</v>
      </c>
      <c r="K92" s="85">
        <f t="shared" si="47"/>
        <v>0</v>
      </c>
      <c r="L92" s="84">
        <f t="shared" si="47"/>
        <v>0</v>
      </c>
      <c r="M92" s="85">
        <f t="shared" si="47"/>
        <v>3.0920407778337779E-6</v>
      </c>
      <c r="N92" s="84">
        <f t="shared" si="47"/>
        <v>0</v>
      </c>
      <c r="O92" s="85">
        <f t="shared" si="47"/>
        <v>0</v>
      </c>
      <c r="P92" s="84">
        <f t="shared" si="47"/>
        <v>0</v>
      </c>
      <c r="Q92" s="85">
        <f t="shared" si="47"/>
        <v>0</v>
      </c>
      <c r="R92" s="84">
        <f t="shared" si="47"/>
        <v>0</v>
      </c>
      <c r="S92" s="85">
        <f t="shared" si="47"/>
        <v>1.1950672404582844E-6</v>
      </c>
      <c r="T92" s="84">
        <f t="shared" si="47"/>
        <v>0</v>
      </c>
      <c r="U92" s="85">
        <f t="shared" si="47"/>
        <v>0</v>
      </c>
      <c r="V92" s="84">
        <f t="shared" si="47"/>
        <v>0</v>
      </c>
      <c r="W92" s="85">
        <f t="shared" si="47"/>
        <v>2.6588050369714452E-3</v>
      </c>
      <c r="X92" s="84">
        <f t="shared" si="47"/>
        <v>0</v>
      </c>
      <c r="Y92" s="85">
        <f t="shared" si="47"/>
        <v>0</v>
      </c>
      <c r="Z92" s="84">
        <f t="shared" si="47"/>
        <v>0</v>
      </c>
      <c r="AA92" s="84">
        <f t="shared" si="47"/>
        <v>0</v>
      </c>
      <c r="AB92" s="104">
        <f t="shared" si="47"/>
        <v>1.0419060880031391E-7</v>
      </c>
      <c r="AC92" s="105">
        <f t="shared" si="47"/>
        <v>2.3830400485913813E-4</v>
      </c>
      <c r="AD92" s="18"/>
      <c r="AE92" s="18"/>
    </row>
    <row r="93" spans="1:31" x14ac:dyDescent="0.2">
      <c r="A93" s="90" t="s">
        <v>38</v>
      </c>
      <c r="B93" s="84"/>
      <c r="C93" s="85"/>
      <c r="D93" s="84"/>
      <c r="E93" s="85"/>
      <c r="F93" s="84"/>
      <c r="G93" s="85"/>
      <c r="H93" s="84"/>
      <c r="I93" s="85"/>
      <c r="J93" s="84"/>
      <c r="K93" s="85"/>
      <c r="L93" s="84"/>
      <c r="M93" s="85"/>
      <c r="N93" s="84"/>
      <c r="O93" s="85"/>
      <c r="P93" s="84"/>
      <c r="Q93" s="85"/>
      <c r="R93" s="84"/>
      <c r="S93" s="85"/>
      <c r="T93" s="84"/>
      <c r="U93" s="85"/>
      <c r="V93" s="84"/>
      <c r="W93" s="85"/>
      <c r="X93" s="84"/>
      <c r="Y93" s="85"/>
      <c r="Z93" s="84"/>
      <c r="AA93" s="84"/>
      <c r="AB93" s="104">
        <f t="shared" ref="AB93:AC93" si="48">AB29/AB31</f>
        <v>0</v>
      </c>
      <c r="AC93" s="105">
        <f t="shared" si="48"/>
        <v>0</v>
      </c>
      <c r="AD93" s="18"/>
      <c r="AE93" s="18"/>
    </row>
    <row r="94" spans="1:31" ht="13.5" thickBot="1" x14ac:dyDescent="0.25">
      <c r="A94" s="89" t="s">
        <v>39</v>
      </c>
      <c r="B94" s="86"/>
      <c r="C94" s="87"/>
      <c r="D94" s="86"/>
      <c r="E94" s="87"/>
      <c r="F94" s="86"/>
      <c r="G94" s="87"/>
      <c r="H94" s="86"/>
      <c r="I94" s="87"/>
      <c r="J94" s="86"/>
      <c r="K94" s="87"/>
      <c r="L94" s="86"/>
      <c r="M94" s="87"/>
      <c r="N94" s="86"/>
      <c r="O94" s="87"/>
      <c r="P94" s="86"/>
      <c r="Q94" s="87"/>
      <c r="R94" s="86"/>
      <c r="S94" s="87"/>
      <c r="T94" s="86"/>
      <c r="U94" s="87"/>
      <c r="V94" s="86"/>
      <c r="W94" s="87"/>
      <c r="X94" s="86"/>
      <c r="Y94" s="87"/>
      <c r="Z94" s="86"/>
      <c r="AA94" s="86"/>
      <c r="AB94" s="106">
        <f t="shared" ref="AB94:AC94" si="49">AB30/AB31</f>
        <v>1.0419060880031391E-7</v>
      </c>
      <c r="AC94" s="107">
        <f t="shared" si="49"/>
        <v>0</v>
      </c>
      <c r="AD94" s="18"/>
      <c r="AE94" s="18"/>
    </row>
    <row r="95" spans="1:31" ht="14.25" thickTop="1" thickBot="1" x14ac:dyDescent="0.25">
      <c r="A95" s="9" t="s">
        <v>13</v>
      </c>
      <c r="B95" s="80">
        <f>SUM(B71:B94)</f>
        <v>1</v>
      </c>
      <c r="C95" s="81">
        <f t="shared" ref="C95:AC95" si="50">SUM(C71:C94)</f>
        <v>1</v>
      </c>
      <c r="D95" s="80">
        <f t="shared" si="50"/>
        <v>1.0000000000000002</v>
      </c>
      <c r="E95" s="81">
        <f t="shared" si="50"/>
        <v>1</v>
      </c>
      <c r="F95" s="80">
        <f t="shared" si="50"/>
        <v>0.99999999999999989</v>
      </c>
      <c r="G95" s="81">
        <f t="shared" si="50"/>
        <v>0.99999999999999989</v>
      </c>
      <c r="H95" s="80">
        <f t="shared" si="50"/>
        <v>1</v>
      </c>
      <c r="I95" s="81">
        <f t="shared" si="50"/>
        <v>1.0000000000000002</v>
      </c>
      <c r="J95" s="80">
        <f t="shared" si="50"/>
        <v>1.0000000000000002</v>
      </c>
      <c r="K95" s="80">
        <f t="shared" si="50"/>
        <v>1</v>
      </c>
      <c r="L95" s="80">
        <f t="shared" si="50"/>
        <v>1.0000000000000002</v>
      </c>
      <c r="M95" s="81">
        <f t="shared" si="50"/>
        <v>1</v>
      </c>
      <c r="N95" s="80">
        <f t="shared" si="50"/>
        <v>1</v>
      </c>
      <c r="O95" s="81">
        <f t="shared" si="50"/>
        <v>1</v>
      </c>
      <c r="P95" s="80">
        <f t="shared" si="50"/>
        <v>0.99999999999999989</v>
      </c>
      <c r="Q95" s="81">
        <f t="shared" si="50"/>
        <v>0.99999999999999989</v>
      </c>
      <c r="R95" s="80">
        <f t="shared" si="50"/>
        <v>0.99999877300613504</v>
      </c>
      <c r="S95" s="81">
        <f t="shared" si="50"/>
        <v>1</v>
      </c>
      <c r="T95" s="80">
        <f t="shared" si="50"/>
        <v>0.99999999999999989</v>
      </c>
      <c r="U95" s="81">
        <f t="shared" si="50"/>
        <v>0.99999999999999989</v>
      </c>
      <c r="V95" s="80">
        <f t="shared" si="50"/>
        <v>1</v>
      </c>
      <c r="W95" s="81">
        <f t="shared" si="50"/>
        <v>1</v>
      </c>
      <c r="X95" s="80">
        <f t="shared" si="50"/>
        <v>0.99999999999999989</v>
      </c>
      <c r="Y95" s="81">
        <f t="shared" si="50"/>
        <v>1.0000000000000002</v>
      </c>
      <c r="Z95" s="80">
        <f t="shared" si="50"/>
        <v>1</v>
      </c>
      <c r="AA95" s="80">
        <f t="shared" si="50"/>
        <v>0.99999999999999989</v>
      </c>
      <c r="AB95" s="80">
        <f t="shared" si="50"/>
        <v>0.99999999999999989</v>
      </c>
      <c r="AC95" s="82">
        <f t="shared" si="50"/>
        <v>1.0000000000000002</v>
      </c>
      <c r="AD95" s="83"/>
    </row>
    <row r="96" spans="1:31" ht="13.5" thickTop="1" x14ac:dyDescent="0.2">
      <c r="B96" s="2"/>
    </row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F5:G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AB37:AC37"/>
    <mergeCell ref="R37:S37"/>
    <mergeCell ref="T37:U37"/>
    <mergeCell ref="V37:W37"/>
    <mergeCell ref="X37:Y37"/>
    <mergeCell ref="Z37:AA37"/>
  </mergeCells>
  <phoneticPr fontId="0" type="noConversion"/>
  <pageMargins left="0.75000000000000011" right="0.75000000000000011" top="1" bottom="1" header="0.5" footer="0.5"/>
  <pageSetup paperSize="9" orientation="landscape"/>
  <headerFooter alignWithMargins="0"/>
  <ignoredErrors>
    <ignoredError sqref="AB6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AD96"/>
  <sheetViews>
    <sheetView topLeftCell="A22" zoomScale="90" zoomScaleNormal="90" zoomScalePageLayoutView="90" workbookViewId="0">
      <selection activeCell="P33" sqref="P33"/>
    </sheetView>
  </sheetViews>
  <sheetFormatPr defaultColWidth="8.85546875" defaultRowHeight="12.75" x14ac:dyDescent="0.2"/>
  <cols>
    <col min="1" max="1" width="12" style="240" customWidth="1"/>
    <col min="2" max="2" width="9.28515625" style="232" customWidth="1"/>
    <col min="3" max="3" width="8.42578125" style="232" customWidth="1"/>
    <col min="4" max="4" width="7.7109375" style="232" customWidth="1"/>
    <col min="5" max="5" width="8" style="232" customWidth="1"/>
    <col min="6" max="6" width="8.42578125" style="232" bestFit="1" customWidth="1"/>
    <col min="7" max="7" width="8" style="232" customWidth="1"/>
    <col min="8" max="9" width="8.85546875" style="232" customWidth="1"/>
    <col min="10" max="10" width="7.7109375" style="232" customWidth="1"/>
    <col min="11" max="11" width="8" style="232" customWidth="1"/>
    <col min="12" max="12" width="8.42578125" style="232" bestFit="1" customWidth="1"/>
    <col min="13" max="13" width="8" style="232" customWidth="1"/>
    <col min="14" max="14" width="8.85546875" style="232" customWidth="1"/>
    <col min="15" max="15" width="9.28515625" style="232" customWidth="1"/>
    <col min="16" max="16" width="8.7109375" style="232" bestFit="1" customWidth="1"/>
    <col min="17" max="17" width="8" style="232" customWidth="1"/>
    <col min="18" max="18" width="8.7109375" style="232" bestFit="1" customWidth="1"/>
    <col min="19" max="19" width="8.42578125" style="232" bestFit="1" customWidth="1"/>
    <col min="20" max="20" width="8" style="232" customWidth="1"/>
    <col min="21" max="21" width="7.7109375" style="232" customWidth="1"/>
    <col min="22" max="22" width="9.28515625" style="232" customWidth="1"/>
    <col min="23" max="23" width="8.42578125" style="232" customWidth="1"/>
    <col min="24" max="25" width="8" style="232" customWidth="1"/>
    <col min="26" max="26" width="9.28515625" style="232" customWidth="1"/>
    <col min="27" max="27" width="8.85546875" style="232" customWidth="1"/>
    <col min="28" max="28" width="10.42578125" style="240" bestFit="1" customWidth="1"/>
    <col min="29" max="29" width="10.28515625" style="240" customWidth="1"/>
    <col min="30" max="16384" width="8.85546875" style="232"/>
  </cols>
  <sheetData>
    <row r="2" spans="1:29" ht="15.75" x14ac:dyDescent="0.25">
      <c r="A2" s="310" t="s">
        <v>45</v>
      </c>
      <c r="B2" s="310"/>
      <c r="C2" s="310"/>
      <c r="D2" s="310"/>
      <c r="E2" s="310"/>
      <c r="F2" s="310"/>
      <c r="G2" s="310"/>
      <c r="H2" s="310"/>
      <c r="I2" s="310"/>
      <c r="J2" s="310"/>
      <c r="K2" s="310"/>
      <c r="L2" s="310"/>
      <c r="M2" s="310"/>
      <c r="N2" s="310"/>
      <c r="O2" s="310"/>
      <c r="P2" s="310" t="s">
        <v>45</v>
      </c>
      <c r="Q2" s="310"/>
      <c r="R2" s="310"/>
      <c r="S2" s="310"/>
      <c r="T2" s="310"/>
      <c r="U2" s="310"/>
      <c r="V2" s="310"/>
      <c r="W2" s="310"/>
      <c r="X2" s="310"/>
      <c r="Y2" s="310"/>
      <c r="Z2" s="310"/>
      <c r="AA2" s="310"/>
      <c r="AB2" s="310"/>
      <c r="AC2" s="310"/>
    </row>
    <row r="3" spans="1:29" ht="15.75" x14ac:dyDescent="0.25">
      <c r="A3" s="231"/>
      <c r="B3" s="231"/>
      <c r="C3" s="231"/>
      <c r="D3" s="231"/>
      <c r="E3" s="231"/>
      <c r="F3" s="231"/>
      <c r="G3" s="231"/>
      <c r="H3" s="231"/>
      <c r="I3" s="231"/>
      <c r="J3" s="231"/>
      <c r="K3" s="231"/>
      <c r="L3" s="231"/>
      <c r="M3" s="231"/>
      <c r="N3" s="231"/>
      <c r="O3" s="231"/>
      <c r="P3" s="231"/>
      <c r="Q3" s="231"/>
      <c r="R3" s="231"/>
      <c r="S3" s="231"/>
      <c r="T3" s="231"/>
      <c r="U3" s="231"/>
      <c r="V3" s="231"/>
      <c r="W3" s="231"/>
      <c r="X3" s="231"/>
      <c r="Y3" s="231"/>
      <c r="Z3" s="231"/>
      <c r="AA3" s="231"/>
      <c r="AB3" s="231"/>
      <c r="AC3" s="231"/>
    </row>
    <row r="4" spans="1:29" ht="13.5" thickBot="1" x14ac:dyDescent="0.25"/>
    <row r="5" spans="1:29" ht="14.25" thickTop="1" thickBot="1" x14ac:dyDescent="0.25">
      <c r="A5" s="300" t="s">
        <v>0</v>
      </c>
      <c r="B5" s="305" t="s">
        <v>1</v>
      </c>
      <c r="C5" s="306"/>
      <c r="D5" s="302" t="s">
        <v>2</v>
      </c>
      <c r="E5" s="303"/>
      <c r="F5" s="302" t="s">
        <v>3</v>
      </c>
      <c r="G5" s="303"/>
      <c r="H5" s="302" t="s">
        <v>4</v>
      </c>
      <c r="I5" s="303"/>
      <c r="J5" s="302" t="s">
        <v>5</v>
      </c>
      <c r="K5" s="303"/>
      <c r="L5" s="302" t="s">
        <v>6</v>
      </c>
      <c r="M5" s="303"/>
      <c r="N5" s="302" t="s">
        <v>7</v>
      </c>
      <c r="O5" s="303"/>
      <c r="P5" s="315" t="s">
        <v>8</v>
      </c>
      <c r="Q5" s="303"/>
      <c r="R5" s="302" t="s">
        <v>9</v>
      </c>
      <c r="S5" s="303"/>
      <c r="T5" s="302" t="s">
        <v>10</v>
      </c>
      <c r="U5" s="303"/>
      <c r="V5" s="316" t="s">
        <v>11</v>
      </c>
      <c r="W5" s="317"/>
      <c r="X5" s="302" t="s">
        <v>12</v>
      </c>
      <c r="Y5" s="303"/>
      <c r="Z5" s="302" t="s">
        <v>40</v>
      </c>
      <c r="AA5" s="303"/>
      <c r="AB5" s="302" t="s">
        <v>41</v>
      </c>
      <c r="AC5" s="303"/>
    </row>
    <row r="6" spans="1:29" ht="15" thickTop="1" thickBot="1" x14ac:dyDescent="0.3">
      <c r="A6" s="301"/>
      <c r="B6" s="252" t="s">
        <v>14</v>
      </c>
      <c r="C6" s="253" t="s">
        <v>15</v>
      </c>
      <c r="D6" s="50" t="s">
        <v>14</v>
      </c>
      <c r="E6" s="254" t="s">
        <v>15</v>
      </c>
      <c r="F6" s="255" t="s">
        <v>14</v>
      </c>
      <c r="G6" s="253" t="s">
        <v>15</v>
      </c>
      <c r="H6" s="50" t="s">
        <v>14</v>
      </c>
      <c r="I6" s="254" t="s">
        <v>15</v>
      </c>
      <c r="J6" s="255" t="s">
        <v>14</v>
      </c>
      <c r="K6" s="253" t="s">
        <v>15</v>
      </c>
      <c r="L6" s="50" t="s">
        <v>14</v>
      </c>
      <c r="M6" s="255" t="s">
        <v>15</v>
      </c>
      <c r="N6" s="252" t="s">
        <v>14</v>
      </c>
      <c r="O6" s="39" t="s">
        <v>15</v>
      </c>
      <c r="P6" s="256" t="s">
        <v>14</v>
      </c>
      <c r="Q6" s="253" t="s">
        <v>15</v>
      </c>
      <c r="R6" s="50" t="s">
        <v>14</v>
      </c>
      <c r="S6" s="254" t="s">
        <v>15</v>
      </c>
      <c r="T6" s="255" t="s">
        <v>14</v>
      </c>
      <c r="U6" s="253" t="s">
        <v>15</v>
      </c>
      <c r="V6" s="50" t="s">
        <v>14</v>
      </c>
      <c r="W6" s="254" t="s">
        <v>15</v>
      </c>
      <c r="X6" s="255" t="s">
        <v>14</v>
      </c>
      <c r="Y6" s="253" t="s">
        <v>15</v>
      </c>
      <c r="Z6" s="50" t="s">
        <v>14</v>
      </c>
      <c r="AA6" s="255" t="s">
        <v>15</v>
      </c>
      <c r="AB6" s="252" t="s">
        <v>14</v>
      </c>
      <c r="AC6" s="39" t="s">
        <v>15</v>
      </c>
    </row>
    <row r="7" spans="1:29" ht="13.5" thickTop="1" x14ac:dyDescent="0.2">
      <c r="A7" s="124" t="s">
        <v>16</v>
      </c>
      <c r="B7" s="125">
        <f>Monthly!B7-(Saturdays!B7+'Sundays &amp; Holidays'!B7)</f>
        <v>0</v>
      </c>
      <c r="C7" s="172">
        <f>Monthly!C7-(Saturdays!C7+'Sundays &amp; Holidays'!C7)</f>
        <v>0</v>
      </c>
      <c r="D7" s="126">
        <f>Monthly!D7-(Saturdays!D7+'Sundays &amp; Holidays'!D7)</f>
        <v>0</v>
      </c>
      <c r="E7" s="166">
        <f>Monthly!E7-(Saturdays!E7+'Sundays &amp; Holidays'!E7)</f>
        <v>0</v>
      </c>
      <c r="F7" s="125">
        <f>Monthly!F7-(Saturdays!F7+'Sundays &amp; Holidays'!F7)</f>
        <v>0</v>
      </c>
      <c r="G7" s="127">
        <f>Monthly!G7-(Saturdays!G7+'Sundays &amp; Holidays'!G7)</f>
        <v>0</v>
      </c>
      <c r="H7" s="126">
        <f>Monthly!H7-(Saturdays!H7+'Sundays &amp; Holidays'!H7)</f>
        <v>0</v>
      </c>
      <c r="I7" s="166">
        <f>Monthly!I7-(Saturdays!I7+'Sundays &amp; Holidays'!I7)</f>
        <v>0</v>
      </c>
      <c r="J7" s="125">
        <f>Monthly!J7-(Saturdays!J7+'Sundays &amp; Holidays'!J7)</f>
        <v>0</v>
      </c>
      <c r="K7" s="127">
        <f>Monthly!K7-(Saturdays!K7+'Sundays &amp; Holidays'!K7)</f>
        <v>0</v>
      </c>
      <c r="L7" s="126">
        <f>Monthly!L7-(Saturdays!L7+'Sundays &amp; Holidays'!L7)</f>
        <v>0</v>
      </c>
      <c r="M7" s="125">
        <f>Monthly!M7-(Saturdays!M7+'Sundays &amp; Holidays'!M7)</f>
        <v>0</v>
      </c>
      <c r="N7" s="165">
        <f>Monthly!N7-(Saturdays!N7+'Sundays &amp; Holidays'!N7)</f>
        <v>0</v>
      </c>
      <c r="O7" s="167">
        <f>Monthly!O7-(Saturdays!O7+'Sundays &amp; Holidays'!O7)</f>
        <v>0</v>
      </c>
      <c r="P7" s="125">
        <f>Monthly!P7-(Saturdays!P7+'Sundays &amp; Holidays'!P7)</f>
        <v>0</v>
      </c>
      <c r="Q7" s="127">
        <f>Monthly!Q7-(Saturdays!Q7+'Sundays &amp; Holidays'!Q7)</f>
        <v>0</v>
      </c>
      <c r="R7" s="126">
        <f>Monthly!R7-(Saturdays!R7+'Sundays &amp; Holidays'!R7)</f>
        <v>0</v>
      </c>
      <c r="S7" s="166">
        <f>Monthly!S7-(Saturdays!S7+'Sundays &amp; Holidays'!S7)</f>
        <v>0</v>
      </c>
      <c r="T7" s="125">
        <f>Monthly!T7-(Saturdays!T7+'Sundays &amp; Holidays'!T7)</f>
        <v>0</v>
      </c>
      <c r="U7" s="127">
        <f>Monthly!U7-(Saturdays!U7+'Sundays &amp; Holidays'!U7)</f>
        <v>0</v>
      </c>
      <c r="V7" s="126">
        <f>Monthly!V7-(Saturdays!V7+'Sundays &amp; Holidays'!V7)</f>
        <v>0</v>
      </c>
      <c r="W7" s="166">
        <f>Monthly!W7-(Saturdays!W7+'Sundays &amp; Holidays'!W7)</f>
        <v>0</v>
      </c>
      <c r="X7" s="125">
        <f>Monthly!X7-(Saturdays!X7+'Sundays &amp; Holidays'!X7)</f>
        <v>0</v>
      </c>
      <c r="Y7" s="127">
        <f>Monthly!Y7-(Saturdays!Y7+'Sundays &amp; Holidays'!Y7)</f>
        <v>0</v>
      </c>
      <c r="Z7" s="170">
        <f>Monthly!Z7-(Saturdays!Z7+'Sundays &amp; Holidays'!Z7)</f>
        <v>0</v>
      </c>
      <c r="AA7" s="171">
        <f>Monthly!AA7-(Saturdays!AA7+'Sundays &amp; Holidays'!AA7)</f>
        <v>0</v>
      </c>
      <c r="AB7" s="156">
        <f>+B7+D7+F7+H7+J7+L7+N7+P7+R7+T7+V7+X7+Z7</f>
        <v>0</v>
      </c>
      <c r="AC7" s="157">
        <f>+C7+E7+G7+I7+K7+M7+O7+Q7+S7+U7+W7+Y7+AA7</f>
        <v>0</v>
      </c>
    </row>
    <row r="8" spans="1:29" x14ac:dyDescent="0.2">
      <c r="A8" s="136" t="s">
        <v>17</v>
      </c>
      <c r="B8" s="175">
        <f>Monthly!B8-(Saturdays!B8+'Sundays &amp; Holidays'!B8)</f>
        <v>9085</v>
      </c>
      <c r="C8" s="176">
        <f>Monthly!C8-(Saturdays!C8+'Sundays &amp; Holidays'!C8)</f>
        <v>3</v>
      </c>
      <c r="D8" s="177">
        <f>Monthly!D8-(Saturdays!D8+'Sundays &amp; Holidays'!D8)</f>
        <v>5787</v>
      </c>
      <c r="E8" s="178">
        <f>Monthly!E8-(Saturdays!E8+'Sundays &amp; Holidays'!E8)</f>
        <v>52</v>
      </c>
      <c r="F8" s="175">
        <f>Monthly!F8-(Saturdays!F8+'Sundays &amp; Holidays'!F8)</f>
        <v>16909</v>
      </c>
      <c r="G8" s="179">
        <f>Monthly!G8-(Saturdays!G8+'Sundays &amp; Holidays'!G8)</f>
        <v>188</v>
      </c>
      <c r="H8" s="177">
        <f>Monthly!H8-(Saturdays!H8+'Sundays &amp; Holidays'!H8)</f>
        <v>11574</v>
      </c>
      <c r="I8" s="178">
        <f>Monthly!I8-(Saturdays!I8+'Sundays &amp; Holidays'!I8)</f>
        <v>1009</v>
      </c>
      <c r="J8" s="175">
        <f>Monthly!J8-(Saturdays!J8+'Sundays &amp; Holidays'!J8)</f>
        <v>237</v>
      </c>
      <c r="K8" s="179">
        <f>Monthly!K8-(Saturdays!K8+'Sundays &amp; Holidays'!K8)</f>
        <v>477</v>
      </c>
      <c r="L8" s="177">
        <f>Monthly!L8-(Saturdays!L8+'Sundays &amp; Holidays'!L8)</f>
        <v>1804</v>
      </c>
      <c r="M8" s="175">
        <f>Monthly!M8-(Saturdays!M8+'Sundays &amp; Holidays'!M8)</f>
        <v>2055</v>
      </c>
      <c r="N8" s="180">
        <f>Monthly!N8-(Saturdays!N8+'Sundays &amp; Holidays'!N8)</f>
        <v>5013</v>
      </c>
      <c r="O8" s="181">
        <f>Monthly!O8-(Saturdays!O8+'Sundays &amp; Holidays'!O8)</f>
        <v>3383</v>
      </c>
      <c r="P8" s="175">
        <f>Monthly!P8-(Saturdays!P8+'Sundays &amp; Holidays'!P8)</f>
        <v>1538</v>
      </c>
      <c r="Q8" s="179">
        <f>Monthly!Q8-(Saturdays!Q8+'Sundays &amp; Holidays'!Q8)</f>
        <v>791</v>
      </c>
      <c r="R8" s="177">
        <f>Monthly!R8-(Saturdays!R8+'Sundays &amp; Holidays'!R8)</f>
        <v>721</v>
      </c>
      <c r="S8" s="178">
        <f>Monthly!S8-(Saturdays!S8+'Sundays &amp; Holidays'!S8)</f>
        <v>448</v>
      </c>
      <c r="T8" s="175">
        <f>Monthly!T8-(Saturdays!T8+'Sundays &amp; Holidays'!T8)</f>
        <v>9</v>
      </c>
      <c r="U8" s="179">
        <f>Monthly!U8-(Saturdays!U8+'Sundays &amp; Holidays'!U8)</f>
        <v>16</v>
      </c>
      <c r="V8" s="177">
        <f>Monthly!V8-(Saturdays!V8+'Sundays &amp; Holidays'!V8)</f>
        <v>216</v>
      </c>
      <c r="W8" s="178">
        <f>Monthly!W8-(Saturdays!W8+'Sundays &amp; Holidays'!W8)</f>
        <v>33</v>
      </c>
      <c r="X8" s="175">
        <f>Monthly!X8-(Saturdays!X8+'Sundays &amp; Holidays'!X8)</f>
        <v>71</v>
      </c>
      <c r="Y8" s="179">
        <f>Monthly!Y8-(Saturdays!Y8+'Sundays &amp; Holidays'!Y8)</f>
        <v>1</v>
      </c>
      <c r="Z8" s="177">
        <f>Monthly!Z8-(Saturdays!Z8+'Sundays &amp; Holidays'!Z8)</f>
        <v>2</v>
      </c>
      <c r="AA8" s="175">
        <f>Monthly!AA8-(Saturdays!AA8+'Sundays &amp; Holidays'!AA8)</f>
        <v>0</v>
      </c>
      <c r="AB8" s="158">
        <f>+B8+D8+F8+H8+J8+L8+N8+P8+R8+T8+V8+X8+Z8</f>
        <v>52966</v>
      </c>
      <c r="AC8" s="159">
        <f>+C8+E8+G8+I8+K8+M8+O8+Q8+S8+U8+W8+Y8+AA8</f>
        <v>8456</v>
      </c>
    </row>
    <row r="9" spans="1:29" x14ac:dyDescent="0.2">
      <c r="A9" s="145" t="s">
        <v>18</v>
      </c>
      <c r="B9" s="182">
        <f>Monthly!B9-(Saturdays!B9+'Sundays &amp; Holidays'!B9)</f>
        <v>42051</v>
      </c>
      <c r="C9" s="183">
        <f>Monthly!C9-(Saturdays!C9+'Sundays &amp; Holidays'!C9)</f>
        <v>1007</v>
      </c>
      <c r="D9" s="184">
        <f>Monthly!D9-(Saturdays!D9+'Sundays &amp; Holidays'!D9)</f>
        <v>19600</v>
      </c>
      <c r="E9" s="185">
        <f>Monthly!E9-(Saturdays!E9+'Sundays &amp; Holidays'!E9)</f>
        <v>3612</v>
      </c>
      <c r="F9" s="182">
        <f>Monthly!F9-(Saturdays!F9+'Sundays &amp; Holidays'!F9)</f>
        <v>61904</v>
      </c>
      <c r="G9" s="186">
        <f>Monthly!G9-(Saturdays!G9+'Sundays &amp; Holidays'!G9)</f>
        <v>8803</v>
      </c>
      <c r="H9" s="184">
        <f>Monthly!H9-(Saturdays!H9+'Sundays &amp; Holidays'!H9)</f>
        <v>49363</v>
      </c>
      <c r="I9" s="185">
        <f>Monthly!I9-(Saturdays!I9+'Sundays &amp; Holidays'!I9)</f>
        <v>16795</v>
      </c>
      <c r="J9" s="182">
        <f>Monthly!J9-(Saturdays!J9+'Sundays &amp; Holidays'!J9)</f>
        <v>1994</v>
      </c>
      <c r="K9" s="186">
        <f>Monthly!K9-(Saturdays!K9+'Sundays &amp; Holidays'!K9)</f>
        <v>5548</v>
      </c>
      <c r="L9" s="184">
        <f>Monthly!L9-(Saturdays!L9+'Sundays &amp; Holidays'!L9)</f>
        <v>13211</v>
      </c>
      <c r="M9" s="182">
        <f>Monthly!M9-(Saturdays!M9+'Sundays &amp; Holidays'!M9)</f>
        <v>20880</v>
      </c>
      <c r="N9" s="187">
        <f>Monthly!N9-(Saturdays!N9+'Sundays &amp; Holidays'!N9)</f>
        <v>34147</v>
      </c>
      <c r="O9" s="188">
        <f>Monthly!O9-(Saturdays!O9+'Sundays &amp; Holidays'!O9)</f>
        <v>40518</v>
      </c>
      <c r="P9" s="182">
        <f>Monthly!P9-(Saturdays!P9+'Sundays &amp; Holidays'!P9)</f>
        <v>17859</v>
      </c>
      <c r="Q9" s="186">
        <f>Monthly!Q9-(Saturdays!Q9+'Sundays &amp; Holidays'!Q9)</f>
        <v>21120</v>
      </c>
      <c r="R9" s="184">
        <f>Monthly!R9-(Saturdays!R9+'Sundays &amp; Holidays'!R9)</f>
        <v>20680</v>
      </c>
      <c r="S9" s="185">
        <f>Monthly!S9-(Saturdays!S9+'Sundays &amp; Holidays'!S9)</f>
        <v>27492</v>
      </c>
      <c r="T9" s="182">
        <f>Monthly!T9-(Saturdays!T9+'Sundays &amp; Holidays'!T9)</f>
        <v>3225</v>
      </c>
      <c r="U9" s="186">
        <f>Monthly!U9-(Saturdays!U9+'Sundays &amp; Holidays'!U9)</f>
        <v>13575</v>
      </c>
      <c r="V9" s="184">
        <f>Monthly!V9-(Saturdays!V9+'Sundays &amp; Holidays'!V9)</f>
        <v>13697</v>
      </c>
      <c r="W9" s="185">
        <f>Monthly!W9-(Saturdays!W9+'Sundays &amp; Holidays'!W9)</f>
        <v>32677</v>
      </c>
      <c r="X9" s="182">
        <f>Monthly!X9-(Saturdays!X9+'Sundays &amp; Holidays'!X9)</f>
        <v>18450</v>
      </c>
      <c r="Y9" s="186">
        <f>Monthly!Y9-(Saturdays!Y9+'Sundays &amp; Holidays'!Y9)</f>
        <v>14454</v>
      </c>
      <c r="Z9" s="184">
        <f>Monthly!Z9-(Saturdays!Z9+'Sundays &amp; Holidays'!Z9)</f>
        <v>41003</v>
      </c>
      <c r="AA9" s="182">
        <f>Monthly!AA9-(Saturdays!AA9+'Sundays &amp; Holidays'!AA9)</f>
        <v>26448</v>
      </c>
      <c r="AB9" s="158">
        <f t="shared" ref="AB9:AC30" si="0">+B9+D9+F9+H9+J9+L9+N9+P9+R9+T9+V9+X9+Z9</f>
        <v>337184</v>
      </c>
      <c r="AC9" s="159">
        <f t="shared" si="0"/>
        <v>232929</v>
      </c>
    </row>
    <row r="10" spans="1:29" x14ac:dyDescent="0.2">
      <c r="A10" s="136" t="s">
        <v>19</v>
      </c>
      <c r="B10" s="175">
        <f>Monthly!B10-(Saturdays!B10+'Sundays &amp; Holidays'!B10)</f>
        <v>61034</v>
      </c>
      <c r="C10" s="176">
        <f>Monthly!C10-(Saturdays!C10+'Sundays &amp; Holidays'!C10)</f>
        <v>26835</v>
      </c>
      <c r="D10" s="177">
        <f>Monthly!D10-(Saturdays!D10+'Sundays &amp; Holidays'!D10)</f>
        <v>23839</v>
      </c>
      <c r="E10" s="178">
        <f>Monthly!E10-(Saturdays!E10+'Sundays &amp; Holidays'!E10)</f>
        <v>18215</v>
      </c>
      <c r="F10" s="175">
        <f>Monthly!F10-(Saturdays!F10+'Sundays &amp; Holidays'!F10)</f>
        <v>70131</v>
      </c>
      <c r="G10" s="179">
        <f>Monthly!G10-(Saturdays!G10+'Sundays &amp; Holidays'!G10)</f>
        <v>28947</v>
      </c>
      <c r="H10" s="177">
        <f>Monthly!H10-(Saturdays!H10+'Sundays &amp; Holidays'!H10)</f>
        <v>69357</v>
      </c>
      <c r="I10" s="178">
        <f>Monthly!I10-(Saturdays!I10+'Sundays &amp; Holidays'!I10)</f>
        <v>40600</v>
      </c>
      <c r="J10" s="175">
        <f>Monthly!J10-(Saturdays!J10+'Sundays &amp; Holidays'!J10)</f>
        <v>4348</v>
      </c>
      <c r="K10" s="179">
        <f>Monthly!K10-(Saturdays!K10+'Sundays &amp; Holidays'!K10)</f>
        <v>13117</v>
      </c>
      <c r="L10" s="177">
        <f>Monthly!L10-(Saturdays!L10+'Sundays &amp; Holidays'!L10)</f>
        <v>21226</v>
      </c>
      <c r="M10" s="175">
        <f>Monthly!M10-(Saturdays!M10+'Sundays &amp; Holidays'!M10)</f>
        <v>46465</v>
      </c>
      <c r="N10" s="180">
        <f>Monthly!N10-(Saturdays!N10+'Sundays &amp; Holidays'!N10)</f>
        <v>56800</v>
      </c>
      <c r="O10" s="181">
        <f>Monthly!O10-(Saturdays!O10+'Sundays &amp; Holidays'!O10)</f>
        <v>70366</v>
      </c>
      <c r="P10" s="175">
        <f>Monthly!P10-(Saturdays!P10+'Sundays &amp; Holidays'!P10)</f>
        <v>35105</v>
      </c>
      <c r="Q10" s="179">
        <f>Monthly!Q10-(Saturdays!Q10+'Sundays &amp; Holidays'!Q10)</f>
        <v>36738</v>
      </c>
      <c r="R10" s="177">
        <f>Monthly!R10-(Saturdays!R10+'Sundays &amp; Holidays'!R10)</f>
        <v>43495</v>
      </c>
      <c r="S10" s="178">
        <f>Monthly!S10-(Saturdays!S10+'Sundays &amp; Holidays'!S10)</f>
        <v>40026</v>
      </c>
      <c r="T10" s="175">
        <f>Monthly!T10-(Saturdays!T10+'Sundays &amp; Holidays'!T10)</f>
        <v>6747</v>
      </c>
      <c r="U10" s="179">
        <f>Monthly!U10-(Saturdays!U10+'Sundays &amp; Holidays'!U10)</f>
        <v>26238</v>
      </c>
      <c r="V10" s="177">
        <f>Monthly!V10-(Saturdays!V10+'Sundays &amp; Holidays'!V10)</f>
        <v>23898</v>
      </c>
      <c r="W10" s="178">
        <f>Monthly!W10-(Saturdays!W10+'Sundays &amp; Holidays'!W10)</f>
        <v>58867</v>
      </c>
      <c r="X10" s="175">
        <f>Monthly!X10-(Saturdays!X10+'Sundays &amp; Holidays'!X10)</f>
        <v>35412</v>
      </c>
      <c r="Y10" s="179">
        <f>Monthly!Y10-(Saturdays!Y10+'Sundays &amp; Holidays'!Y10)</f>
        <v>24868</v>
      </c>
      <c r="Z10" s="177">
        <f>Monthly!Z10-(Saturdays!Z10+'Sundays &amp; Holidays'!Z10)</f>
        <v>66805</v>
      </c>
      <c r="AA10" s="175">
        <f>Monthly!AA10-(Saturdays!AA10+'Sundays &amp; Holidays'!AA10)</f>
        <v>48178</v>
      </c>
      <c r="AB10" s="158">
        <f t="shared" si="0"/>
        <v>518197</v>
      </c>
      <c r="AC10" s="159">
        <f t="shared" si="0"/>
        <v>479460</v>
      </c>
    </row>
    <row r="11" spans="1:29" x14ac:dyDescent="0.2">
      <c r="A11" s="145" t="s">
        <v>20</v>
      </c>
      <c r="B11" s="182">
        <f>Monthly!B11-(Saturdays!B11+'Sundays &amp; Holidays'!B11)</f>
        <v>62839</v>
      </c>
      <c r="C11" s="183">
        <f>Monthly!C11-(Saturdays!C11+'Sundays &amp; Holidays'!C11)</f>
        <v>28671</v>
      </c>
      <c r="D11" s="184">
        <f>Monthly!D11-(Saturdays!D11+'Sundays &amp; Holidays'!D11)</f>
        <v>21975</v>
      </c>
      <c r="E11" s="185">
        <f>Monthly!E11-(Saturdays!E11+'Sundays &amp; Holidays'!E11)</f>
        <v>22255</v>
      </c>
      <c r="F11" s="182">
        <f>Monthly!F11-(Saturdays!F11+'Sundays &amp; Holidays'!F11)</f>
        <v>58902</v>
      </c>
      <c r="G11" s="186">
        <f>Monthly!G11-(Saturdays!G11+'Sundays &amp; Holidays'!G11)</f>
        <v>31032</v>
      </c>
      <c r="H11" s="184">
        <f>Monthly!H11-(Saturdays!H11+'Sundays &amp; Holidays'!H11)</f>
        <v>75598</v>
      </c>
      <c r="I11" s="185">
        <f>Monthly!I11-(Saturdays!I11+'Sundays &amp; Holidays'!I11)</f>
        <v>46844</v>
      </c>
      <c r="J11" s="182">
        <f>Monthly!J11-(Saturdays!J11+'Sundays &amp; Holidays'!J11)</f>
        <v>5829</v>
      </c>
      <c r="K11" s="186">
        <f>Monthly!K11-(Saturdays!K11+'Sundays &amp; Holidays'!K11)</f>
        <v>19059</v>
      </c>
      <c r="L11" s="184">
        <f>Monthly!L11-(Saturdays!L11+'Sundays &amp; Holidays'!L11)</f>
        <v>23000</v>
      </c>
      <c r="M11" s="182">
        <f>Monthly!M11-(Saturdays!M11+'Sundays &amp; Holidays'!M11)</f>
        <v>65340</v>
      </c>
      <c r="N11" s="187">
        <f>Monthly!N11-(Saturdays!N11+'Sundays &amp; Holidays'!N11)</f>
        <v>56877</v>
      </c>
      <c r="O11" s="188">
        <f>Monthly!O11-(Saturdays!O11+'Sundays &amp; Holidays'!O11)</f>
        <v>81755</v>
      </c>
      <c r="P11" s="182">
        <f>Monthly!P11-(Saturdays!P11+'Sundays &amp; Holidays'!P11)</f>
        <v>40337</v>
      </c>
      <c r="Q11" s="186">
        <f>Monthly!Q11-(Saturdays!Q11+'Sundays &amp; Holidays'!Q11)</f>
        <v>40387</v>
      </c>
      <c r="R11" s="184">
        <f>Monthly!R11-(Saturdays!R11+'Sundays &amp; Holidays'!R11)</f>
        <v>49225</v>
      </c>
      <c r="S11" s="185">
        <f>Monthly!S11-(Saturdays!S11+'Sundays &amp; Holidays'!S11)</f>
        <v>42712</v>
      </c>
      <c r="T11" s="182">
        <f>Monthly!T11-(Saturdays!T11+'Sundays &amp; Holidays'!T11)</f>
        <v>8006</v>
      </c>
      <c r="U11" s="186">
        <f>Monthly!U11-(Saturdays!U11+'Sundays &amp; Holidays'!U11)</f>
        <v>29765</v>
      </c>
      <c r="V11" s="184">
        <f>Monthly!V11-(Saturdays!V11+'Sundays &amp; Holidays'!V11)</f>
        <v>22410</v>
      </c>
      <c r="W11" s="185">
        <f>Monthly!W11-(Saturdays!W11+'Sundays &amp; Holidays'!W11)</f>
        <v>60090</v>
      </c>
      <c r="X11" s="182">
        <f>Monthly!X11-(Saturdays!X11+'Sundays &amp; Holidays'!X11)</f>
        <v>35597</v>
      </c>
      <c r="Y11" s="186">
        <f>Monthly!Y11-(Saturdays!Y11+'Sundays &amp; Holidays'!Y11)</f>
        <v>34148</v>
      </c>
      <c r="Z11" s="184">
        <f>Monthly!Z11-(Saturdays!Z11+'Sundays &amp; Holidays'!Z11)</f>
        <v>77080</v>
      </c>
      <c r="AA11" s="182">
        <f>Monthly!AA11-(Saturdays!AA11+'Sundays &amp; Holidays'!AA11)</f>
        <v>54345</v>
      </c>
      <c r="AB11" s="158">
        <f t="shared" si="0"/>
        <v>537675</v>
      </c>
      <c r="AC11" s="159">
        <f t="shared" si="0"/>
        <v>556403</v>
      </c>
    </row>
    <row r="12" spans="1:29" x14ac:dyDescent="0.2">
      <c r="A12" s="136" t="s">
        <v>21</v>
      </c>
      <c r="B12" s="175">
        <f>Monthly!B12-(Saturdays!B12+'Sundays &amp; Holidays'!B12)</f>
        <v>52830</v>
      </c>
      <c r="C12" s="176">
        <f>Monthly!C12-(Saturdays!C12+'Sundays &amp; Holidays'!C12)</f>
        <v>24337</v>
      </c>
      <c r="D12" s="177">
        <f>Monthly!D12-(Saturdays!D12+'Sundays &amp; Holidays'!D12)</f>
        <v>16551</v>
      </c>
      <c r="E12" s="178">
        <f>Monthly!E12-(Saturdays!E12+'Sundays &amp; Holidays'!E12)</f>
        <v>18392</v>
      </c>
      <c r="F12" s="175">
        <f>Monthly!F12-(Saturdays!F12+'Sundays &amp; Holidays'!F12)</f>
        <v>54372</v>
      </c>
      <c r="G12" s="179">
        <f>Monthly!G12-(Saturdays!G12+'Sundays &amp; Holidays'!G12)</f>
        <v>23789</v>
      </c>
      <c r="H12" s="177">
        <f>Monthly!H12-(Saturdays!H12+'Sundays &amp; Holidays'!H12)</f>
        <v>63688</v>
      </c>
      <c r="I12" s="178">
        <f>Monthly!I12-(Saturdays!I12+'Sundays &amp; Holidays'!I12)</f>
        <v>42796</v>
      </c>
      <c r="J12" s="175">
        <f>Monthly!J12-(Saturdays!J12+'Sundays &amp; Holidays'!J12)</f>
        <v>4928</v>
      </c>
      <c r="K12" s="179">
        <f>Monthly!K12-(Saturdays!K12+'Sundays &amp; Holidays'!K12)</f>
        <v>16253</v>
      </c>
      <c r="L12" s="177">
        <f>Monthly!L12-(Saturdays!L12+'Sundays &amp; Holidays'!L12)</f>
        <v>20059</v>
      </c>
      <c r="M12" s="175">
        <f>Monthly!M12-(Saturdays!M12+'Sundays &amp; Holidays'!M12)</f>
        <v>57514</v>
      </c>
      <c r="N12" s="180">
        <f>Monthly!N12-(Saturdays!N12+'Sundays &amp; Holidays'!N12)</f>
        <v>44507</v>
      </c>
      <c r="O12" s="181">
        <f>Monthly!O12-(Saturdays!O12+'Sundays &amp; Holidays'!O12)</f>
        <v>74913</v>
      </c>
      <c r="P12" s="175">
        <f>Monthly!P12-(Saturdays!P12+'Sundays &amp; Holidays'!P12)</f>
        <v>30645</v>
      </c>
      <c r="Q12" s="179">
        <f>Monthly!Q12-(Saturdays!Q12+'Sundays &amp; Holidays'!Q12)</f>
        <v>34794</v>
      </c>
      <c r="R12" s="177">
        <f>Monthly!R12-(Saturdays!R12+'Sundays &amp; Holidays'!R12)</f>
        <v>43744</v>
      </c>
      <c r="S12" s="178">
        <f>Monthly!S12-(Saturdays!S12+'Sundays &amp; Holidays'!S12)</f>
        <v>34614</v>
      </c>
      <c r="T12" s="175">
        <f>Monthly!T12-(Saturdays!T12+'Sundays &amp; Holidays'!T12)</f>
        <v>5842</v>
      </c>
      <c r="U12" s="179">
        <f>Monthly!U12-(Saturdays!U12+'Sundays &amp; Holidays'!U12)</f>
        <v>20811</v>
      </c>
      <c r="V12" s="177">
        <f>Monthly!V12-(Saturdays!V12+'Sundays &amp; Holidays'!V12)</f>
        <v>18475</v>
      </c>
      <c r="W12" s="178">
        <f>Monthly!W12-(Saturdays!W12+'Sundays &amp; Holidays'!W12)</f>
        <v>46612</v>
      </c>
      <c r="X12" s="175">
        <f>Monthly!X12-(Saturdays!X12+'Sundays &amp; Holidays'!X12)</f>
        <v>27511</v>
      </c>
      <c r="Y12" s="179">
        <f>Monthly!Y12-(Saturdays!Y12+'Sundays &amp; Holidays'!Y12)</f>
        <v>28748</v>
      </c>
      <c r="Z12" s="177">
        <f>Monthly!Z12-(Saturdays!Z12+'Sundays &amp; Holidays'!Z12)</f>
        <v>64926</v>
      </c>
      <c r="AA12" s="175">
        <f>Monthly!AA12-(Saturdays!AA12+'Sundays &amp; Holidays'!AA12)</f>
        <v>49036</v>
      </c>
      <c r="AB12" s="158">
        <f t="shared" si="0"/>
        <v>448078</v>
      </c>
      <c r="AC12" s="159">
        <f t="shared" si="0"/>
        <v>472609</v>
      </c>
    </row>
    <row r="13" spans="1:29" x14ac:dyDescent="0.2">
      <c r="A13" s="145" t="s">
        <v>22</v>
      </c>
      <c r="B13" s="182">
        <f>Monthly!B13-(Saturdays!B13+'Sundays &amp; Holidays'!B13)</f>
        <v>42390</v>
      </c>
      <c r="C13" s="183">
        <f>Monthly!C13-(Saturdays!C13+'Sundays &amp; Holidays'!C13)</f>
        <v>26202</v>
      </c>
      <c r="D13" s="184">
        <f>Monthly!D13-(Saturdays!D13+'Sundays &amp; Holidays'!D13)</f>
        <v>13791</v>
      </c>
      <c r="E13" s="185">
        <f>Monthly!E13-(Saturdays!E13+'Sundays &amp; Holidays'!E13)</f>
        <v>14450</v>
      </c>
      <c r="F13" s="182">
        <f>Monthly!F13-(Saturdays!F13+'Sundays &amp; Holidays'!F13)</f>
        <v>49571</v>
      </c>
      <c r="G13" s="186">
        <f>Monthly!G13-(Saturdays!G13+'Sundays &amp; Holidays'!G13)</f>
        <v>19369</v>
      </c>
      <c r="H13" s="184">
        <f>Monthly!H13-(Saturdays!H13+'Sundays &amp; Holidays'!H13)</f>
        <v>56451</v>
      </c>
      <c r="I13" s="185">
        <f>Monthly!I13-(Saturdays!I13+'Sundays &amp; Holidays'!I13)</f>
        <v>41454</v>
      </c>
      <c r="J13" s="182">
        <f>Monthly!J13-(Saturdays!J13+'Sundays &amp; Holidays'!J13)</f>
        <v>5397</v>
      </c>
      <c r="K13" s="186">
        <f>Monthly!K13-(Saturdays!K13+'Sundays &amp; Holidays'!K13)</f>
        <v>15390</v>
      </c>
      <c r="L13" s="184">
        <f>Monthly!L13-(Saturdays!L13+'Sundays &amp; Holidays'!L13)</f>
        <v>18105</v>
      </c>
      <c r="M13" s="182">
        <f>Monthly!M13-(Saturdays!M13+'Sundays &amp; Holidays'!M13)</f>
        <v>44616</v>
      </c>
      <c r="N13" s="187">
        <f>Monthly!N13-(Saturdays!N13+'Sundays &amp; Holidays'!N13)</f>
        <v>39103</v>
      </c>
      <c r="O13" s="188">
        <f>Monthly!O13-(Saturdays!O13+'Sundays &amp; Holidays'!O13)</f>
        <v>62373</v>
      </c>
      <c r="P13" s="182">
        <f>Monthly!P13-(Saturdays!P13+'Sundays &amp; Holidays'!P13)</f>
        <v>22730</v>
      </c>
      <c r="Q13" s="186">
        <f>Monthly!Q13-(Saturdays!Q13+'Sundays &amp; Holidays'!Q13)</f>
        <v>25991</v>
      </c>
      <c r="R13" s="184">
        <f>Monthly!R13-(Saturdays!R13+'Sundays &amp; Holidays'!R13)</f>
        <v>37733</v>
      </c>
      <c r="S13" s="185">
        <f>Monthly!S13-(Saturdays!S13+'Sundays &amp; Holidays'!S13)</f>
        <v>30359</v>
      </c>
      <c r="T13" s="182">
        <f>Monthly!T13-(Saturdays!T13+'Sundays &amp; Holidays'!T13)</f>
        <v>5331</v>
      </c>
      <c r="U13" s="186">
        <f>Monthly!U13-(Saturdays!U13+'Sundays &amp; Holidays'!U13)</f>
        <v>12026</v>
      </c>
      <c r="V13" s="184">
        <f>Monthly!V13-(Saturdays!V13+'Sundays &amp; Holidays'!V13)</f>
        <v>16431</v>
      </c>
      <c r="W13" s="185">
        <f>Monthly!W13-(Saturdays!W13+'Sundays &amp; Holidays'!W13)</f>
        <v>44935</v>
      </c>
      <c r="X13" s="182">
        <f>Monthly!X13-(Saturdays!X13+'Sundays &amp; Holidays'!X13)</f>
        <v>22734</v>
      </c>
      <c r="Y13" s="186">
        <f>Monthly!Y13-(Saturdays!Y13+'Sundays &amp; Holidays'!Y13)</f>
        <v>17542</v>
      </c>
      <c r="Z13" s="184">
        <f>Monthly!Z13-(Saturdays!Z13+'Sundays &amp; Holidays'!Z13)</f>
        <v>56545</v>
      </c>
      <c r="AA13" s="182">
        <f>Monthly!AA13-(Saturdays!AA13+'Sundays &amp; Holidays'!AA13)</f>
        <v>49989</v>
      </c>
      <c r="AB13" s="158">
        <f t="shared" si="0"/>
        <v>386312</v>
      </c>
      <c r="AC13" s="159">
        <f t="shared" si="0"/>
        <v>404696</v>
      </c>
    </row>
    <row r="14" spans="1:29" x14ac:dyDescent="0.2">
      <c r="A14" s="136" t="s">
        <v>23</v>
      </c>
      <c r="B14" s="175">
        <f>Monthly!B14-(Saturdays!B14+'Sundays &amp; Holidays'!B14)</f>
        <v>33430</v>
      </c>
      <c r="C14" s="176">
        <f>Monthly!C14-(Saturdays!C14+'Sundays &amp; Holidays'!C14)</f>
        <v>25413</v>
      </c>
      <c r="D14" s="177">
        <f>Monthly!D14-(Saturdays!D14+'Sundays &amp; Holidays'!D14)</f>
        <v>12603</v>
      </c>
      <c r="E14" s="178">
        <f>Monthly!E14-(Saturdays!E14+'Sundays &amp; Holidays'!E14)</f>
        <v>11852</v>
      </c>
      <c r="F14" s="175">
        <f>Monthly!F14-(Saturdays!F14+'Sundays &amp; Holidays'!F14)</f>
        <v>36668</v>
      </c>
      <c r="G14" s="179">
        <f>Monthly!G14-(Saturdays!G14+'Sundays &amp; Holidays'!G14)</f>
        <v>17844</v>
      </c>
      <c r="H14" s="177">
        <f>Monthly!H14-(Saturdays!H14+'Sundays &amp; Holidays'!H14)</f>
        <v>46320</v>
      </c>
      <c r="I14" s="178">
        <f>Monthly!I14-(Saturdays!I14+'Sundays &amp; Holidays'!I14)</f>
        <v>37079</v>
      </c>
      <c r="J14" s="175">
        <f>Monthly!J14-(Saturdays!J14+'Sundays &amp; Holidays'!J14)</f>
        <v>5751</v>
      </c>
      <c r="K14" s="179">
        <f>Monthly!K14-(Saturdays!K14+'Sundays &amp; Holidays'!K14)</f>
        <v>10783</v>
      </c>
      <c r="L14" s="177">
        <f>Monthly!L14-(Saturdays!L14+'Sundays &amp; Holidays'!L14)</f>
        <v>16427</v>
      </c>
      <c r="M14" s="175">
        <f>Monthly!M14-(Saturdays!M14+'Sundays &amp; Holidays'!M14)</f>
        <v>32840</v>
      </c>
      <c r="N14" s="180">
        <f>Monthly!N14-(Saturdays!N14+'Sundays &amp; Holidays'!N14)</f>
        <v>34135</v>
      </c>
      <c r="O14" s="181">
        <f>Monthly!O14-(Saturdays!O14+'Sundays &amp; Holidays'!O14)</f>
        <v>47465</v>
      </c>
      <c r="P14" s="175">
        <f>Monthly!P14-(Saturdays!P14+'Sundays &amp; Holidays'!P14)</f>
        <v>20118</v>
      </c>
      <c r="Q14" s="179">
        <f>Monthly!Q14-(Saturdays!Q14+'Sundays &amp; Holidays'!Q14)</f>
        <v>18661</v>
      </c>
      <c r="R14" s="177">
        <f>Monthly!R14-(Saturdays!R14+'Sundays &amp; Holidays'!R14)</f>
        <v>30682</v>
      </c>
      <c r="S14" s="178">
        <f>Monthly!S14-(Saturdays!S14+'Sundays &amp; Holidays'!S14)</f>
        <v>26050</v>
      </c>
      <c r="T14" s="175">
        <f>Monthly!T14-(Saturdays!T14+'Sundays &amp; Holidays'!T14)</f>
        <v>5846</v>
      </c>
      <c r="U14" s="179">
        <f>Monthly!U14-(Saturdays!U14+'Sundays &amp; Holidays'!U14)</f>
        <v>8147</v>
      </c>
      <c r="V14" s="177">
        <f>Monthly!V14-(Saturdays!V14+'Sundays &amp; Holidays'!V14)</f>
        <v>14992</v>
      </c>
      <c r="W14" s="178">
        <f>Monthly!W14-(Saturdays!W14+'Sundays &amp; Holidays'!W14)</f>
        <v>35871</v>
      </c>
      <c r="X14" s="175">
        <f>Monthly!X14-(Saturdays!X14+'Sundays &amp; Holidays'!X14)</f>
        <v>18300</v>
      </c>
      <c r="Y14" s="179">
        <f>Monthly!Y14-(Saturdays!Y14+'Sundays &amp; Holidays'!Y14)</f>
        <v>13323</v>
      </c>
      <c r="Z14" s="177">
        <f>Monthly!Z14-(Saturdays!Z14+'Sundays &amp; Holidays'!Z14)</f>
        <v>49441</v>
      </c>
      <c r="AA14" s="175">
        <f>Monthly!AA14-(Saturdays!AA14+'Sundays &amp; Holidays'!AA14)</f>
        <v>48370</v>
      </c>
      <c r="AB14" s="158">
        <f t="shared" si="0"/>
        <v>324713</v>
      </c>
      <c r="AC14" s="159">
        <f t="shared" si="0"/>
        <v>333698</v>
      </c>
    </row>
    <row r="15" spans="1:29" x14ac:dyDescent="0.2">
      <c r="A15" s="145" t="s">
        <v>24</v>
      </c>
      <c r="B15" s="189">
        <f>Monthly!B15-(Saturdays!B15+'Sundays &amp; Holidays'!B15)</f>
        <v>31075</v>
      </c>
      <c r="C15" s="183">
        <f>Monthly!C15-(Saturdays!C15+'Sundays &amp; Holidays'!C15)</f>
        <v>28362</v>
      </c>
      <c r="D15" s="184">
        <f>Monthly!D15-(Saturdays!D15+'Sundays &amp; Holidays'!D15)</f>
        <v>12640</v>
      </c>
      <c r="E15" s="185">
        <f>Monthly!E15-(Saturdays!E15+'Sundays &amp; Holidays'!E15)</f>
        <v>11856</v>
      </c>
      <c r="F15" s="182">
        <f>Monthly!F15-(Saturdays!F15+'Sundays &amp; Holidays'!F15)</f>
        <v>35168</v>
      </c>
      <c r="G15" s="186">
        <f>Monthly!G15-(Saturdays!G15+'Sundays &amp; Holidays'!G15)</f>
        <v>17427</v>
      </c>
      <c r="H15" s="184">
        <f>Monthly!H15-(Saturdays!H15+'Sundays &amp; Holidays'!H15)</f>
        <v>46731</v>
      </c>
      <c r="I15" s="185">
        <f>Monthly!I15-(Saturdays!I15+'Sundays &amp; Holidays'!I15)</f>
        <v>38550</v>
      </c>
      <c r="J15" s="182">
        <f>Monthly!J15-(Saturdays!J15+'Sundays &amp; Holidays'!J15)</f>
        <v>6053</v>
      </c>
      <c r="K15" s="186">
        <f>Monthly!K15-(Saturdays!K15+'Sundays &amp; Holidays'!K15)</f>
        <v>7298</v>
      </c>
      <c r="L15" s="184">
        <f>Monthly!L15-(Saturdays!L15+'Sundays &amp; Holidays'!L15)</f>
        <v>17683</v>
      </c>
      <c r="M15" s="182">
        <f>Monthly!M15-(Saturdays!M15+'Sundays &amp; Holidays'!M15)</f>
        <v>29658</v>
      </c>
      <c r="N15" s="187">
        <f>Monthly!N15-(Saturdays!N15+'Sundays &amp; Holidays'!N15)</f>
        <v>34022</v>
      </c>
      <c r="O15" s="190">
        <f>Monthly!O15-(Saturdays!O15+'Sundays &amp; Holidays'!O15)</f>
        <v>42708</v>
      </c>
      <c r="P15" s="182">
        <f>Monthly!P15-(Saturdays!P15+'Sundays &amp; Holidays'!P15)</f>
        <v>20505</v>
      </c>
      <c r="Q15" s="186">
        <f>Monthly!Q15-(Saturdays!Q15+'Sundays &amp; Holidays'!Q15)</f>
        <v>17094</v>
      </c>
      <c r="R15" s="184">
        <f>Monthly!R15-(Saturdays!R15+'Sundays &amp; Holidays'!R15)</f>
        <v>29055</v>
      </c>
      <c r="S15" s="185">
        <f>Monthly!S15-(Saturdays!S15+'Sundays &amp; Holidays'!S15)</f>
        <v>25622</v>
      </c>
      <c r="T15" s="182">
        <f>Monthly!T15-(Saturdays!T15+'Sundays &amp; Holidays'!T15)</f>
        <v>5650</v>
      </c>
      <c r="U15" s="186">
        <f>Monthly!U15-(Saturdays!U15+'Sundays &amp; Holidays'!U15)</f>
        <v>6923</v>
      </c>
      <c r="V15" s="184">
        <f>Monthly!V15-(Saturdays!V15+'Sundays &amp; Holidays'!V15)</f>
        <v>16353</v>
      </c>
      <c r="W15" s="191">
        <f>Monthly!W15-(Saturdays!W15+'Sundays &amp; Holidays'!W15)</f>
        <v>34573</v>
      </c>
      <c r="X15" s="182">
        <f>Monthly!X15-(Saturdays!X15+'Sundays &amp; Holidays'!X15)</f>
        <v>16853</v>
      </c>
      <c r="Y15" s="186">
        <f>Monthly!Y15-(Saturdays!Y15+'Sundays &amp; Holidays'!Y15)</f>
        <v>10338</v>
      </c>
      <c r="Z15" s="184">
        <f>Monthly!Z15-(Saturdays!Z15+'Sundays &amp; Holidays'!Z15)</f>
        <v>48056</v>
      </c>
      <c r="AA15" s="182">
        <f>Monthly!AA15-(Saturdays!AA15+'Sundays &amp; Holidays'!AA15)</f>
        <v>49570</v>
      </c>
      <c r="AB15" s="158">
        <f t="shared" si="0"/>
        <v>319844</v>
      </c>
      <c r="AC15" s="159">
        <f t="shared" si="0"/>
        <v>319979</v>
      </c>
    </row>
    <row r="16" spans="1:29" x14ac:dyDescent="0.2">
      <c r="A16" s="136" t="s">
        <v>25</v>
      </c>
      <c r="B16" s="192">
        <f>Monthly!B16-(Saturdays!B16+'Sundays &amp; Holidays'!B16)</f>
        <v>29297</v>
      </c>
      <c r="C16" s="176">
        <f>Monthly!C16-(Saturdays!C16+'Sundays &amp; Holidays'!C16)</f>
        <v>27128</v>
      </c>
      <c r="D16" s="177">
        <f>Monthly!D16-(Saturdays!D16+'Sundays &amp; Holidays'!D16)</f>
        <v>11802</v>
      </c>
      <c r="E16" s="178">
        <f>Monthly!E16-(Saturdays!E16+'Sundays &amp; Holidays'!E16)</f>
        <v>11605</v>
      </c>
      <c r="F16" s="175">
        <f>Monthly!F16-(Saturdays!F16+'Sundays &amp; Holidays'!F16)</f>
        <v>30216</v>
      </c>
      <c r="G16" s="179">
        <f>Monthly!G16-(Saturdays!G16+'Sundays &amp; Holidays'!G16)</f>
        <v>17891</v>
      </c>
      <c r="H16" s="177">
        <f>Monthly!H16-(Saturdays!H16+'Sundays &amp; Holidays'!H16)</f>
        <v>43454</v>
      </c>
      <c r="I16" s="178">
        <f>Monthly!I16-(Saturdays!I16+'Sundays &amp; Holidays'!I16)</f>
        <v>38612</v>
      </c>
      <c r="J16" s="175">
        <f>Monthly!J16-(Saturdays!J16+'Sundays &amp; Holidays'!J16)</f>
        <v>5811</v>
      </c>
      <c r="K16" s="176">
        <f>Monthly!K16-(Saturdays!K16+'Sundays &amp; Holidays'!K16)</f>
        <v>6017</v>
      </c>
      <c r="L16" s="177">
        <f>Monthly!L16-(Saturdays!L16+'Sundays &amp; Holidays'!L16)</f>
        <v>17875</v>
      </c>
      <c r="M16" s="175">
        <f>Monthly!M16-(Saturdays!M16+'Sundays &amp; Holidays'!M16)</f>
        <v>25755</v>
      </c>
      <c r="N16" s="180">
        <f>Monthly!N16-(Saturdays!N16+'Sundays &amp; Holidays'!N16)</f>
        <v>33448</v>
      </c>
      <c r="O16" s="193">
        <f>Monthly!O16-(Saturdays!O16+'Sundays &amp; Holidays'!O16)</f>
        <v>38798</v>
      </c>
      <c r="P16" s="175">
        <f>Monthly!P16-(Saturdays!P16+'Sundays &amp; Holidays'!P16)</f>
        <v>19078</v>
      </c>
      <c r="Q16" s="176">
        <f>Monthly!Q16-(Saturdays!Q16+'Sundays &amp; Holidays'!Q16)</f>
        <v>17195</v>
      </c>
      <c r="R16" s="177">
        <f>Monthly!R16-(Saturdays!R16+'Sundays &amp; Holidays'!R16)</f>
        <v>27032</v>
      </c>
      <c r="S16" s="178">
        <f>Monthly!S16-(Saturdays!S16+'Sundays &amp; Holidays'!S16)</f>
        <v>25274</v>
      </c>
      <c r="T16" s="184">
        <f>Monthly!T16-(Saturdays!T16+'Sundays &amp; Holidays'!T16)</f>
        <v>4906</v>
      </c>
      <c r="U16" s="175">
        <f>Monthly!U16-(Saturdays!U16+'Sundays &amp; Holidays'!U16)</f>
        <v>6651</v>
      </c>
      <c r="V16" s="177">
        <f>Monthly!V16-(Saturdays!V16+'Sundays &amp; Holidays'!V16)</f>
        <v>17122</v>
      </c>
      <c r="W16" s="194">
        <f>Monthly!W16-(Saturdays!W16+'Sundays &amp; Holidays'!W16)</f>
        <v>30790</v>
      </c>
      <c r="X16" s="175">
        <f>Monthly!X16-(Saturdays!X16+'Sundays &amp; Holidays'!X16)</f>
        <v>15171</v>
      </c>
      <c r="Y16" s="179">
        <f>Monthly!Y16-(Saturdays!Y16+'Sundays &amp; Holidays'!Y16)</f>
        <v>9405</v>
      </c>
      <c r="Z16" s="177">
        <f>Monthly!Z16-(Saturdays!Z16+'Sundays &amp; Holidays'!Z16)</f>
        <v>47949</v>
      </c>
      <c r="AA16" s="175">
        <f>Monthly!AA16-(Saturdays!AA16+'Sundays &amp; Holidays'!AA16)</f>
        <v>49309</v>
      </c>
      <c r="AB16" s="158">
        <f t="shared" si="0"/>
        <v>303161</v>
      </c>
      <c r="AC16" s="159">
        <f t="shared" si="0"/>
        <v>304430</v>
      </c>
    </row>
    <row r="17" spans="1:29" x14ac:dyDescent="0.2">
      <c r="A17" s="145" t="s">
        <v>26</v>
      </c>
      <c r="B17" s="189">
        <f>Monthly!B17-(Saturdays!B17+'Sundays &amp; Holidays'!B17)</f>
        <v>26914</v>
      </c>
      <c r="C17" s="183">
        <f>Monthly!C17-(Saturdays!C17+'Sundays &amp; Holidays'!C17)</f>
        <v>27024</v>
      </c>
      <c r="D17" s="184">
        <f>Monthly!D17-(Saturdays!D17+'Sundays &amp; Holidays'!D17)</f>
        <v>10862</v>
      </c>
      <c r="E17" s="185">
        <f>Monthly!E17-(Saturdays!E17+'Sundays &amp; Holidays'!E17)</f>
        <v>12261</v>
      </c>
      <c r="F17" s="182">
        <f>Monthly!F17-(Saturdays!F17+'Sundays &amp; Holidays'!F17)</f>
        <v>24484</v>
      </c>
      <c r="G17" s="186">
        <f>Monthly!G17-(Saturdays!G17+'Sundays &amp; Holidays'!G17)</f>
        <v>19428</v>
      </c>
      <c r="H17" s="184">
        <f>Monthly!H17-(Saturdays!H17+'Sundays &amp; Holidays'!H17)</f>
        <v>40906</v>
      </c>
      <c r="I17" s="185">
        <f>Monthly!I17-(Saturdays!I17+'Sundays &amp; Holidays'!I17)</f>
        <v>38532</v>
      </c>
      <c r="J17" s="182">
        <f>Monthly!J17-(Saturdays!J17+'Sundays &amp; Holidays'!J17)</f>
        <v>6221</v>
      </c>
      <c r="K17" s="183">
        <f>Monthly!K17-(Saturdays!K17+'Sundays &amp; Holidays'!K17)</f>
        <v>5739</v>
      </c>
      <c r="L17" s="184">
        <f>Monthly!L17-(Saturdays!L17+'Sundays &amp; Holidays'!L17)</f>
        <v>18698</v>
      </c>
      <c r="M17" s="182">
        <f>Monthly!M17-(Saturdays!M17+'Sundays &amp; Holidays'!M17)</f>
        <v>21535</v>
      </c>
      <c r="N17" s="187">
        <f>Monthly!N17-(Saturdays!N17+'Sundays &amp; Holidays'!N17)</f>
        <v>33562</v>
      </c>
      <c r="O17" s="190">
        <f>Monthly!O17-(Saturdays!O17+'Sundays &amp; Holidays'!O17)</f>
        <v>33998</v>
      </c>
      <c r="P17" s="182">
        <f>Monthly!P17-(Saturdays!P17+'Sundays &amp; Holidays'!P17)</f>
        <v>19061</v>
      </c>
      <c r="Q17" s="183">
        <f>Monthly!Q17-(Saturdays!Q17+'Sundays &amp; Holidays'!Q17)</f>
        <v>16899</v>
      </c>
      <c r="R17" s="184">
        <f>Monthly!R17-(Saturdays!R17+'Sundays &amp; Holidays'!R17)</f>
        <v>25693</v>
      </c>
      <c r="S17" s="185">
        <f>Monthly!S17-(Saturdays!S17+'Sundays &amp; Holidays'!S17)</f>
        <v>23661</v>
      </c>
      <c r="T17" s="182">
        <f>Monthly!T17-(Saturdays!T17+'Sundays &amp; Holidays'!T17)</f>
        <v>4704</v>
      </c>
      <c r="U17" s="186">
        <f>Monthly!U17-(Saturdays!U17+'Sundays &amp; Holidays'!U17)</f>
        <v>6906</v>
      </c>
      <c r="V17" s="184">
        <f>Monthly!V17-(Saturdays!V17+'Sundays &amp; Holidays'!V17)</f>
        <v>17853</v>
      </c>
      <c r="W17" s="191">
        <f>Monthly!W17-(Saturdays!W17+'Sundays &amp; Holidays'!W17)</f>
        <v>26710</v>
      </c>
      <c r="X17" s="182">
        <f>Monthly!X17-(Saturdays!X17+'Sundays &amp; Holidays'!X17)</f>
        <v>13835</v>
      </c>
      <c r="Y17" s="186">
        <f>Monthly!Y17-(Saturdays!Y17+'Sundays &amp; Holidays'!Y17)</f>
        <v>9151</v>
      </c>
      <c r="Z17" s="184">
        <f>Monthly!Z17-(Saturdays!Z17+'Sundays &amp; Holidays'!Z17)</f>
        <v>45164</v>
      </c>
      <c r="AA17" s="182">
        <f>Monthly!AA17-(Saturdays!AA17+'Sundays &amp; Holidays'!AA17)</f>
        <v>48191</v>
      </c>
      <c r="AB17" s="158">
        <f t="shared" si="0"/>
        <v>287957</v>
      </c>
      <c r="AC17" s="159">
        <f t="shared" si="0"/>
        <v>290035</v>
      </c>
    </row>
    <row r="18" spans="1:29" x14ac:dyDescent="0.2">
      <c r="A18" s="136" t="s">
        <v>27</v>
      </c>
      <c r="B18" s="192">
        <f>Monthly!B18-(Saturdays!B18+'Sundays &amp; Holidays'!B18)</f>
        <v>24929</v>
      </c>
      <c r="C18" s="176">
        <f>Monthly!C18-(Saturdays!C18+'Sundays &amp; Holidays'!C18)</f>
        <v>31435</v>
      </c>
      <c r="D18" s="177">
        <f>Monthly!D18-(Saturdays!D18+'Sundays &amp; Holidays'!D18)</f>
        <v>11170</v>
      </c>
      <c r="E18" s="178">
        <f>Monthly!E18-(Saturdays!E18+'Sundays &amp; Holidays'!E18)</f>
        <v>12611</v>
      </c>
      <c r="F18" s="175">
        <f>Monthly!F18-(Saturdays!F18+'Sundays &amp; Holidays'!F18)</f>
        <v>22962</v>
      </c>
      <c r="G18" s="179">
        <f>Monthly!G18-(Saturdays!G18+'Sundays &amp; Holidays'!G18)</f>
        <v>22230</v>
      </c>
      <c r="H18" s="177">
        <f>Monthly!H18-(Saturdays!H18+'Sundays &amp; Holidays'!H18)</f>
        <v>40311</v>
      </c>
      <c r="I18" s="178">
        <f>Monthly!I18-(Saturdays!I18+'Sundays &amp; Holidays'!I18)</f>
        <v>42197</v>
      </c>
      <c r="J18" s="175">
        <f>Monthly!J18-(Saturdays!J18+'Sundays &amp; Holidays'!J18)</f>
        <v>6833</v>
      </c>
      <c r="K18" s="176">
        <f>Monthly!K18-(Saturdays!K18+'Sundays &amp; Holidays'!K18)</f>
        <v>5150</v>
      </c>
      <c r="L18" s="177">
        <f>Monthly!L18-(Saturdays!L18+'Sundays &amp; Holidays'!L18)</f>
        <v>22330</v>
      </c>
      <c r="M18" s="175">
        <f>Monthly!M18-(Saturdays!M18+'Sundays &amp; Holidays'!M18)</f>
        <v>19000</v>
      </c>
      <c r="N18" s="180">
        <f>Monthly!N18-(Saturdays!N18+'Sundays &amp; Holidays'!N18)</f>
        <v>37707</v>
      </c>
      <c r="O18" s="193">
        <f>Monthly!O18-(Saturdays!O18+'Sundays &amp; Holidays'!O18)</f>
        <v>32405</v>
      </c>
      <c r="P18" s="175">
        <f>Monthly!P18-(Saturdays!P18+'Sundays &amp; Holidays'!P18)</f>
        <v>21366</v>
      </c>
      <c r="Q18" s="176">
        <f>Monthly!Q18-(Saturdays!Q18+'Sundays &amp; Holidays'!Q18)</f>
        <v>16195</v>
      </c>
      <c r="R18" s="177">
        <f>Monthly!R18-(Saturdays!R18+'Sundays &amp; Holidays'!R18)</f>
        <v>26014</v>
      </c>
      <c r="S18" s="178">
        <f>Monthly!S18-(Saturdays!S18+'Sundays &amp; Holidays'!S18)</f>
        <v>24844</v>
      </c>
      <c r="T18" s="175">
        <f>Monthly!T18-(Saturdays!T18+'Sundays &amp; Holidays'!T18)</f>
        <v>7210</v>
      </c>
      <c r="U18" s="179">
        <f>Monthly!U18-(Saturdays!U18+'Sundays &amp; Holidays'!U18)</f>
        <v>5336</v>
      </c>
      <c r="V18" s="177">
        <f>Monthly!V18-(Saturdays!V18+'Sundays &amp; Holidays'!V18)</f>
        <v>23002</v>
      </c>
      <c r="W18" s="194">
        <f>Monthly!W18-(Saturdays!W18+'Sundays &amp; Holidays'!W18)</f>
        <v>24344</v>
      </c>
      <c r="X18" s="175">
        <f>Monthly!X18-(Saturdays!X18+'Sundays &amp; Holidays'!X18)</f>
        <v>15561</v>
      </c>
      <c r="Y18" s="179">
        <f>Monthly!Y18-(Saturdays!Y18+'Sundays &amp; Holidays'!Y18)</f>
        <v>8167</v>
      </c>
      <c r="Z18" s="177">
        <f>Monthly!Z18-(Saturdays!Z18+'Sundays &amp; Holidays'!Z18)</f>
        <v>46427</v>
      </c>
      <c r="AA18" s="175">
        <f>Monthly!AA18-(Saturdays!AA18+'Sundays &amp; Holidays'!AA18)</f>
        <v>48215</v>
      </c>
      <c r="AB18" s="158">
        <f t="shared" si="0"/>
        <v>305822</v>
      </c>
      <c r="AC18" s="159">
        <f t="shared" si="0"/>
        <v>292129</v>
      </c>
    </row>
    <row r="19" spans="1:29" x14ac:dyDescent="0.2">
      <c r="A19" s="145" t="s">
        <v>28</v>
      </c>
      <c r="B19" s="189">
        <f>Monthly!B19-(Saturdays!B19+'Sundays &amp; Holidays'!B19)</f>
        <v>24370</v>
      </c>
      <c r="C19" s="183">
        <f>Monthly!C19-(Saturdays!C19+'Sundays &amp; Holidays'!C19)</f>
        <v>39727</v>
      </c>
      <c r="D19" s="184">
        <f>Monthly!D19-(Saturdays!D19+'Sundays &amp; Holidays'!D19)</f>
        <v>12754</v>
      </c>
      <c r="E19" s="185">
        <f>Monthly!E19-(Saturdays!E19+'Sundays &amp; Holidays'!E19)</f>
        <v>14344</v>
      </c>
      <c r="F19" s="182">
        <f>Monthly!F19-(Saturdays!F19+'Sundays &amp; Holidays'!F19)</f>
        <v>22723</v>
      </c>
      <c r="G19" s="186">
        <f>Monthly!G19-(Saturdays!G19+'Sundays &amp; Holidays'!G19)</f>
        <v>33368</v>
      </c>
      <c r="H19" s="184">
        <f>Monthly!H19-(Saturdays!H19+'Sundays &amp; Holidays'!H19)</f>
        <v>44605</v>
      </c>
      <c r="I19" s="185">
        <f>Monthly!I19-(Saturdays!I19+'Sundays &amp; Holidays'!I19)</f>
        <v>52421</v>
      </c>
      <c r="J19" s="182">
        <f>Monthly!J19-(Saturdays!J19+'Sundays &amp; Holidays'!J19)</f>
        <v>8290</v>
      </c>
      <c r="K19" s="183">
        <f>Monthly!K19-(Saturdays!K19+'Sundays &amp; Holidays'!K19)</f>
        <v>4566</v>
      </c>
      <c r="L19" s="184">
        <f>Monthly!L19-(Saturdays!L19+'Sundays &amp; Holidays'!L19)</f>
        <v>35374</v>
      </c>
      <c r="M19" s="182">
        <f>Monthly!M19-(Saturdays!M19+'Sundays &amp; Holidays'!M19)</f>
        <v>17716</v>
      </c>
      <c r="N19" s="187">
        <f>Monthly!N19-(Saturdays!N19+'Sundays &amp; Holidays'!N19)</f>
        <v>48019</v>
      </c>
      <c r="O19" s="190">
        <f>Monthly!O19-(Saturdays!O19+'Sundays &amp; Holidays'!O19)</f>
        <v>35102</v>
      </c>
      <c r="P19" s="182">
        <f>Monthly!P19-(Saturdays!P19+'Sundays &amp; Holidays'!P19)</f>
        <v>25492</v>
      </c>
      <c r="Q19" s="183">
        <f>Monthly!Q19-(Saturdays!Q19+'Sundays &amp; Holidays'!Q19)</f>
        <v>18087</v>
      </c>
      <c r="R19" s="184">
        <f>Monthly!R19-(Saturdays!R19+'Sundays &amp; Holidays'!R19)</f>
        <v>28319</v>
      </c>
      <c r="S19" s="185">
        <f>Monthly!S19-(Saturdays!S19+'Sundays &amp; Holidays'!S19)</f>
        <v>29788</v>
      </c>
      <c r="T19" s="182">
        <f>Monthly!T19-(Saturdays!T19+'Sundays &amp; Holidays'!T19)</f>
        <v>9777</v>
      </c>
      <c r="U19" s="186">
        <f>Monthly!U19-(Saturdays!U19+'Sundays &amp; Holidays'!U19)</f>
        <v>4052</v>
      </c>
      <c r="V19" s="184">
        <f>Monthly!V19-(Saturdays!V19+'Sundays &amp; Holidays'!V19)</f>
        <v>34131</v>
      </c>
      <c r="W19" s="191">
        <f>Monthly!W19-(Saturdays!W19+'Sundays &amp; Holidays'!W19)</f>
        <v>24285</v>
      </c>
      <c r="X19" s="182">
        <f>Monthly!X19-(Saturdays!X19+'Sundays &amp; Holidays'!X19)</f>
        <v>21841</v>
      </c>
      <c r="Y19" s="186">
        <f>Monthly!Y19-(Saturdays!Y19+'Sundays &amp; Holidays'!Y19)</f>
        <v>8603</v>
      </c>
      <c r="Z19" s="184">
        <f>Monthly!Z19-(Saturdays!Z19+'Sundays &amp; Holidays'!Z19)</f>
        <v>47882</v>
      </c>
      <c r="AA19" s="182">
        <f>Monthly!AA19-(Saturdays!AA19+'Sundays &amp; Holidays'!AA19)</f>
        <v>56095</v>
      </c>
      <c r="AB19" s="158">
        <f t="shared" si="0"/>
        <v>363577</v>
      </c>
      <c r="AC19" s="159">
        <f t="shared" si="0"/>
        <v>338154</v>
      </c>
    </row>
    <row r="20" spans="1:29" x14ac:dyDescent="0.2">
      <c r="A20" s="136" t="s">
        <v>29</v>
      </c>
      <c r="B20" s="192">
        <f>Monthly!B20-(Saturdays!B20+'Sundays &amp; Holidays'!B20)</f>
        <v>29193</v>
      </c>
      <c r="C20" s="176">
        <f>Monthly!C20-(Saturdays!C20+'Sundays &amp; Holidays'!C20)</f>
        <v>55583</v>
      </c>
      <c r="D20" s="177">
        <f>Monthly!D20-(Saturdays!D20+'Sundays &amp; Holidays'!D20)</f>
        <v>22288</v>
      </c>
      <c r="E20" s="178">
        <f>Monthly!E20-(Saturdays!E20+'Sundays &amp; Holidays'!E20)</f>
        <v>18072</v>
      </c>
      <c r="F20" s="175">
        <f>Monthly!F20-(Saturdays!F20+'Sundays &amp; Holidays'!F20)</f>
        <v>30661</v>
      </c>
      <c r="G20" s="179">
        <f>Monthly!G20-(Saturdays!G20+'Sundays &amp; Holidays'!G20)</f>
        <v>48643</v>
      </c>
      <c r="H20" s="177">
        <f>Monthly!H20-(Saturdays!H20+'Sundays &amp; Holidays'!H20)</f>
        <v>47754</v>
      </c>
      <c r="I20" s="178">
        <f>Monthly!I20-(Saturdays!I20+'Sundays &amp; Holidays'!I20)</f>
        <v>70274</v>
      </c>
      <c r="J20" s="175">
        <f>Monthly!J20-(Saturdays!J20+'Sundays &amp; Holidays'!J20)</f>
        <v>14293</v>
      </c>
      <c r="K20" s="176">
        <f>Monthly!K20-(Saturdays!K20+'Sundays &amp; Holidays'!K20)</f>
        <v>5196</v>
      </c>
      <c r="L20" s="177">
        <f>Monthly!L20-(Saturdays!L20+'Sundays &amp; Holidays'!L20)</f>
        <v>46814</v>
      </c>
      <c r="M20" s="175">
        <f>Monthly!M20-(Saturdays!M20+'Sundays &amp; Holidays'!M20)</f>
        <v>17234</v>
      </c>
      <c r="N20" s="180">
        <f>Monthly!N20-(Saturdays!N20+'Sundays &amp; Holidays'!N20)</f>
        <v>65336</v>
      </c>
      <c r="O20" s="193">
        <f>Monthly!O20-(Saturdays!O20+'Sundays &amp; Holidays'!O20)</f>
        <v>43240</v>
      </c>
      <c r="P20" s="175">
        <f>Monthly!P20-(Saturdays!P20+'Sundays &amp; Holidays'!P20)</f>
        <v>35676</v>
      </c>
      <c r="Q20" s="176">
        <f>Monthly!Q20-(Saturdays!Q20+'Sundays &amp; Holidays'!Q20)</f>
        <v>24170</v>
      </c>
      <c r="R20" s="177">
        <f>Monthly!R20-(Saturdays!R20+'Sundays &amp; Holidays'!R20)</f>
        <v>36978</v>
      </c>
      <c r="S20" s="178">
        <f>Monthly!S20-(Saturdays!S20+'Sundays &amp; Holidays'!S20)</f>
        <v>41986</v>
      </c>
      <c r="T20" s="175">
        <f>Monthly!T20-(Saturdays!T20+'Sundays &amp; Holidays'!T20)</f>
        <v>22055</v>
      </c>
      <c r="U20" s="179">
        <f>Monthly!U20-(Saturdays!U20+'Sundays &amp; Holidays'!U20)</f>
        <v>4598</v>
      </c>
      <c r="V20" s="177">
        <f>Monthly!V20-(Saturdays!V20+'Sundays &amp; Holidays'!V20)</f>
        <v>49387</v>
      </c>
      <c r="W20" s="194">
        <f>Monthly!W20-(Saturdays!W20+'Sundays &amp; Holidays'!W20)</f>
        <v>28358</v>
      </c>
      <c r="X20" s="175">
        <f>Monthly!X20-(Saturdays!X20+'Sundays &amp; Holidays'!X20)</f>
        <v>34436</v>
      </c>
      <c r="Y20" s="179">
        <f>Monthly!Y20-(Saturdays!Y20+'Sundays &amp; Holidays'!Y20)</f>
        <v>11418</v>
      </c>
      <c r="Z20" s="177">
        <f>Monthly!Z20-(Saturdays!Z20+'Sundays &amp; Holidays'!Z20)</f>
        <v>55324</v>
      </c>
      <c r="AA20" s="175">
        <f>Monthly!AA20-(Saturdays!AA20+'Sundays &amp; Holidays'!AA20)</f>
        <v>69977</v>
      </c>
      <c r="AB20" s="158">
        <f t="shared" si="0"/>
        <v>490195</v>
      </c>
      <c r="AC20" s="159">
        <f t="shared" si="0"/>
        <v>438749</v>
      </c>
    </row>
    <row r="21" spans="1:29" x14ac:dyDescent="0.2">
      <c r="A21" s="145" t="s">
        <v>30</v>
      </c>
      <c r="B21" s="189">
        <f>Monthly!B21-(Saturdays!B21+'Sundays &amp; Holidays'!B21)</f>
        <v>35909</v>
      </c>
      <c r="C21" s="183">
        <f>Monthly!C21-(Saturdays!C21+'Sundays &amp; Holidays'!C21)</f>
        <v>69385</v>
      </c>
      <c r="D21" s="184">
        <f>Monthly!D21-(Saturdays!D21+'Sundays &amp; Holidays'!D21)</f>
        <v>27350</v>
      </c>
      <c r="E21" s="185">
        <f>Monthly!E21-(Saturdays!E21+'Sundays &amp; Holidays'!E21)</f>
        <v>23180</v>
      </c>
      <c r="F21" s="182">
        <f>Monthly!F21-(Saturdays!F21+'Sundays &amp; Holidays'!F21)</f>
        <v>34173</v>
      </c>
      <c r="G21" s="186">
        <f>Monthly!G21-(Saturdays!G21+'Sundays &amp; Holidays'!G21)</f>
        <v>61150</v>
      </c>
      <c r="H21" s="184">
        <f>Monthly!H21-(Saturdays!H21+'Sundays &amp; Holidays'!H21)</f>
        <v>55873</v>
      </c>
      <c r="I21" s="185">
        <f>Monthly!I21-(Saturdays!I21+'Sundays &amp; Holidays'!I21)</f>
        <v>94257</v>
      </c>
      <c r="J21" s="182">
        <f>Monthly!J21-(Saturdays!J21+'Sundays &amp; Holidays'!J21)</f>
        <v>19983</v>
      </c>
      <c r="K21" s="183">
        <f>Monthly!K21-(Saturdays!K21+'Sundays &amp; Holidays'!K21)</f>
        <v>5812</v>
      </c>
      <c r="L21" s="184">
        <f>Monthly!L21-(Saturdays!L21+'Sundays &amp; Holidays'!L21)</f>
        <v>59774</v>
      </c>
      <c r="M21" s="182">
        <f>Monthly!M21-(Saturdays!M21+'Sundays &amp; Holidays'!M21)</f>
        <v>19933</v>
      </c>
      <c r="N21" s="187">
        <f>Monthly!N21-(Saturdays!N21+'Sundays &amp; Holidays'!N21)</f>
        <v>85233</v>
      </c>
      <c r="O21" s="190">
        <f>Monthly!O21-(Saturdays!O21+'Sundays &amp; Holidays'!O21)</f>
        <v>53356</v>
      </c>
      <c r="P21" s="182">
        <f>Monthly!P21-(Saturdays!P21+'Sundays &amp; Holidays'!P21)</f>
        <v>44543</v>
      </c>
      <c r="Q21" s="183">
        <f>Monthly!Q21-(Saturdays!Q21+'Sundays &amp; Holidays'!Q21)</f>
        <v>34861</v>
      </c>
      <c r="R21" s="184">
        <f>Monthly!R21-(Saturdays!R21+'Sundays &amp; Holidays'!R21)</f>
        <v>41003</v>
      </c>
      <c r="S21" s="185">
        <f>Monthly!S21-(Saturdays!S21+'Sundays &amp; Holidays'!S21)</f>
        <v>54603</v>
      </c>
      <c r="T21" s="182">
        <f>Monthly!T21-(Saturdays!T21+'Sundays &amp; Holidays'!T21)</f>
        <v>26403</v>
      </c>
      <c r="U21" s="186">
        <f>Monthly!U21-(Saturdays!U21+'Sundays &amp; Holidays'!U21)</f>
        <v>5685</v>
      </c>
      <c r="V21" s="184">
        <f>Monthly!V21-(Saturdays!V21+'Sundays &amp; Holidays'!V21)</f>
        <v>58450</v>
      </c>
      <c r="W21" s="191">
        <f>Monthly!W21-(Saturdays!W21+'Sundays &amp; Holidays'!W21)</f>
        <v>32487</v>
      </c>
      <c r="X21" s="182">
        <f>Monthly!X21-(Saturdays!X21+'Sundays &amp; Holidays'!X21)</f>
        <v>45941</v>
      </c>
      <c r="Y21" s="186">
        <f>Monthly!Y21-(Saturdays!Y21+'Sundays &amp; Holidays'!Y21)</f>
        <v>16895</v>
      </c>
      <c r="Z21" s="184">
        <f>Monthly!Z21-(Saturdays!Z21+'Sundays &amp; Holidays'!Z21)</f>
        <v>62807</v>
      </c>
      <c r="AA21" s="182">
        <f>Monthly!AA21-(Saturdays!AA21+'Sundays &amp; Holidays'!AA21)</f>
        <v>88454</v>
      </c>
      <c r="AB21" s="158">
        <f t="shared" si="0"/>
        <v>597442</v>
      </c>
      <c r="AC21" s="159">
        <f t="shared" si="0"/>
        <v>560058</v>
      </c>
    </row>
    <row r="22" spans="1:29" x14ac:dyDescent="0.2">
      <c r="A22" s="136" t="s">
        <v>31</v>
      </c>
      <c r="B22" s="192">
        <f>Monthly!B22-(Saturdays!B22+'Sundays &amp; Holidays'!B22)</f>
        <v>37435</v>
      </c>
      <c r="C22" s="176">
        <f>Monthly!C22-(Saturdays!C22+'Sundays &amp; Holidays'!C22)</f>
        <v>69560</v>
      </c>
      <c r="D22" s="177">
        <f>Monthly!D22-(Saturdays!D22+'Sundays &amp; Holidays'!D22)</f>
        <v>18094</v>
      </c>
      <c r="E22" s="178">
        <f>Monthly!E22-(Saturdays!E22+'Sundays &amp; Holidays'!E22)</f>
        <v>24480</v>
      </c>
      <c r="F22" s="175">
        <f>Monthly!F22-(Saturdays!F22+'Sundays &amp; Holidays'!F22)</f>
        <v>27439</v>
      </c>
      <c r="G22" s="179">
        <f>Monthly!G22-(Saturdays!G22+'Sundays &amp; Holidays'!G22)</f>
        <v>58060</v>
      </c>
      <c r="H22" s="177">
        <f>Monthly!H22-(Saturdays!H22+'Sundays &amp; Holidays'!H22)</f>
        <v>53093</v>
      </c>
      <c r="I22" s="178">
        <f>Monthly!I22-(Saturdays!I22+'Sundays &amp; Holidays'!I22)</f>
        <v>95787</v>
      </c>
      <c r="J22" s="175">
        <f>Monthly!J22-(Saturdays!J22+'Sundays &amp; Holidays'!J22)</f>
        <v>13767</v>
      </c>
      <c r="K22" s="176">
        <f>Monthly!K22-(Saturdays!K22+'Sundays &amp; Holidays'!K22)</f>
        <v>5531</v>
      </c>
      <c r="L22" s="177">
        <f>Monthly!L22-(Saturdays!L22+'Sundays &amp; Holidays'!L22)</f>
        <v>58266</v>
      </c>
      <c r="M22" s="175">
        <f>Monthly!M22-(Saturdays!M22+'Sundays &amp; Holidays'!M22)</f>
        <v>18955</v>
      </c>
      <c r="N22" s="180">
        <f>Monthly!N22-(Saturdays!N22+'Sundays &amp; Holidays'!N22)</f>
        <v>78584</v>
      </c>
      <c r="O22" s="193">
        <f>Monthly!O22-(Saturdays!O22+'Sundays &amp; Holidays'!O22)</f>
        <v>51634</v>
      </c>
      <c r="P22" s="175">
        <f>Monthly!P22-(Saturdays!P22+'Sundays &amp; Holidays'!P22)</f>
        <v>40095</v>
      </c>
      <c r="Q22" s="176">
        <f>Monthly!Q22-(Saturdays!Q22+'Sundays &amp; Holidays'!Q22)</f>
        <v>38485</v>
      </c>
      <c r="R22" s="177">
        <f>Monthly!R22-(Saturdays!R22+'Sundays &amp; Holidays'!R22)</f>
        <v>38401</v>
      </c>
      <c r="S22" s="178">
        <f>Monthly!S22-(Saturdays!S22+'Sundays &amp; Holidays'!S22)</f>
        <v>55617</v>
      </c>
      <c r="T22" s="175">
        <f>Monthly!T22-(Saturdays!T22+'Sundays &amp; Holidays'!T22)</f>
        <v>22480</v>
      </c>
      <c r="U22" s="179">
        <f>Monthly!U22-(Saturdays!U22+'Sundays &amp; Holidays'!U22)</f>
        <v>5109</v>
      </c>
      <c r="V22" s="177">
        <f>Monthly!V22-(Saturdays!V22+'Sundays &amp; Holidays'!V22)</f>
        <v>61449</v>
      </c>
      <c r="W22" s="194">
        <f>Monthly!W22-(Saturdays!W22+'Sundays &amp; Holidays'!W22)</f>
        <v>32575</v>
      </c>
      <c r="X22" s="175">
        <f>Monthly!X22-(Saturdays!X22+'Sundays &amp; Holidays'!X22)</f>
        <v>40801</v>
      </c>
      <c r="Y22" s="179">
        <f>Monthly!Y22-(Saturdays!Y22+'Sundays &amp; Holidays'!Y22)</f>
        <v>18246</v>
      </c>
      <c r="Z22" s="177">
        <f>Monthly!Z22-(Saturdays!Z22+'Sundays &amp; Holidays'!Z22)</f>
        <v>57779</v>
      </c>
      <c r="AA22" s="175">
        <f>Monthly!AA22-(Saturdays!AA22+'Sundays &amp; Holidays'!AA22)</f>
        <v>89827</v>
      </c>
      <c r="AB22" s="158">
        <f t="shared" si="0"/>
        <v>547683</v>
      </c>
      <c r="AC22" s="159">
        <f t="shared" si="0"/>
        <v>563866</v>
      </c>
    </row>
    <row r="23" spans="1:29" x14ac:dyDescent="0.2">
      <c r="A23" s="145" t="s">
        <v>32</v>
      </c>
      <c r="B23" s="189">
        <f>Monthly!B23-(Saturdays!B23+'Sundays &amp; Holidays'!B23)</f>
        <v>36798</v>
      </c>
      <c r="C23" s="183">
        <f>Monthly!C23-(Saturdays!C23+'Sundays &amp; Holidays'!C23)</f>
        <v>57439</v>
      </c>
      <c r="D23" s="184">
        <f>Monthly!D23-(Saturdays!D23+'Sundays &amp; Holidays'!D23)</f>
        <v>12294</v>
      </c>
      <c r="E23" s="185">
        <f>Monthly!E23-(Saturdays!E23+'Sundays &amp; Holidays'!E23)</f>
        <v>22310</v>
      </c>
      <c r="F23" s="182">
        <f>Monthly!F23-(Saturdays!F23+'Sundays &amp; Holidays'!F23)</f>
        <v>23635</v>
      </c>
      <c r="G23" s="186">
        <f>Monthly!G23-(Saturdays!G23+'Sundays &amp; Holidays'!G23)</f>
        <v>53007</v>
      </c>
      <c r="H23" s="184">
        <f>Monthly!H23-(Saturdays!H23+'Sundays &amp; Holidays'!H23)</f>
        <v>47073</v>
      </c>
      <c r="I23" s="185">
        <f>Monthly!I23-(Saturdays!I23+'Sundays &amp; Holidays'!I23)</f>
        <v>82376</v>
      </c>
      <c r="J23" s="182">
        <f>Monthly!J23-(Saturdays!J23+'Sundays &amp; Holidays'!J23)</f>
        <v>9789</v>
      </c>
      <c r="K23" s="183">
        <f>Monthly!K23-(Saturdays!K23+'Sundays &amp; Holidays'!K23)</f>
        <v>3975</v>
      </c>
      <c r="L23" s="184">
        <f>Monthly!L23-(Saturdays!L23+'Sundays &amp; Holidays'!L23)</f>
        <v>42398</v>
      </c>
      <c r="M23" s="182">
        <f>Monthly!M23-(Saturdays!M23+'Sundays &amp; Holidays'!M23)</f>
        <v>19448</v>
      </c>
      <c r="N23" s="187">
        <f>Monthly!N23-(Saturdays!N23+'Sundays &amp; Holidays'!N23)</f>
        <v>60315</v>
      </c>
      <c r="O23" s="190">
        <f>Monthly!O23-(Saturdays!O23+'Sundays &amp; Holidays'!O23)</f>
        <v>48427</v>
      </c>
      <c r="P23" s="182">
        <f>Monthly!P23-(Saturdays!P23+'Sundays &amp; Holidays'!P23)</f>
        <v>27932</v>
      </c>
      <c r="Q23" s="183">
        <f>Monthly!Q23-(Saturdays!Q23+'Sundays &amp; Holidays'!Q23)</f>
        <v>36033</v>
      </c>
      <c r="R23" s="184">
        <f>Monthly!R23-(Saturdays!R23+'Sundays &amp; Holidays'!R23)</f>
        <v>32841</v>
      </c>
      <c r="S23" s="185">
        <f>Monthly!S23-(Saturdays!S23+'Sundays &amp; Holidays'!S23)</f>
        <v>44930</v>
      </c>
      <c r="T23" s="182">
        <f>Monthly!T23-(Saturdays!T23+'Sundays &amp; Holidays'!T23)</f>
        <v>13015</v>
      </c>
      <c r="U23" s="186">
        <f>Monthly!U23-(Saturdays!U23+'Sundays &amp; Holidays'!U23)</f>
        <v>6132</v>
      </c>
      <c r="V23" s="184">
        <f>Monthly!V23-(Saturdays!V23+'Sundays &amp; Holidays'!V23)</f>
        <v>50535</v>
      </c>
      <c r="W23" s="191">
        <f>Monthly!W23-(Saturdays!W23+'Sundays &amp; Holidays'!W23)</f>
        <v>31949</v>
      </c>
      <c r="X23" s="182">
        <f>Monthly!X23-(Saturdays!X23+'Sundays &amp; Holidays'!X23)</f>
        <v>26409</v>
      </c>
      <c r="Y23" s="186">
        <f>Monthly!Y23-(Saturdays!Y23+'Sundays &amp; Holidays'!Y23)</f>
        <v>15281</v>
      </c>
      <c r="Z23" s="184">
        <f>Monthly!Z23-(Saturdays!Z23+'Sundays &amp; Holidays'!Z23)</f>
        <v>51498</v>
      </c>
      <c r="AA23" s="182">
        <f>Monthly!AA23-(Saturdays!AA23+'Sundays &amp; Holidays'!AA23)</f>
        <v>73254</v>
      </c>
      <c r="AB23" s="158">
        <f t="shared" si="0"/>
        <v>434532</v>
      </c>
      <c r="AC23" s="159">
        <f t="shared" si="0"/>
        <v>494561</v>
      </c>
    </row>
    <row r="24" spans="1:29" x14ac:dyDescent="0.2">
      <c r="A24" s="136" t="s">
        <v>33</v>
      </c>
      <c r="B24" s="192">
        <f>Monthly!B24-(Saturdays!B24+'Sundays &amp; Holidays'!B24)</f>
        <v>32303</v>
      </c>
      <c r="C24" s="176">
        <f>Monthly!C24-(Saturdays!C24+'Sundays &amp; Holidays'!C24)</f>
        <v>37833</v>
      </c>
      <c r="D24" s="177">
        <f>Monthly!D24-(Saturdays!D24+'Sundays &amp; Holidays'!D24)</f>
        <v>9207</v>
      </c>
      <c r="E24" s="178">
        <f>Monthly!E24-(Saturdays!E24+'Sundays &amp; Holidays'!E24)</f>
        <v>17363</v>
      </c>
      <c r="F24" s="175">
        <f>Monthly!F24-(Saturdays!F24+'Sundays &amp; Holidays'!F24)</f>
        <v>21122</v>
      </c>
      <c r="G24" s="179">
        <f>Monthly!G24-(Saturdays!G24+'Sundays &amp; Holidays'!G24)</f>
        <v>39501</v>
      </c>
      <c r="H24" s="177">
        <f>Monthly!H24-(Saturdays!H24+'Sundays &amp; Holidays'!H24)</f>
        <v>39107</v>
      </c>
      <c r="I24" s="178">
        <f>Monthly!I24-(Saturdays!I24+'Sundays &amp; Holidays'!I24)</f>
        <v>58519</v>
      </c>
      <c r="J24" s="175">
        <f>Monthly!J24-(Saturdays!J24+'Sundays &amp; Holidays'!J24)</f>
        <v>8293</v>
      </c>
      <c r="K24" s="176">
        <f>Monthly!K24-(Saturdays!K24+'Sundays &amp; Holidays'!K24)</f>
        <v>3014</v>
      </c>
      <c r="L24" s="177">
        <f>Monthly!L24-(Saturdays!L24+'Sundays &amp; Holidays'!L24)</f>
        <v>31572</v>
      </c>
      <c r="M24" s="175">
        <f>Monthly!M24-(Saturdays!M24+'Sundays &amp; Holidays'!M24)</f>
        <v>17883</v>
      </c>
      <c r="N24" s="180">
        <f>Monthly!N24-(Saturdays!N24+'Sundays &amp; Holidays'!N24)</f>
        <v>46701</v>
      </c>
      <c r="O24" s="193">
        <f>Monthly!O24-(Saturdays!O24+'Sundays &amp; Holidays'!O24)</f>
        <v>42518</v>
      </c>
      <c r="P24" s="175">
        <f>Monthly!P24-(Saturdays!P24+'Sundays &amp; Holidays'!P24)</f>
        <v>20211</v>
      </c>
      <c r="Q24" s="176">
        <f>Monthly!Q24-(Saturdays!Q24+'Sundays &amp; Holidays'!Q24)</f>
        <v>28369</v>
      </c>
      <c r="R24" s="177">
        <f>Monthly!R24-(Saturdays!R24+'Sundays &amp; Holidays'!R24)</f>
        <v>27086</v>
      </c>
      <c r="S24" s="178">
        <f>Monthly!S24-(Saturdays!S24+'Sundays &amp; Holidays'!S24)</f>
        <v>34772</v>
      </c>
      <c r="T24" s="175">
        <f>Monthly!T24-(Saturdays!T24+'Sundays &amp; Holidays'!T24)</f>
        <v>8857</v>
      </c>
      <c r="U24" s="179">
        <f>Monthly!U24-(Saturdays!U24+'Sundays &amp; Holidays'!U24)</f>
        <v>6241</v>
      </c>
      <c r="V24" s="177">
        <f>Monthly!V24-(Saturdays!V24+'Sundays &amp; Holidays'!V24)</f>
        <v>41992</v>
      </c>
      <c r="W24" s="194">
        <f>Monthly!W24-(Saturdays!W24+'Sundays &amp; Holidays'!W24)</f>
        <v>27722</v>
      </c>
      <c r="X24" s="175">
        <f>Monthly!X24-(Saturdays!X24+'Sundays &amp; Holidays'!X24)</f>
        <v>17185</v>
      </c>
      <c r="Y24" s="179">
        <f>Monthly!Y24-(Saturdays!Y24+'Sundays &amp; Holidays'!Y24)</f>
        <v>13146</v>
      </c>
      <c r="Z24" s="177">
        <f>Monthly!Z24-(Saturdays!Z24+'Sundays &amp; Holidays'!Z24)</f>
        <v>40632</v>
      </c>
      <c r="AA24" s="175">
        <f>Monthly!AA24-(Saturdays!AA24+'Sundays &amp; Holidays'!AA24)</f>
        <v>51299</v>
      </c>
      <c r="AB24" s="158">
        <f t="shared" si="0"/>
        <v>344268</v>
      </c>
      <c r="AC24" s="159">
        <f t="shared" si="0"/>
        <v>378180</v>
      </c>
    </row>
    <row r="25" spans="1:29" x14ac:dyDescent="0.2">
      <c r="A25" s="145" t="s">
        <v>34</v>
      </c>
      <c r="B25" s="189">
        <f>Monthly!B25-(Saturdays!B25+'Sundays &amp; Holidays'!B25)</f>
        <v>13289</v>
      </c>
      <c r="C25" s="183">
        <f>Monthly!C25-(Saturdays!C25+'Sundays &amp; Holidays'!C25)</f>
        <v>26662</v>
      </c>
      <c r="D25" s="184">
        <f>Monthly!D25-(Saturdays!D25+'Sundays &amp; Holidays'!D25)</f>
        <v>4558</v>
      </c>
      <c r="E25" s="185">
        <f>Monthly!E25-(Saturdays!E25+'Sundays &amp; Holidays'!E25)</f>
        <v>15110</v>
      </c>
      <c r="F25" s="182">
        <f>Monthly!F25-(Saturdays!F25+'Sundays &amp; Holidays'!F25)</f>
        <v>10054</v>
      </c>
      <c r="G25" s="186">
        <f>Monthly!G25-(Saturdays!G25+'Sundays &amp; Holidays'!G25)</f>
        <v>35680</v>
      </c>
      <c r="H25" s="184">
        <f>Monthly!H25-(Saturdays!H25+'Sundays &amp; Holidays'!H25)</f>
        <v>21366</v>
      </c>
      <c r="I25" s="185">
        <f>Monthly!I25-(Saturdays!I25+'Sundays &amp; Holidays'!I25)</f>
        <v>47270</v>
      </c>
      <c r="J25" s="182">
        <f>Monthly!J25-(Saturdays!J25+'Sundays &amp; Holidays'!J25)</f>
        <v>3906</v>
      </c>
      <c r="K25" s="183">
        <f>Monthly!K25-(Saturdays!K25+'Sundays &amp; Holidays'!K25)</f>
        <v>2281</v>
      </c>
      <c r="L25" s="184">
        <f>Monthly!L25-(Saturdays!L25+'Sundays &amp; Holidays'!L25)</f>
        <v>29497</v>
      </c>
      <c r="M25" s="182">
        <f>Monthly!M25-(Saturdays!M25+'Sundays &amp; Holidays'!M25)</f>
        <v>13002</v>
      </c>
      <c r="N25" s="187">
        <f>Monthly!N25-(Saturdays!N25+'Sundays &amp; Holidays'!N25)</f>
        <v>43441</v>
      </c>
      <c r="O25" s="190">
        <f>Monthly!O25-(Saturdays!O25+'Sundays &amp; Holidays'!O25)</f>
        <v>33957</v>
      </c>
      <c r="P25" s="182">
        <f>Monthly!P25-(Saturdays!P25+'Sundays &amp; Holidays'!P25)</f>
        <v>12850</v>
      </c>
      <c r="Q25" s="183">
        <f>Monthly!Q25-(Saturdays!Q25+'Sundays &amp; Holidays'!Q25)</f>
        <v>22848</v>
      </c>
      <c r="R25" s="184">
        <f>Monthly!R25-(Saturdays!R25+'Sundays &amp; Holidays'!R25)</f>
        <v>20126</v>
      </c>
      <c r="S25" s="185">
        <f>Monthly!S25-(Saturdays!S25+'Sundays &amp; Holidays'!S25)</f>
        <v>30605</v>
      </c>
      <c r="T25" s="182">
        <f>Monthly!T25-(Saturdays!T25+'Sundays &amp; Holidays'!T25)</f>
        <v>4912</v>
      </c>
      <c r="U25" s="186">
        <f>Monthly!U25-(Saturdays!U25+'Sundays &amp; Holidays'!U25)</f>
        <v>5582</v>
      </c>
      <c r="V25" s="184">
        <f>Monthly!V25-(Saturdays!V25+'Sundays &amp; Holidays'!V25)</f>
        <v>34492</v>
      </c>
      <c r="W25" s="191">
        <f>Monthly!W25-(Saturdays!W25+'Sundays &amp; Holidays'!W25)</f>
        <v>19314</v>
      </c>
      <c r="X25" s="182">
        <f>Monthly!X25-(Saturdays!X25+'Sundays &amp; Holidays'!X25)</f>
        <v>9528</v>
      </c>
      <c r="Y25" s="186">
        <f>Monthly!Y25-(Saturdays!Y25+'Sundays &amp; Holidays'!Y25)</f>
        <v>10274</v>
      </c>
      <c r="Z25" s="184">
        <f>Monthly!Z25-(Saturdays!Z25+'Sundays &amp; Holidays'!Z25)</f>
        <v>28414</v>
      </c>
      <c r="AA25" s="182">
        <f>Monthly!AA25-(Saturdays!AA25+'Sundays &amp; Holidays'!AA25)</f>
        <v>37271</v>
      </c>
      <c r="AB25" s="158">
        <f t="shared" si="0"/>
        <v>236433</v>
      </c>
      <c r="AC25" s="159">
        <f t="shared" si="0"/>
        <v>299856</v>
      </c>
    </row>
    <row r="26" spans="1:29" x14ac:dyDescent="0.2">
      <c r="A26" s="136" t="s">
        <v>35</v>
      </c>
      <c r="B26" s="192">
        <f>Monthly!B26-(Saturdays!B26+'Sundays &amp; Holidays'!B26)</f>
        <v>0</v>
      </c>
      <c r="C26" s="176">
        <f>Monthly!C26-(Saturdays!C26+'Sundays &amp; Holidays'!C26)</f>
        <v>12446</v>
      </c>
      <c r="D26" s="177">
        <f>Monthly!D26-(Saturdays!D26+'Sundays &amp; Holidays'!D26)</f>
        <v>235</v>
      </c>
      <c r="E26" s="178">
        <f>Monthly!E26-(Saturdays!E26+'Sundays &amp; Holidays'!E26)</f>
        <v>7114</v>
      </c>
      <c r="F26" s="175">
        <f>Monthly!F26-(Saturdays!F26+'Sundays &amp; Holidays'!F26)</f>
        <v>536</v>
      </c>
      <c r="G26" s="179">
        <f>Monthly!G26-(Saturdays!G26+'Sundays &amp; Holidays'!G26)</f>
        <v>15443</v>
      </c>
      <c r="H26" s="177">
        <f>Monthly!H26-(Saturdays!H26+'Sundays &amp; Holidays'!H26)</f>
        <v>2418</v>
      </c>
      <c r="I26" s="178">
        <f>Monthly!I26-(Saturdays!I26+'Sundays &amp; Holidays'!I26)</f>
        <v>15138</v>
      </c>
      <c r="J26" s="175">
        <f>Monthly!J26-(Saturdays!J26+'Sundays &amp; Holidays'!J26)</f>
        <v>883</v>
      </c>
      <c r="K26" s="176">
        <f>Monthly!K26-(Saturdays!K26+'Sundays &amp; Holidays'!K26)</f>
        <v>546</v>
      </c>
      <c r="L26" s="177">
        <f>Monthly!L26-(Saturdays!L26+'Sundays &amp; Holidays'!L26)</f>
        <v>6799</v>
      </c>
      <c r="M26" s="175">
        <f>Monthly!M26-(Saturdays!M26+'Sundays &amp; Holidays'!M26)</f>
        <v>3132</v>
      </c>
      <c r="N26" s="180">
        <f>Monthly!N26-(Saturdays!N26+'Sundays &amp; Holidays'!N26)</f>
        <v>8262</v>
      </c>
      <c r="O26" s="193">
        <f>Monthly!O26-(Saturdays!O26+'Sundays &amp; Holidays'!O26)</f>
        <v>5558</v>
      </c>
      <c r="P26" s="175">
        <f>Monthly!P26-(Saturdays!P26+'Sundays &amp; Holidays'!P26)</f>
        <v>2392</v>
      </c>
      <c r="Q26" s="176">
        <f>Monthly!Q26-(Saturdays!Q26+'Sundays &amp; Holidays'!Q26)</f>
        <v>4590</v>
      </c>
      <c r="R26" s="177">
        <f>Monthly!R26-(Saturdays!R26+'Sundays &amp; Holidays'!R26)</f>
        <v>4791</v>
      </c>
      <c r="S26" s="178">
        <f>Monthly!S26-(Saturdays!S26+'Sundays &amp; Holidays'!S26)</f>
        <v>2995</v>
      </c>
      <c r="T26" s="175">
        <f>Monthly!T26-(Saturdays!T26+'Sundays &amp; Holidays'!T26)</f>
        <v>962</v>
      </c>
      <c r="U26" s="179">
        <f>Monthly!U26-(Saturdays!U26+'Sundays &amp; Holidays'!U26)</f>
        <v>407</v>
      </c>
      <c r="V26" s="177">
        <f>Monthly!V26-(Saturdays!V26+'Sundays &amp; Holidays'!V26)</f>
        <v>5087</v>
      </c>
      <c r="W26" s="194">
        <f>Monthly!W26-(Saturdays!W26+'Sundays &amp; Holidays'!W26)</f>
        <v>797</v>
      </c>
      <c r="X26" s="175">
        <f>Monthly!X26-(Saturdays!X26+'Sundays &amp; Holidays'!X26)</f>
        <v>1745</v>
      </c>
      <c r="Y26" s="179">
        <f>Monthly!Y26-(Saturdays!Y26+'Sundays &amp; Holidays'!Y26)</f>
        <v>806</v>
      </c>
      <c r="Z26" s="177">
        <f>Monthly!Z26-(Saturdays!Z26+'Sundays &amp; Holidays'!Z26)</f>
        <v>2361</v>
      </c>
      <c r="AA26" s="175">
        <f>Monthly!AA26-(Saturdays!AA26+'Sundays &amp; Holidays'!AA26)</f>
        <v>4584</v>
      </c>
      <c r="AB26" s="158">
        <f t="shared" si="0"/>
        <v>36471</v>
      </c>
      <c r="AC26" s="159">
        <f t="shared" si="0"/>
        <v>73556</v>
      </c>
    </row>
    <row r="27" spans="1:29" x14ac:dyDescent="0.2">
      <c r="A27" s="145" t="s">
        <v>36</v>
      </c>
      <c r="B27" s="189">
        <f>Monthly!B27-(Saturdays!B27+'Sundays &amp; Holidays'!B27)</f>
        <v>0</v>
      </c>
      <c r="C27" s="183">
        <f>Monthly!C27-(Saturdays!C27+'Sundays &amp; Holidays'!C27)</f>
        <v>57</v>
      </c>
      <c r="D27" s="184">
        <f>Monthly!D27-(Saturdays!D27+'Sundays &amp; Holidays'!D27)</f>
        <v>0</v>
      </c>
      <c r="E27" s="185">
        <f>Monthly!E27-(Saturdays!E27+'Sundays &amp; Holidays'!E27)</f>
        <v>36</v>
      </c>
      <c r="F27" s="182">
        <f>Monthly!F27-(Saturdays!F27+'Sundays &amp; Holidays'!F27)</f>
        <v>0</v>
      </c>
      <c r="G27" s="186">
        <f>Monthly!G27-(Saturdays!G27+'Sundays &amp; Holidays'!G27)</f>
        <v>37</v>
      </c>
      <c r="H27" s="184">
        <f>Monthly!H27-(Saturdays!H27+'Sundays &amp; Holidays'!H27)</f>
        <v>0</v>
      </c>
      <c r="I27" s="185">
        <f>Monthly!I27-(Saturdays!I27+'Sundays &amp; Holidays'!I27)</f>
        <v>1</v>
      </c>
      <c r="J27" s="182">
        <f>Monthly!J27-(Saturdays!J27+'Sundays &amp; Holidays'!J27)</f>
        <v>0</v>
      </c>
      <c r="K27" s="186">
        <f>Monthly!K27-(Saturdays!K27+'Sundays &amp; Holidays'!K27)</f>
        <v>0</v>
      </c>
      <c r="L27" s="184">
        <f>Monthly!L27-(Saturdays!L27+'Sundays &amp; Holidays'!L27)</f>
        <v>0</v>
      </c>
      <c r="M27" s="182">
        <f>Monthly!M27-(Saturdays!M27+'Sundays &amp; Holidays'!M27)</f>
        <v>13</v>
      </c>
      <c r="N27" s="187">
        <f>Monthly!N27-(Saturdays!N27+'Sundays &amp; Holidays'!N27)</f>
        <v>0</v>
      </c>
      <c r="O27" s="190">
        <f>Monthly!O27-(Saturdays!O27+'Sundays &amp; Holidays'!O27)</f>
        <v>8</v>
      </c>
      <c r="P27" s="182">
        <f>Monthly!P27-(Saturdays!P27+'Sundays &amp; Holidays'!P27)</f>
        <v>0</v>
      </c>
      <c r="Q27" s="186">
        <f>Monthly!Q27-(Saturdays!Q27+'Sundays &amp; Holidays'!Q27)</f>
        <v>0</v>
      </c>
      <c r="R27" s="184">
        <f>Monthly!R27-(Saturdays!R27+'Sundays &amp; Holidays'!R27)</f>
        <v>1</v>
      </c>
      <c r="S27" s="185">
        <f>Monthly!S27-(Saturdays!S27+'Sundays &amp; Holidays'!S27)</f>
        <v>1</v>
      </c>
      <c r="T27" s="182">
        <f>Monthly!T27-(Saturdays!T27+'Sundays &amp; Holidays'!T27)</f>
        <v>0</v>
      </c>
      <c r="U27" s="186">
        <f>Monthly!U27-(Saturdays!U27+'Sundays &amp; Holidays'!U27)</f>
        <v>0</v>
      </c>
      <c r="V27" s="184">
        <f>Monthly!V27-(Saturdays!V27+'Sundays &amp; Holidays'!V27)</f>
        <v>0</v>
      </c>
      <c r="W27" s="185">
        <f>Monthly!W27-(Saturdays!W27+'Sundays &amp; Holidays'!W27)</f>
        <v>0</v>
      </c>
      <c r="X27" s="182">
        <f>Monthly!X27-(Saturdays!X27+'Sundays &amp; Holidays'!X27)</f>
        <v>0</v>
      </c>
      <c r="Y27" s="186">
        <f>Monthly!Y27-(Saturdays!Y27+'Sundays &amp; Holidays'!Y27)</f>
        <v>0</v>
      </c>
      <c r="Z27" s="184">
        <f>Monthly!Z27-(Saturdays!Z27+'Sundays &amp; Holidays'!Z27)</f>
        <v>0</v>
      </c>
      <c r="AA27" s="182">
        <f>Monthly!AA27-(Saturdays!AA27+'Sundays &amp; Holidays'!AA27)</f>
        <v>0</v>
      </c>
      <c r="AB27" s="158">
        <f t="shared" si="0"/>
        <v>1</v>
      </c>
      <c r="AC27" s="159">
        <f t="shared" si="0"/>
        <v>153</v>
      </c>
    </row>
    <row r="28" spans="1:29" x14ac:dyDescent="0.2">
      <c r="A28" s="136" t="s">
        <v>37</v>
      </c>
      <c r="B28" s="58">
        <f>Monthly!B28-(Saturdays!B28+'Sundays &amp; Holidays'!B28)</f>
        <v>0</v>
      </c>
      <c r="C28" s="59">
        <f>Monthly!C28-(Saturdays!C28+'Sundays &amp; Holidays'!C28)</f>
        <v>0</v>
      </c>
      <c r="D28" s="138">
        <f>Monthly!D28-(Saturdays!D28+'Sundays &amp; Holidays'!D28)</f>
        <v>0</v>
      </c>
      <c r="E28" s="139">
        <f>Monthly!E28-(Saturdays!E28+'Sundays &amp; Holidays'!E28)</f>
        <v>0</v>
      </c>
      <c r="F28" s="137">
        <f>Monthly!F28-(Saturdays!F28+'Sundays &amp; Holidays'!F28)</f>
        <v>0</v>
      </c>
      <c r="G28" s="140">
        <f>Monthly!G28-(Saturdays!G28+'Sundays &amp; Holidays'!G28)</f>
        <v>0</v>
      </c>
      <c r="H28" s="138">
        <f>Monthly!H28-(Saturdays!H28+'Sundays &amp; Holidays'!H28)</f>
        <v>0</v>
      </c>
      <c r="I28" s="139">
        <f>Monthly!I28-(Saturdays!I28+'Sundays &amp; Holidays'!I28)</f>
        <v>0</v>
      </c>
      <c r="J28" s="137">
        <f>Monthly!J28-(Saturdays!J28+'Sundays &amp; Holidays'!J28)</f>
        <v>0</v>
      </c>
      <c r="K28" s="140">
        <f>Monthly!K28-(Saturdays!K28+'Sundays &amp; Holidays'!K28)</f>
        <v>0</v>
      </c>
      <c r="L28" s="138">
        <f>Monthly!L28-(Saturdays!L28+'Sundays &amp; Holidays'!L28)</f>
        <v>0</v>
      </c>
      <c r="M28" s="137">
        <f>Monthly!M28-(Saturdays!M28+'Sundays &amp; Holidays'!M28)</f>
        <v>2</v>
      </c>
      <c r="N28" s="141">
        <f>Monthly!N28-(Saturdays!N28+'Sundays &amp; Holidays'!N28)</f>
        <v>0</v>
      </c>
      <c r="O28" s="142">
        <f>Monthly!O28-(Saturdays!O28+'Sundays &amp; Holidays'!O28)</f>
        <v>0</v>
      </c>
      <c r="P28" s="137">
        <f>Monthly!P28-(Saturdays!P28+'Sundays &amp; Holidays'!P28)</f>
        <v>0</v>
      </c>
      <c r="Q28" s="140">
        <f>Monthly!Q28-(Saturdays!Q28+'Sundays &amp; Holidays'!Q28)</f>
        <v>0</v>
      </c>
      <c r="R28" s="138">
        <f>Monthly!R28-(Saturdays!R28+'Sundays &amp; Holidays'!R28)</f>
        <v>0</v>
      </c>
      <c r="S28" s="178">
        <f>Monthly!S28-(Saturdays!S28+'Sundays &amp; Holidays'!S28)</f>
        <v>1</v>
      </c>
      <c r="T28" s="137">
        <f>Monthly!T28-(Saturdays!T28+'Sundays &amp; Holidays'!T28)</f>
        <v>0</v>
      </c>
      <c r="U28" s="140">
        <f>Monthly!U28-(Saturdays!U28+'Sundays &amp; Holidays'!U28)</f>
        <v>0</v>
      </c>
      <c r="V28" s="138">
        <f>Monthly!V28-(Saturdays!V28+'Sundays &amp; Holidays'!V28)</f>
        <v>0</v>
      </c>
      <c r="W28" s="139">
        <f>Monthly!W28-(Saturdays!W28+'Sundays &amp; Holidays'!W28)</f>
        <v>0</v>
      </c>
      <c r="X28" s="137">
        <f>Monthly!X28-(Saturdays!X28+'Sundays &amp; Holidays'!X28)</f>
        <v>0</v>
      </c>
      <c r="Y28" s="140">
        <f>Monthly!Y28-(Saturdays!Y28+'Sundays &amp; Holidays'!Y28)</f>
        <v>0</v>
      </c>
      <c r="Z28" s="143">
        <f>Monthly!Z28-(Saturdays!Z28+'Sundays &amp; Holidays'!Z28)</f>
        <v>0</v>
      </c>
      <c r="AA28" s="144">
        <f>Monthly!AA28-(Saturdays!AA28+'Sundays &amp; Holidays'!AA28)</f>
        <v>0</v>
      </c>
      <c r="AB28" s="158">
        <f t="shared" si="0"/>
        <v>0</v>
      </c>
      <c r="AC28" s="159">
        <f t="shared" si="0"/>
        <v>3</v>
      </c>
    </row>
    <row r="29" spans="1:29" x14ac:dyDescent="0.2">
      <c r="A29" s="145" t="s">
        <v>38</v>
      </c>
      <c r="B29" s="56">
        <f>Monthly!B29-(Saturdays!B29+'Sundays &amp; Holidays'!B29)</f>
        <v>0</v>
      </c>
      <c r="C29" s="57">
        <f>Monthly!C29-(Saturdays!C29+'Sundays &amp; Holidays'!C29)</f>
        <v>0</v>
      </c>
      <c r="D29" s="151">
        <f>Monthly!D29-(Saturdays!D29+'Sundays &amp; Holidays'!D29)</f>
        <v>0</v>
      </c>
      <c r="E29" s="148">
        <f>Monthly!E29-(Saturdays!E29+'Sundays &amp; Holidays'!E29)</f>
        <v>0</v>
      </c>
      <c r="F29" s="149">
        <f>Monthly!F29-(Saturdays!F29+'Sundays &amp; Holidays'!F29)</f>
        <v>0</v>
      </c>
      <c r="G29" s="150">
        <f>Monthly!G29-(Saturdays!G29+'Sundays &amp; Holidays'!G29)</f>
        <v>0</v>
      </c>
      <c r="H29" s="151">
        <f>Monthly!H29-(Saturdays!H29+'Sundays &amp; Holidays'!H29)</f>
        <v>0</v>
      </c>
      <c r="I29" s="148">
        <f>Monthly!I29-(Saturdays!I29+'Sundays &amp; Holidays'!I29)</f>
        <v>0</v>
      </c>
      <c r="J29" s="149">
        <f>Monthly!J29-(Saturdays!J29+'Sundays &amp; Holidays'!J29)</f>
        <v>0</v>
      </c>
      <c r="K29" s="150">
        <f>Monthly!K29-(Saturdays!K29+'Sundays &amp; Holidays'!K29)</f>
        <v>0</v>
      </c>
      <c r="L29" s="151">
        <f>Monthly!L29-(Saturdays!L29+'Sundays &amp; Holidays'!L29)</f>
        <v>0</v>
      </c>
      <c r="M29" s="149">
        <f>Monthly!M29-(Saturdays!M29+'Sundays &amp; Holidays'!M29)</f>
        <v>0</v>
      </c>
      <c r="N29" s="153">
        <f>Monthly!N29-(Saturdays!N29+'Sundays &amp; Holidays'!N29)</f>
        <v>0</v>
      </c>
      <c r="O29" s="152">
        <f>Monthly!O29-(Saturdays!O29+'Sundays &amp; Holidays'!O29)</f>
        <v>0</v>
      </c>
      <c r="P29" s="149">
        <f>Monthly!P29-(Saturdays!P29+'Sundays &amp; Holidays'!P29)</f>
        <v>0</v>
      </c>
      <c r="Q29" s="150">
        <f>Monthly!Q29-(Saturdays!Q29+'Sundays &amp; Holidays'!Q29)</f>
        <v>0</v>
      </c>
      <c r="R29" s="151">
        <f>Monthly!R29-(Saturdays!R29+'Sundays &amp; Holidays'!R29)</f>
        <v>0</v>
      </c>
      <c r="S29" s="148">
        <f>Monthly!S29-(Saturdays!S29+'Sundays &amp; Holidays'!S29)</f>
        <v>0</v>
      </c>
      <c r="T29" s="149">
        <f>Monthly!T29-(Saturdays!T29+'Sundays &amp; Holidays'!T29)</f>
        <v>0</v>
      </c>
      <c r="U29" s="150">
        <f>Monthly!U29-(Saturdays!U29+'Sundays &amp; Holidays'!U29)</f>
        <v>0</v>
      </c>
      <c r="V29" s="151">
        <f>Monthly!V29-(Saturdays!V29+'Sundays &amp; Holidays'!V29)</f>
        <v>0</v>
      </c>
      <c r="W29" s="148">
        <f>Monthly!W29-(Saturdays!W29+'Sundays &amp; Holidays'!W29)</f>
        <v>0</v>
      </c>
      <c r="X29" s="149">
        <f>Monthly!X29-(Saturdays!X29+'Sundays &amp; Holidays'!X29)</f>
        <v>0</v>
      </c>
      <c r="Y29" s="150">
        <f>Monthly!Y29-(Saturdays!Y29+'Sundays &amp; Holidays'!Y29)</f>
        <v>0</v>
      </c>
      <c r="Z29" s="147">
        <f>Monthly!Z29-(Saturdays!Z29+'Sundays &amp; Holidays'!Z29)</f>
        <v>0</v>
      </c>
      <c r="AA29" s="146">
        <f>Monthly!AA29-(Saturdays!AA29+'Sundays &amp; Holidays'!AA29)</f>
        <v>0</v>
      </c>
      <c r="AB29" s="158">
        <f t="shared" si="0"/>
        <v>0</v>
      </c>
      <c r="AC29" s="159">
        <f t="shared" si="0"/>
        <v>0</v>
      </c>
    </row>
    <row r="30" spans="1:29" ht="13.5" thickBot="1" x14ac:dyDescent="0.25">
      <c r="A30" s="136" t="s">
        <v>39</v>
      </c>
      <c r="B30" s="58">
        <f>Monthly!B30-(Saturdays!B30+'Sundays &amp; Holidays'!B30)</f>
        <v>0</v>
      </c>
      <c r="C30" s="59">
        <f>Monthly!C30-(Saturdays!C30+'Sundays &amp; Holidays'!C30)</f>
        <v>0</v>
      </c>
      <c r="D30" s="138">
        <f>Monthly!D30-(Saturdays!D30+'Sundays &amp; Holidays'!D30)</f>
        <v>0</v>
      </c>
      <c r="E30" s="139">
        <f>Monthly!E30-(Saturdays!E30+'Sundays &amp; Holidays'!E30)</f>
        <v>0</v>
      </c>
      <c r="F30" s="137">
        <f>Monthly!F30-(Saturdays!F30+'Sundays &amp; Holidays'!F30)</f>
        <v>0</v>
      </c>
      <c r="G30" s="140">
        <f>Monthly!G30-(Saturdays!G30+'Sundays &amp; Holidays'!G30)</f>
        <v>0</v>
      </c>
      <c r="H30" s="138">
        <f>Monthly!H30-(Saturdays!H30+'Sundays &amp; Holidays'!H30)</f>
        <v>0</v>
      </c>
      <c r="I30" s="139">
        <f>Monthly!I30-(Saturdays!I30+'Sundays &amp; Holidays'!I30)</f>
        <v>0</v>
      </c>
      <c r="J30" s="137">
        <f>Monthly!J30-(Saturdays!J30+'Sundays &amp; Holidays'!J30)</f>
        <v>0</v>
      </c>
      <c r="K30" s="140">
        <f>Monthly!K30-(Saturdays!K30+'Sundays &amp; Holidays'!K30)</f>
        <v>0</v>
      </c>
      <c r="L30" s="138">
        <f>Monthly!L30-(Saturdays!L30+'Sundays &amp; Holidays'!L30)</f>
        <v>0</v>
      </c>
      <c r="M30" s="137">
        <f>Monthly!M30-(Saturdays!M30+'Sundays &amp; Holidays'!M30)</f>
        <v>0</v>
      </c>
      <c r="N30" s="141">
        <f>Monthly!N30-(Saturdays!N30+'Sundays &amp; Holidays'!N30)</f>
        <v>0</v>
      </c>
      <c r="O30" s="142">
        <f>Monthly!O30-(Saturdays!O30+'Sundays &amp; Holidays'!O30)</f>
        <v>0</v>
      </c>
      <c r="P30" s="137">
        <f>Monthly!P30-(Saturdays!P30+'Sundays &amp; Holidays'!P30)</f>
        <v>0</v>
      </c>
      <c r="Q30" s="140">
        <f>Monthly!Q30-(Saturdays!Q30+'Sundays &amp; Holidays'!Q30)</f>
        <v>0</v>
      </c>
      <c r="R30" s="138">
        <f>Monthly!R30-(Saturdays!R30+'Sundays &amp; Holidays'!R30)</f>
        <v>1</v>
      </c>
      <c r="S30" s="139">
        <f>Monthly!S30-(Saturdays!S30+'Sundays &amp; Holidays'!S30)</f>
        <v>0</v>
      </c>
      <c r="T30" s="137">
        <f>Monthly!T30-(Saturdays!T30+'Sundays &amp; Holidays'!T30)</f>
        <v>0</v>
      </c>
      <c r="U30" s="140">
        <f>Monthly!U30-(Saturdays!U30+'Sundays &amp; Holidays'!U30)</f>
        <v>0</v>
      </c>
      <c r="V30" s="138">
        <f>Monthly!V30-(Saturdays!V30+'Sundays &amp; Holidays'!V30)</f>
        <v>0</v>
      </c>
      <c r="W30" s="139">
        <f>Monthly!W30-(Saturdays!W30+'Sundays &amp; Holidays'!W30)</f>
        <v>0</v>
      </c>
      <c r="X30" s="137">
        <f>Monthly!X30-(Saturdays!X30+'Sundays &amp; Holidays'!X30)</f>
        <v>0</v>
      </c>
      <c r="Y30" s="140">
        <f>Monthly!Y30-(Saturdays!Y30+'Sundays &amp; Holidays'!Y30)</f>
        <v>0</v>
      </c>
      <c r="Z30" s="143">
        <f>Monthly!Z30-(Saturdays!Z30+'Sundays &amp; Holidays'!Z30)</f>
        <v>0</v>
      </c>
      <c r="AA30" s="144">
        <f>Monthly!AA30-(Saturdays!AA30+'Sundays &amp; Holidays'!AA30)</f>
        <v>0</v>
      </c>
      <c r="AB30" s="158">
        <f t="shared" si="0"/>
        <v>1</v>
      </c>
      <c r="AC30" s="159">
        <f t="shared" si="0"/>
        <v>0</v>
      </c>
    </row>
    <row r="31" spans="1:29" ht="14.25" thickTop="1" thickBot="1" x14ac:dyDescent="0.25">
      <c r="A31" s="241" t="s">
        <v>13</v>
      </c>
      <c r="B31" s="20">
        <f t="shared" ref="B31:AA31" si="1">SUM(B7:B30)</f>
        <v>625171</v>
      </c>
      <c r="C31" s="21">
        <f t="shared" si="1"/>
        <v>615109</v>
      </c>
      <c r="D31" s="242">
        <f t="shared" si="1"/>
        <v>267400</v>
      </c>
      <c r="E31" s="243">
        <f t="shared" si="1"/>
        <v>279170</v>
      </c>
      <c r="F31" s="20">
        <f t="shared" si="1"/>
        <v>631630</v>
      </c>
      <c r="G31" s="21">
        <f t="shared" si="1"/>
        <v>551837</v>
      </c>
      <c r="H31" s="242">
        <f t="shared" si="1"/>
        <v>855042</v>
      </c>
      <c r="I31" s="243">
        <f t="shared" si="1"/>
        <v>900511</v>
      </c>
      <c r="J31" s="20">
        <f t="shared" si="1"/>
        <v>132606</v>
      </c>
      <c r="K31" s="21">
        <f t="shared" si="1"/>
        <v>135752</v>
      </c>
      <c r="L31" s="242">
        <f t="shared" si="1"/>
        <v>500912</v>
      </c>
      <c r="M31" s="243">
        <f t="shared" si="1"/>
        <v>492976</v>
      </c>
      <c r="N31" s="20">
        <f t="shared" si="1"/>
        <v>845212</v>
      </c>
      <c r="O31" s="21">
        <f t="shared" si="1"/>
        <v>842482</v>
      </c>
      <c r="P31" s="242">
        <f t="shared" si="1"/>
        <v>457533</v>
      </c>
      <c r="Q31" s="243">
        <f t="shared" si="1"/>
        <v>453308</v>
      </c>
      <c r="R31" s="20">
        <f t="shared" si="1"/>
        <v>563621</v>
      </c>
      <c r="S31" s="21">
        <f t="shared" si="1"/>
        <v>596400</v>
      </c>
      <c r="T31" s="242">
        <f t="shared" si="1"/>
        <v>165937</v>
      </c>
      <c r="U31" s="243">
        <f t="shared" si="1"/>
        <v>174200</v>
      </c>
      <c r="V31" s="20">
        <f t="shared" si="1"/>
        <v>519972</v>
      </c>
      <c r="W31" s="21">
        <f t="shared" si="1"/>
        <v>592989</v>
      </c>
      <c r="X31" s="242">
        <f t="shared" si="1"/>
        <v>417381</v>
      </c>
      <c r="Y31" s="243">
        <f t="shared" si="1"/>
        <v>264814</v>
      </c>
      <c r="Z31" s="20">
        <f t="shared" si="1"/>
        <v>890095</v>
      </c>
      <c r="AA31" s="21">
        <f t="shared" si="1"/>
        <v>942412</v>
      </c>
      <c r="AB31" s="242">
        <f>SUM(AB7:AB30)</f>
        <v>6872512</v>
      </c>
      <c r="AC31" s="21">
        <f>SUM(AC7:AC30)</f>
        <v>6841960</v>
      </c>
    </row>
    <row r="32" spans="1:29" ht="15.75" thickTop="1" x14ac:dyDescent="0.2">
      <c r="AB32" s="244" t="str">
        <f>IF(AB31='Daily Total'!D44,"Correct","Wrong")</f>
        <v>Correct</v>
      </c>
      <c r="AC32" s="244" t="str">
        <f>IF(AC31='Daily Total'!E44,"Correct","Wrong")</f>
        <v>Correct</v>
      </c>
    </row>
    <row r="35" spans="1:29" x14ac:dyDescent="0.2">
      <c r="A35" s="245" t="s">
        <v>86</v>
      </c>
      <c r="B35" s="246"/>
      <c r="C35" s="246"/>
      <c r="D35" s="123"/>
      <c r="E35" s="123"/>
      <c r="F35" s="123"/>
      <c r="G35" s="123"/>
      <c r="H35" s="123"/>
      <c r="I35" s="123"/>
      <c r="J35" s="123"/>
      <c r="K35" s="123"/>
      <c r="L35" s="123"/>
      <c r="M35" s="123"/>
      <c r="N35" s="123"/>
      <c r="O35" s="123"/>
      <c r="P35" s="123"/>
      <c r="Q35" s="123"/>
      <c r="R35" s="123"/>
      <c r="S35" s="123"/>
      <c r="T35" s="123"/>
      <c r="U35" s="123"/>
      <c r="V35" s="123"/>
      <c r="W35" s="123"/>
      <c r="X35" s="123"/>
      <c r="Y35" s="123"/>
      <c r="Z35" s="123"/>
      <c r="AA35" s="123"/>
      <c r="AB35" s="245"/>
      <c r="AC35" s="245"/>
    </row>
    <row r="36" spans="1:29" ht="13.5" thickBot="1" x14ac:dyDescent="0.25">
      <c r="A36" s="245"/>
      <c r="B36" s="246"/>
      <c r="C36" s="246"/>
      <c r="D36" s="123"/>
      <c r="E36" s="123"/>
      <c r="F36" s="123"/>
      <c r="G36" s="123"/>
      <c r="H36" s="123"/>
      <c r="I36" s="123"/>
      <c r="J36" s="123"/>
      <c r="K36" s="123"/>
      <c r="L36" s="123"/>
      <c r="M36" s="123"/>
      <c r="N36" s="123"/>
      <c r="O36" s="123"/>
      <c r="P36" s="123"/>
      <c r="Q36" s="123"/>
      <c r="R36" s="123"/>
      <c r="S36" s="123"/>
      <c r="T36" s="123"/>
      <c r="U36" s="123"/>
      <c r="V36" s="123"/>
      <c r="W36" s="123"/>
      <c r="X36" s="123"/>
      <c r="Y36" s="123"/>
      <c r="Z36" s="123"/>
      <c r="AA36" s="123"/>
      <c r="AB36" s="245"/>
      <c r="AC36" s="245"/>
    </row>
    <row r="37" spans="1:29" ht="14.25" thickTop="1" thickBot="1" x14ac:dyDescent="0.25">
      <c r="A37" s="311" t="s">
        <v>0</v>
      </c>
      <c r="B37" s="305" t="s">
        <v>1</v>
      </c>
      <c r="C37" s="306"/>
      <c r="D37" s="305" t="s">
        <v>2</v>
      </c>
      <c r="E37" s="306"/>
      <c r="F37" s="305" t="s">
        <v>3</v>
      </c>
      <c r="G37" s="306"/>
      <c r="H37" s="305" t="s">
        <v>4</v>
      </c>
      <c r="I37" s="306"/>
      <c r="J37" s="305" t="s">
        <v>5</v>
      </c>
      <c r="K37" s="306"/>
      <c r="L37" s="305" t="s">
        <v>6</v>
      </c>
      <c r="M37" s="306"/>
      <c r="N37" s="305" t="s">
        <v>7</v>
      </c>
      <c r="O37" s="306"/>
      <c r="P37" s="305" t="s">
        <v>8</v>
      </c>
      <c r="Q37" s="306"/>
      <c r="R37" s="305" t="s">
        <v>9</v>
      </c>
      <c r="S37" s="306"/>
      <c r="T37" s="305" t="s">
        <v>10</v>
      </c>
      <c r="U37" s="306"/>
      <c r="V37" s="305" t="s">
        <v>11</v>
      </c>
      <c r="W37" s="306"/>
      <c r="X37" s="305" t="s">
        <v>12</v>
      </c>
      <c r="Y37" s="306"/>
      <c r="Z37" s="305" t="s">
        <v>40</v>
      </c>
      <c r="AA37" s="306"/>
      <c r="AB37" s="305" t="s">
        <v>47</v>
      </c>
      <c r="AC37" s="306"/>
    </row>
    <row r="38" spans="1:29" ht="15" thickTop="1" thickBot="1" x14ac:dyDescent="0.3">
      <c r="A38" s="312"/>
      <c r="B38" s="63" t="s">
        <v>14</v>
      </c>
      <c r="C38" s="64" t="s">
        <v>15</v>
      </c>
      <c r="D38" s="65" t="s">
        <v>14</v>
      </c>
      <c r="E38" s="66" t="s">
        <v>15</v>
      </c>
      <c r="F38" s="67" t="s">
        <v>14</v>
      </c>
      <c r="G38" s="64" t="s">
        <v>15</v>
      </c>
      <c r="H38" s="65" t="s">
        <v>14</v>
      </c>
      <c r="I38" s="66" t="s">
        <v>15</v>
      </c>
      <c r="J38" s="67" t="s">
        <v>14</v>
      </c>
      <c r="K38" s="64" t="s">
        <v>15</v>
      </c>
      <c r="L38" s="65" t="s">
        <v>14</v>
      </c>
      <c r="M38" s="67" t="s">
        <v>15</v>
      </c>
      <c r="N38" s="63" t="s">
        <v>14</v>
      </c>
      <c r="O38" s="68" t="s">
        <v>15</v>
      </c>
      <c r="P38" s="67" t="s">
        <v>14</v>
      </c>
      <c r="Q38" s="64" t="s">
        <v>15</v>
      </c>
      <c r="R38" s="65" t="s">
        <v>14</v>
      </c>
      <c r="S38" s="66" t="s">
        <v>15</v>
      </c>
      <c r="T38" s="67" t="s">
        <v>14</v>
      </c>
      <c r="U38" s="64" t="s">
        <v>15</v>
      </c>
      <c r="V38" s="65" t="s">
        <v>14</v>
      </c>
      <c r="W38" s="66" t="s">
        <v>15</v>
      </c>
      <c r="X38" s="67" t="s">
        <v>14</v>
      </c>
      <c r="Y38" s="64" t="s">
        <v>15</v>
      </c>
      <c r="Z38" s="65" t="s">
        <v>14</v>
      </c>
      <c r="AA38" s="67" t="s">
        <v>15</v>
      </c>
      <c r="AB38" s="63" t="s">
        <v>14</v>
      </c>
      <c r="AC38" s="68" t="s">
        <v>15</v>
      </c>
    </row>
    <row r="39" spans="1:29" ht="13.5" thickTop="1" x14ac:dyDescent="0.2">
      <c r="A39" s="124" t="s">
        <v>16</v>
      </c>
      <c r="B39" s="125">
        <f>+B7/$B$65</f>
        <v>0</v>
      </c>
      <c r="C39" s="172">
        <f t="shared" ref="C39:AA39" si="2">+C7/$B$65</f>
        <v>0</v>
      </c>
      <c r="D39" s="126">
        <f t="shared" si="2"/>
        <v>0</v>
      </c>
      <c r="E39" s="166">
        <f t="shared" si="2"/>
        <v>0</v>
      </c>
      <c r="F39" s="125">
        <f t="shared" si="2"/>
        <v>0</v>
      </c>
      <c r="G39" s="127">
        <f t="shared" si="2"/>
        <v>0</v>
      </c>
      <c r="H39" s="126">
        <f t="shared" si="2"/>
        <v>0</v>
      </c>
      <c r="I39" s="166">
        <f t="shared" si="2"/>
        <v>0</v>
      </c>
      <c r="J39" s="125">
        <f t="shared" si="2"/>
        <v>0</v>
      </c>
      <c r="K39" s="127">
        <f t="shared" si="2"/>
        <v>0</v>
      </c>
      <c r="L39" s="126">
        <f t="shared" si="2"/>
        <v>0</v>
      </c>
      <c r="M39" s="125">
        <f t="shared" si="2"/>
        <v>0</v>
      </c>
      <c r="N39" s="165">
        <f t="shared" si="2"/>
        <v>0</v>
      </c>
      <c r="O39" s="167">
        <f t="shared" si="2"/>
        <v>0</v>
      </c>
      <c r="P39" s="125">
        <f t="shared" si="2"/>
        <v>0</v>
      </c>
      <c r="Q39" s="127">
        <f t="shared" si="2"/>
        <v>0</v>
      </c>
      <c r="R39" s="126">
        <f t="shared" si="2"/>
        <v>0</v>
      </c>
      <c r="S39" s="166">
        <f t="shared" si="2"/>
        <v>0</v>
      </c>
      <c r="T39" s="125">
        <f t="shared" si="2"/>
        <v>0</v>
      </c>
      <c r="U39" s="127">
        <f t="shared" si="2"/>
        <v>0</v>
      </c>
      <c r="V39" s="126">
        <f t="shared" si="2"/>
        <v>0</v>
      </c>
      <c r="W39" s="166">
        <f t="shared" si="2"/>
        <v>0</v>
      </c>
      <c r="X39" s="125">
        <f t="shared" si="2"/>
        <v>0</v>
      </c>
      <c r="Y39" s="127">
        <f t="shared" si="2"/>
        <v>0</v>
      </c>
      <c r="Z39" s="170">
        <f t="shared" si="2"/>
        <v>0</v>
      </c>
      <c r="AA39" s="171">
        <f t="shared" si="2"/>
        <v>0</v>
      </c>
      <c r="AB39" s="156">
        <f>+B39+D39+F39+H39+J39+L39+N39+P39+R39+T39+V39+X39+Z39</f>
        <v>0</v>
      </c>
      <c r="AC39" s="157">
        <f>+C39+E39+G39+I39+K39+M39+O39+Q39+S39+U39+W39+Y39+AA39</f>
        <v>0</v>
      </c>
    </row>
    <row r="40" spans="1:29" x14ac:dyDescent="0.2">
      <c r="A40" s="136" t="s">
        <v>17</v>
      </c>
      <c r="B40" s="175">
        <f t="shared" ref="B40:AA40" si="3">+B8/$B$65</f>
        <v>454.25</v>
      </c>
      <c r="C40" s="176">
        <f t="shared" si="3"/>
        <v>0.15</v>
      </c>
      <c r="D40" s="177">
        <f t="shared" si="3"/>
        <v>289.35000000000002</v>
      </c>
      <c r="E40" s="178">
        <f t="shared" si="3"/>
        <v>2.6</v>
      </c>
      <c r="F40" s="175">
        <f t="shared" si="3"/>
        <v>845.45</v>
      </c>
      <c r="G40" s="179">
        <f t="shared" si="3"/>
        <v>9.4</v>
      </c>
      <c r="H40" s="177">
        <f t="shared" si="3"/>
        <v>578.70000000000005</v>
      </c>
      <c r="I40" s="178">
        <f t="shared" si="3"/>
        <v>50.45</v>
      </c>
      <c r="J40" s="175">
        <f t="shared" si="3"/>
        <v>11.85</v>
      </c>
      <c r="K40" s="179">
        <f t="shared" si="3"/>
        <v>23.85</v>
      </c>
      <c r="L40" s="177">
        <f t="shared" si="3"/>
        <v>90.2</v>
      </c>
      <c r="M40" s="175">
        <f t="shared" si="3"/>
        <v>102.75</v>
      </c>
      <c r="N40" s="180">
        <f t="shared" si="3"/>
        <v>250.65</v>
      </c>
      <c r="O40" s="181">
        <f t="shared" si="3"/>
        <v>169.15</v>
      </c>
      <c r="P40" s="175">
        <f t="shared" si="3"/>
        <v>76.900000000000006</v>
      </c>
      <c r="Q40" s="179">
        <f t="shared" si="3"/>
        <v>39.549999999999997</v>
      </c>
      <c r="R40" s="177">
        <f t="shared" si="3"/>
        <v>36.049999999999997</v>
      </c>
      <c r="S40" s="178">
        <f t="shared" si="3"/>
        <v>22.4</v>
      </c>
      <c r="T40" s="175">
        <f t="shared" si="3"/>
        <v>0.45</v>
      </c>
      <c r="U40" s="179">
        <f t="shared" si="3"/>
        <v>0.8</v>
      </c>
      <c r="V40" s="177">
        <f t="shared" si="3"/>
        <v>10.8</v>
      </c>
      <c r="W40" s="178">
        <f t="shared" si="3"/>
        <v>1.65</v>
      </c>
      <c r="X40" s="175">
        <f t="shared" si="3"/>
        <v>3.55</v>
      </c>
      <c r="Y40" s="179">
        <f t="shared" si="3"/>
        <v>0.05</v>
      </c>
      <c r="Z40" s="177">
        <f t="shared" si="3"/>
        <v>0.1</v>
      </c>
      <c r="AA40" s="175">
        <f t="shared" si="3"/>
        <v>0</v>
      </c>
      <c r="AB40" s="158">
        <f>+B40+D40+F40+H40+J40+L40+N40+P40+R40+T40+V40+X40+Z40</f>
        <v>2648.3</v>
      </c>
      <c r="AC40" s="159">
        <f>+C40+E40+G40+I40+K40+M40+O40+Q40+S40+U40+W40+Y40+AA40</f>
        <v>422.8</v>
      </c>
    </row>
    <row r="41" spans="1:29" x14ac:dyDescent="0.2">
      <c r="A41" s="145" t="s">
        <v>18</v>
      </c>
      <c r="B41" s="182">
        <f t="shared" ref="B41:AA41" si="4">+B9/$B$65</f>
        <v>2102.5500000000002</v>
      </c>
      <c r="C41" s="183">
        <f t="shared" si="4"/>
        <v>50.35</v>
      </c>
      <c r="D41" s="184">
        <f t="shared" si="4"/>
        <v>980</v>
      </c>
      <c r="E41" s="185">
        <f t="shared" si="4"/>
        <v>180.6</v>
      </c>
      <c r="F41" s="182">
        <f t="shared" si="4"/>
        <v>3095.2</v>
      </c>
      <c r="G41" s="186">
        <f t="shared" si="4"/>
        <v>440.15</v>
      </c>
      <c r="H41" s="184">
        <f t="shared" si="4"/>
        <v>2468.15</v>
      </c>
      <c r="I41" s="185">
        <f t="shared" si="4"/>
        <v>839.75</v>
      </c>
      <c r="J41" s="182">
        <f t="shared" si="4"/>
        <v>99.7</v>
      </c>
      <c r="K41" s="186">
        <f t="shared" si="4"/>
        <v>277.39999999999998</v>
      </c>
      <c r="L41" s="184">
        <f t="shared" si="4"/>
        <v>660.55</v>
      </c>
      <c r="M41" s="182">
        <f t="shared" si="4"/>
        <v>1044</v>
      </c>
      <c r="N41" s="187">
        <f t="shared" si="4"/>
        <v>1707.35</v>
      </c>
      <c r="O41" s="188">
        <f t="shared" si="4"/>
        <v>2025.9</v>
      </c>
      <c r="P41" s="182">
        <f t="shared" si="4"/>
        <v>892.95</v>
      </c>
      <c r="Q41" s="186">
        <f t="shared" si="4"/>
        <v>1056</v>
      </c>
      <c r="R41" s="184">
        <f t="shared" si="4"/>
        <v>1034</v>
      </c>
      <c r="S41" s="185">
        <f t="shared" si="4"/>
        <v>1374.6</v>
      </c>
      <c r="T41" s="182">
        <f t="shared" si="4"/>
        <v>161.25</v>
      </c>
      <c r="U41" s="186">
        <f t="shared" si="4"/>
        <v>678.75</v>
      </c>
      <c r="V41" s="184">
        <f t="shared" si="4"/>
        <v>684.85</v>
      </c>
      <c r="W41" s="185">
        <f t="shared" si="4"/>
        <v>1633.85</v>
      </c>
      <c r="X41" s="182">
        <f t="shared" si="4"/>
        <v>922.5</v>
      </c>
      <c r="Y41" s="186">
        <f t="shared" si="4"/>
        <v>722.7</v>
      </c>
      <c r="Z41" s="184">
        <f t="shared" si="4"/>
        <v>2050.15</v>
      </c>
      <c r="AA41" s="182">
        <f t="shared" si="4"/>
        <v>1322.4</v>
      </c>
      <c r="AB41" s="158">
        <f t="shared" ref="AB41:AB62" si="5">+B41+D41+F41+H41+J41+L41+N41+P41+R41+T41+V41+X41+Z41</f>
        <v>16859.2</v>
      </c>
      <c r="AC41" s="159">
        <f t="shared" ref="AC41:AC62" si="6">+C41+E41+G41+I41+K41+M41+O41+Q41+S41+U41+W41+Y41+AA41</f>
        <v>11646.45</v>
      </c>
    </row>
    <row r="42" spans="1:29" x14ac:dyDescent="0.2">
      <c r="A42" s="136" t="s">
        <v>19</v>
      </c>
      <c r="B42" s="175">
        <f t="shared" ref="B42:AA42" si="7">+B10/$B$65</f>
        <v>3051.7</v>
      </c>
      <c r="C42" s="176">
        <f t="shared" si="7"/>
        <v>1341.75</v>
      </c>
      <c r="D42" s="177">
        <f t="shared" si="7"/>
        <v>1191.95</v>
      </c>
      <c r="E42" s="178">
        <f t="shared" si="7"/>
        <v>910.75</v>
      </c>
      <c r="F42" s="175">
        <f t="shared" si="7"/>
        <v>3506.55</v>
      </c>
      <c r="G42" s="179">
        <f t="shared" si="7"/>
        <v>1447.35</v>
      </c>
      <c r="H42" s="177">
        <f t="shared" si="7"/>
        <v>3467.85</v>
      </c>
      <c r="I42" s="178">
        <f t="shared" si="7"/>
        <v>2030</v>
      </c>
      <c r="J42" s="175">
        <f t="shared" si="7"/>
        <v>217.4</v>
      </c>
      <c r="K42" s="179">
        <f t="shared" si="7"/>
        <v>655.85</v>
      </c>
      <c r="L42" s="177">
        <f t="shared" si="7"/>
        <v>1061.3</v>
      </c>
      <c r="M42" s="175">
        <f t="shared" si="7"/>
        <v>2323.25</v>
      </c>
      <c r="N42" s="180">
        <f t="shared" si="7"/>
        <v>2840</v>
      </c>
      <c r="O42" s="181">
        <f t="shared" si="7"/>
        <v>3518.3</v>
      </c>
      <c r="P42" s="175">
        <f t="shared" si="7"/>
        <v>1755.25</v>
      </c>
      <c r="Q42" s="179">
        <f t="shared" si="7"/>
        <v>1836.9</v>
      </c>
      <c r="R42" s="177">
        <f t="shared" si="7"/>
        <v>2174.75</v>
      </c>
      <c r="S42" s="178">
        <f t="shared" si="7"/>
        <v>2001.3</v>
      </c>
      <c r="T42" s="175">
        <f t="shared" si="7"/>
        <v>337.35</v>
      </c>
      <c r="U42" s="179">
        <f t="shared" si="7"/>
        <v>1311.9</v>
      </c>
      <c r="V42" s="177">
        <f t="shared" si="7"/>
        <v>1194.9000000000001</v>
      </c>
      <c r="W42" s="178">
        <f t="shared" si="7"/>
        <v>2943.35</v>
      </c>
      <c r="X42" s="175">
        <f t="shared" si="7"/>
        <v>1770.6</v>
      </c>
      <c r="Y42" s="179">
        <f t="shared" si="7"/>
        <v>1243.4000000000001</v>
      </c>
      <c r="Z42" s="177">
        <f t="shared" si="7"/>
        <v>3340.25</v>
      </c>
      <c r="AA42" s="175">
        <f t="shared" si="7"/>
        <v>2408.9</v>
      </c>
      <c r="AB42" s="158">
        <f t="shared" si="5"/>
        <v>25909.85</v>
      </c>
      <c r="AC42" s="159">
        <f t="shared" si="6"/>
        <v>23973</v>
      </c>
    </row>
    <row r="43" spans="1:29" x14ac:dyDescent="0.2">
      <c r="A43" s="145" t="s">
        <v>20</v>
      </c>
      <c r="B43" s="182">
        <f t="shared" ref="B43:AA43" si="8">+B11/$B$65</f>
        <v>3141.95</v>
      </c>
      <c r="C43" s="183">
        <f t="shared" si="8"/>
        <v>1433.55</v>
      </c>
      <c r="D43" s="184">
        <f t="shared" si="8"/>
        <v>1098.75</v>
      </c>
      <c r="E43" s="185">
        <f t="shared" si="8"/>
        <v>1112.75</v>
      </c>
      <c r="F43" s="182">
        <f t="shared" si="8"/>
        <v>2945.1</v>
      </c>
      <c r="G43" s="186">
        <f t="shared" si="8"/>
        <v>1551.6</v>
      </c>
      <c r="H43" s="184">
        <f t="shared" si="8"/>
        <v>3779.9</v>
      </c>
      <c r="I43" s="185">
        <f t="shared" si="8"/>
        <v>2342.1999999999998</v>
      </c>
      <c r="J43" s="182">
        <f t="shared" si="8"/>
        <v>291.45</v>
      </c>
      <c r="K43" s="186">
        <f t="shared" si="8"/>
        <v>952.95</v>
      </c>
      <c r="L43" s="184">
        <f t="shared" si="8"/>
        <v>1150</v>
      </c>
      <c r="M43" s="182">
        <f t="shared" si="8"/>
        <v>3267</v>
      </c>
      <c r="N43" s="187">
        <f t="shared" si="8"/>
        <v>2843.85</v>
      </c>
      <c r="O43" s="188">
        <f t="shared" si="8"/>
        <v>4087.75</v>
      </c>
      <c r="P43" s="182">
        <f t="shared" si="8"/>
        <v>2016.85</v>
      </c>
      <c r="Q43" s="186">
        <f t="shared" si="8"/>
        <v>2019.35</v>
      </c>
      <c r="R43" s="184">
        <f t="shared" si="8"/>
        <v>2461.25</v>
      </c>
      <c r="S43" s="185">
        <f t="shared" si="8"/>
        <v>2135.6</v>
      </c>
      <c r="T43" s="182">
        <f t="shared" si="8"/>
        <v>400.3</v>
      </c>
      <c r="U43" s="186">
        <f t="shared" si="8"/>
        <v>1488.25</v>
      </c>
      <c r="V43" s="184">
        <f t="shared" si="8"/>
        <v>1120.5</v>
      </c>
      <c r="W43" s="185">
        <f t="shared" si="8"/>
        <v>3004.5</v>
      </c>
      <c r="X43" s="182">
        <f t="shared" si="8"/>
        <v>1779.85</v>
      </c>
      <c r="Y43" s="186">
        <f t="shared" si="8"/>
        <v>1707.4</v>
      </c>
      <c r="Z43" s="184">
        <f t="shared" si="8"/>
        <v>3854</v>
      </c>
      <c r="AA43" s="182">
        <f t="shared" si="8"/>
        <v>2717.25</v>
      </c>
      <c r="AB43" s="158">
        <f t="shared" si="5"/>
        <v>26883.749999999996</v>
      </c>
      <c r="AC43" s="159">
        <f t="shared" si="6"/>
        <v>27820.149999999998</v>
      </c>
    </row>
    <row r="44" spans="1:29" x14ac:dyDescent="0.2">
      <c r="A44" s="136" t="s">
        <v>21</v>
      </c>
      <c r="B44" s="175">
        <f t="shared" ref="B44:AA44" si="9">+B12/$B$65</f>
        <v>2641.5</v>
      </c>
      <c r="C44" s="176">
        <f t="shared" si="9"/>
        <v>1216.8499999999999</v>
      </c>
      <c r="D44" s="177">
        <f t="shared" si="9"/>
        <v>827.55</v>
      </c>
      <c r="E44" s="178">
        <f t="shared" si="9"/>
        <v>919.6</v>
      </c>
      <c r="F44" s="175">
        <f t="shared" si="9"/>
        <v>2718.6</v>
      </c>
      <c r="G44" s="179">
        <f t="shared" si="9"/>
        <v>1189.45</v>
      </c>
      <c r="H44" s="177">
        <f t="shared" si="9"/>
        <v>3184.4</v>
      </c>
      <c r="I44" s="178">
        <f t="shared" si="9"/>
        <v>2139.8000000000002</v>
      </c>
      <c r="J44" s="175">
        <f t="shared" si="9"/>
        <v>246.4</v>
      </c>
      <c r="K44" s="179">
        <f t="shared" si="9"/>
        <v>812.65</v>
      </c>
      <c r="L44" s="177">
        <f t="shared" si="9"/>
        <v>1002.95</v>
      </c>
      <c r="M44" s="175">
        <f t="shared" si="9"/>
        <v>2875.7</v>
      </c>
      <c r="N44" s="180">
        <f t="shared" si="9"/>
        <v>2225.35</v>
      </c>
      <c r="O44" s="181">
        <f t="shared" si="9"/>
        <v>3745.65</v>
      </c>
      <c r="P44" s="175">
        <f t="shared" si="9"/>
        <v>1532.25</v>
      </c>
      <c r="Q44" s="179">
        <f t="shared" si="9"/>
        <v>1739.7</v>
      </c>
      <c r="R44" s="177">
        <f t="shared" si="9"/>
        <v>2187.1999999999998</v>
      </c>
      <c r="S44" s="178">
        <f t="shared" si="9"/>
        <v>1730.7</v>
      </c>
      <c r="T44" s="175">
        <f t="shared" si="9"/>
        <v>292.10000000000002</v>
      </c>
      <c r="U44" s="179">
        <f t="shared" si="9"/>
        <v>1040.55</v>
      </c>
      <c r="V44" s="177">
        <f t="shared" si="9"/>
        <v>923.75</v>
      </c>
      <c r="W44" s="178">
        <f t="shared" si="9"/>
        <v>2330.6</v>
      </c>
      <c r="X44" s="175">
        <f t="shared" si="9"/>
        <v>1375.55</v>
      </c>
      <c r="Y44" s="179">
        <f t="shared" si="9"/>
        <v>1437.4</v>
      </c>
      <c r="Z44" s="177">
        <f t="shared" si="9"/>
        <v>3246.3</v>
      </c>
      <c r="AA44" s="175">
        <f t="shared" si="9"/>
        <v>2451.8000000000002</v>
      </c>
      <c r="AB44" s="158">
        <f t="shared" si="5"/>
        <v>22403.899999999998</v>
      </c>
      <c r="AC44" s="159">
        <f t="shared" si="6"/>
        <v>23630.45</v>
      </c>
    </row>
    <row r="45" spans="1:29" x14ac:dyDescent="0.2">
      <c r="A45" s="145" t="s">
        <v>22</v>
      </c>
      <c r="B45" s="182">
        <f t="shared" ref="B45:AA45" si="10">+B13/$B$65</f>
        <v>2119.5</v>
      </c>
      <c r="C45" s="183">
        <f t="shared" si="10"/>
        <v>1310.0999999999999</v>
      </c>
      <c r="D45" s="184">
        <f t="shared" si="10"/>
        <v>689.55</v>
      </c>
      <c r="E45" s="185">
        <f t="shared" si="10"/>
        <v>722.5</v>
      </c>
      <c r="F45" s="182">
        <f t="shared" si="10"/>
        <v>2478.5500000000002</v>
      </c>
      <c r="G45" s="186">
        <f t="shared" si="10"/>
        <v>968.45</v>
      </c>
      <c r="H45" s="184">
        <f t="shared" si="10"/>
        <v>2822.55</v>
      </c>
      <c r="I45" s="185">
        <f t="shared" si="10"/>
        <v>2072.6999999999998</v>
      </c>
      <c r="J45" s="182">
        <f t="shared" si="10"/>
        <v>269.85000000000002</v>
      </c>
      <c r="K45" s="186">
        <f t="shared" si="10"/>
        <v>769.5</v>
      </c>
      <c r="L45" s="184">
        <f t="shared" si="10"/>
        <v>905.25</v>
      </c>
      <c r="M45" s="182">
        <f t="shared" si="10"/>
        <v>2230.8000000000002</v>
      </c>
      <c r="N45" s="187">
        <f t="shared" si="10"/>
        <v>1955.15</v>
      </c>
      <c r="O45" s="188">
        <f t="shared" si="10"/>
        <v>3118.65</v>
      </c>
      <c r="P45" s="182">
        <f t="shared" si="10"/>
        <v>1136.5</v>
      </c>
      <c r="Q45" s="186">
        <f t="shared" si="10"/>
        <v>1299.55</v>
      </c>
      <c r="R45" s="184">
        <f t="shared" si="10"/>
        <v>1886.65</v>
      </c>
      <c r="S45" s="185">
        <f t="shared" si="10"/>
        <v>1517.95</v>
      </c>
      <c r="T45" s="182">
        <f t="shared" si="10"/>
        <v>266.55</v>
      </c>
      <c r="U45" s="186">
        <f t="shared" si="10"/>
        <v>601.29999999999995</v>
      </c>
      <c r="V45" s="184">
        <f t="shared" si="10"/>
        <v>821.55</v>
      </c>
      <c r="W45" s="185">
        <f t="shared" si="10"/>
        <v>2246.75</v>
      </c>
      <c r="X45" s="182">
        <f t="shared" si="10"/>
        <v>1136.7</v>
      </c>
      <c r="Y45" s="186">
        <f t="shared" si="10"/>
        <v>877.1</v>
      </c>
      <c r="Z45" s="184">
        <f t="shared" si="10"/>
        <v>2827.25</v>
      </c>
      <c r="AA45" s="182">
        <f t="shared" si="10"/>
        <v>2499.4499999999998</v>
      </c>
      <c r="AB45" s="158">
        <f t="shared" si="5"/>
        <v>19315.599999999999</v>
      </c>
      <c r="AC45" s="159">
        <f t="shared" si="6"/>
        <v>20234.8</v>
      </c>
    </row>
    <row r="46" spans="1:29" x14ac:dyDescent="0.2">
      <c r="A46" s="136" t="s">
        <v>23</v>
      </c>
      <c r="B46" s="175">
        <f t="shared" ref="B46:AA46" si="11">+B14/$B$65</f>
        <v>1671.5</v>
      </c>
      <c r="C46" s="176">
        <f t="shared" si="11"/>
        <v>1270.6500000000001</v>
      </c>
      <c r="D46" s="177">
        <f t="shared" si="11"/>
        <v>630.15</v>
      </c>
      <c r="E46" s="178">
        <f t="shared" si="11"/>
        <v>592.6</v>
      </c>
      <c r="F46" s="175">
        <f t="shared" si="11"/>
        <v>1833.4</v>
      </c>
      <c r="G46" s="179">
        <f t="shared" si="11"/>
        <v>892.2</v>
      </c>
      <c r="H46" s="177">
        <f t="shared" si="11"/>
        <v>2316</v>
      </c>
      <c r="I46" s="178">
        <f t="shared" si="11"/>
        <v>1853.95</v>
      </c>
      <c r="J46" s="175">
        <f t="shared" si="11"/>
        <v>287.55</v>
      </c>
      <c r="K46" s="179">
        <f t="shared" si="11"/>
        <v>539.15</v>
      </c>
      <c r="L46" s="177">
        <f t="shared" si="11"/>
        <v>821.35</v>
      </c>
      <c r="M46" s="175">
        <f t="shared" si="11"/>
        <v>1642</v>
      </c>
      <c r="N46" s="180">
        <f t="shared" si="11"/>
        <v>1706.75</v>
      </c>
      <c r="O46" s="181">
        <f t="shared" si="11"/>
        <v>2373.25</v>
      </c>
      <c r="P46" s="175">
        <f t="shared" si="11"/>
        <v>1005.9</v>
      </c>
      <c r="Q46" s="179">
        <f t="shared" si="11"/>
        <v>933.05</v>
      </c>
      <c r="R46" s="177">
        <f t="shared" si="11"/>
        <v>1534.1</v>
      </c>
      <c r="S46" s="178">
        <f t="shared" si="11"/>
        <v>1302.5</v>
      </c>
      <c r="T46" s="175">
        <f t="shared" si="11"/>
        <v>292.3</v>
      </c>
      <c r="U46" s="179">
        <f t="shared" si="11"/>
        <v>407.35</v>
      </c>
      <c r="V46" s="177">
        <f t="shared" si="11"/>
        <v>749.6</v>
      </c>
      <c r="W46" s="178">
        <f t="shared" si="11"/>
        <v>1793.55</v>
      </c>
      <c r="X46" s="175">
        <f t="shared" si="11"/>
        <v>915</v>
      </c>
      <c r="Y46" s="179">
        <f t="shared" si="11"/>
        <v>666.15</v>
      </c>
      <c r="Z46" s="177">
        <f t="shared" si="11"/>
        <v>2472.0500000000002</v>
      </c>
      <c r="AA46" s="175">
        <f t="shared" si="11"/>
        <v>2418.5</v>
      </c>
      <c r="AB46" s="158">
        <f t="shared" si="5"/>
        <v>16235.650000000001</v>
      </c>
      <c r="AC46" s="159">
        <f t="shared" si="6"/>
        <v>16684.899999999998</v>
      </c>
    </row>
    <row r="47" spans="1:29" x14ac:dyDescent="0.2">
      <c r="A47" s="145" t="s">
        <v>24</v>
      </c>
      <c r="B47" s="189">
        <f t="shared" ref="B47:AA47" si="12">+B15/$B$65</f>
        <v>1553.75</v>
      </c>
      <c r="C47" s="183">
        <f t="shared" si="12"/>
        <v>1418.1</v>
      </c>
      <c r="D47" s="184">
        <f t="shared" si="12"/>
        <v>632</v>
      </c>
      <c r="E47" s="185">
        <f t="shared" si="12"/>
        <v>592.79999999999995</v>
      </c>
      <c r="F47" s="182">
        <f t="shared" si="12"/>
        <v>1758.4</v>
      </c>
      <c r="G47" s="186">
        <f t="shared" si="12"/>
        <v>871.35</v>
      </c>
      <c r="H47" s="184">
        <f t="shared" si="12"/>
        <v>2336.5500000000002</v>
      </c>
      <c r="I47" s="185">
        <f t="shared" si="12"/>
        <v>1927.5</v>
      </c>
      <c r="J47" s="182">
        <f t="shared" si="12"/>
        <v>302.64999999999998</v>
      </c>
      <c r="K47" s="186">
        <f t="shared" si="12"/>
        <v>364.9</v>
      </c>
      <c r="L47" s="184">
        <f t="shared" si="12"/>
        <v>884.15</v>
      </c>
      <c r="M47" s="182">
        <f t="shared" si="12"/>
        <v>1482.9</v>
      </c>
      <c r="N47" s="187">
        <f t="shared" si="12"/>
        <v>1701.1</v>
      </c>
      <c r="O47" s="190">
        <f t="shared" si="12"/>
        <v>2135.4</v>
      </c>
      <c r="P47" s="182">
        <f t="shared" si="12"/>
        <v>1025.25</v>
      </c>
      <c r="Q47" s="186">
        <f t="shared" si="12"/>
        <v>854.7</v>
      </c>
      <c r="R47" s="184">
        <f t="shared" si="12"/>
        <v>1452.75</v>
      </c>
      <c r="S47" s="185">
        <f t="shared" si="12"/>
        <v>1281.0999999999999</v>
      </c>
      <c r="T47" s="182">
        <f t="shared" si="12"/>
        <v>282.5</v>
      </c>
      <c r="U47" s="186">
        <f t="shared" si="12"/>
        <v>346.15</v>
      </c>
      <c r="V47" s="184">
        <f t="shared" si="12"/>
        <v>817.65</v>
      </c>
      <c r="W47" s="191">
        <f t="shared" si="12"/>
        <v>1728.65</v>
      </c>
      <c r="X47" s="182">
        <f t="shared" si="12"/>
        <v>842.65</v>
      </c>
      <c r="Y47" s="186">
        <f t="shared" si="12"/>
        <v>516.9</v>
      </c>
      <c r="Z47" s="184">
        <f t="shared" si="12"/>
        <v>2402.8000000000002</v>
      </c>
      <c r="AA47" s="182">
        <f t="shared" si="12"/>
        <v>2478.5</v>
      </c>
      <c r="AB47" s="158">
        <f t="shared" si="5"/>
        <v>15992.2</v>
      </c>
      <c r="AC47" s="159">
        <f t="shared" si="6"/>
        <v>15998.949999999999</v>
      </c>
    </row>
    <row r="48" spans="1:29" x14ac:dyDescent="0.2">
      <c r="A48" s="136" t="s">
        <v>25</v>
      </c>
      <c r="B48" s="192">
        <f t="shared" ref="B48:AA48" si="13">+B16/$B$65</f>
        <v>1464.85</v>
      </c>
      <c r="C48" s="176">
        <f t="shared" si="13"/>
        <v>1356.4</v>
      </c>
      <c r="D48" s="177">
        <f t="shared" si="13"/>
        <v>590.1</v>
      </c>
      <c r="E48" s="178">
        <f t="shared" si="13"/>
        <v>580.25</v>
      </c>
      <c r="F48" s="175">
        <f t="shared" si="13"/>
        <v>1510.8</v>
      </c>
      <c r="G48" s="179">
        <f t="shared" si="13"/>
        <v>894.55</v>
      </c>
      <c r="H48" s="177">
        <f t="shared" si="13"/>
        <v>2172.6999999999998</v>
      </c>
      <c r="I48" s="178">
        <f t="shared" si="13"/>
        <v>1930.6</v>
      </c>
      <c r="J48" s="175">
        <f t="shared" si="13"/>
        <v>290.55</v>
      </c>
      <c r="K48" s="176">
        <f t="shared" si="13"/>
        <v>300.85000000000002</v>
      </c>
      <c r="L48" s="177">
        <f t="shared" si="13"/>
        <v>893.75</v>
      </c>
      <c r="M48" s="175">
        <f t="shared" si="13"/>
        <v>1287.75</v>
      </c>
      <c r="N48" s="180">
        <f t="shared" si="13"/>
        <v>1672.4</v>
      </c>
      <c r="O48" s="193">
        <f t="shared" si="13"/>
        <v>1939.9</v>
      </c>
      <c r="P48" s="175">
        <f t="shared" si="13"/>
        <v>953.9</v>
      </c>
      <c r="Q48" s="176">
        <f t="shared" si="13"/>
        <v>859.75</v>
      </c>
      <c r="R48" s="177">
        <f t="shared" si="13"/>
        <v>1351.6</v>
      </c>
      <c r="S48" s="178">
        <f t="shared" si="13"/>
        <v>1263.7</v>
      </c>
      <c r="T48" s="184">
        <f t="shared" si="13"/>
        <v>245.3</v>
      </c>
      <c r="U48" s="175">
        <f t="shared" si="13"/>
        <v>332.55</v>
      </c>
      <c r="V48" s="177">
        <f t="shared" si="13"/>
        <v>856.1</v>
      </c>
      <c r="W48" s="194">
        <f t="shared" si="13"/>
        <v>1539.5</v>
      </c>
      <c r="X48" s="175">
        <f t="shared" si="13"/>
        <v>758.55</v>
      </c>
      <c r="Y48" s="179">
        <f t="shared" si="13"/>
        <v>470.25</v>
      </c>
      <c r="Z48" s="177">
        <f t="shared" si="13"/>
        <v>2397.4499999999998</v>
      </c>
      <c r="AA48" s="175">
        <f t="shared" si="13"/>
        <v>2465.4499999999998</v>
      </c>
      <c r="AB48" s="158">
        <f t="shared" si="5"/>
        <v>15158.05</v>
      </c>
      <c r="AC48" s="159">
        <f t="shared" si="6"/>
        <v>15221.5</v>
      </c>
    </row>
    <row r="49" spans="1:29" x14ac:dyDescent="0.2">
      <c r="A49" s="145" t="s">
        <v>26</v>
      </c>
      <c r="B49" s="189">
        <f t="shared" ref="B49:AA49" si="14">+B17/$B$65</f>
        <v>1345.7</v>
      </c>
      <c r="C49" s="183">
        <f t="shared" si="14"/>
        <v>1351.2</v>
      </c>
      <c r="D49" s="184">
        <f t="shared" si="14"/>
        <v>543.1</v>
      </c>
      <c r="E49" s="185">
        <f t="shared" si="14"/>
        <v>613.04999999999995</v>
      </c>
      <c r="F49" s="182">
        <f t="shared" si="14"/>
        <v>1224.2</v>
      </c>
      <c r="G49" s="186">
        <f t="shared" si="14"/>
        <v>971.4</v>
      </c>
      <c r="H49" s="184">
        <f t="shared" si="14"/>
        <v>2045.3</v>
      </c>
      <c r="I49" s="185">
        <f t="shared" si="14"/>
        <v>1926.6</v>
      </c>
      <c r="J49" s="182">
        <f t="shared" si="14"/>
        <v>311.05</v>
      </c>
      <c r="K49" s="183">
        <f t="shared" si="14"/>
        <v>286.95</v>
      </c>
      <c r="L49" s="184">
        <f t="shared" si="14"/>
        <v>934.9</v>
      </c>
      <c r="M49" s="182">
        <f t="shared" si="14"/>
        <v>1076.75</v>
      </c>
      <c r="N49" s="187">
        <f t="shared" si="14"/>
        <v>1678.1</v>
      </c>
      <c r="O49" s="190">
        <f t="shared" si="14"/>
        <v>1699.9</v>
      </c>
      <c r="P49" s="182">
        <f t="shared" si="14"/>
        <v>953.05</v>
      </c>
      <c r="Q49" s="183">
        <f t="shared" si="14"/>
        <v>844.95</v>
      </c>
      <c r="R49" s="184">
        <f t="shared" si="14"/>
        <v>1284.6500000000001</v>
      </c>
      <c r="S49" s="185">
        <f t="shared" si="14"/>
        <v>1183.05</v>
      </c>
      <c r="T49" s="182">
        <f t="shared" si="14"/>
        <v>235.2</v>
      </c>
      <c r="U49" s="186">
        <f t="shared" si="14"/>
        <v>345.3</v>
      </c>
      <c r="V49" s="184">
        <f t="shared" si="14"/>
        <v>892.65</v>
      </c>
      <c r="W49" s="191">
        <f t="shared" si="14"/>
        <v>1335.5</v>
      </c>
      <c r="X49" s="182">
        <f t="shared" si="14"/>
        <v>691.75</v>
      </c>
      <c r="Y49" s="186">
        <f t="shared" si="14"/>
        <v>457.55</v>
      </c>
      <c r="Z49" s="184">
        <f t="shared" si="14"/>
        <v>2258.1999999999998</v>
      </c>
      <c r="AA49" s="182">
        <f t="shared" si="14"/>
        <v>2409.5500000000002</v>
      </c>
      <c r="AB49" s="158">
        <f t="shared" si="5"/>
        <v>14397.849999999999</v>
      </c>
      <c r="AC49" s="159">
        <f t="shared" si="6"/>
        <v>14501.75</v>
      </c>
    </row>
    <row r="50" spans="1:29" x14ac:dyDescent="0.2">
      <c r="A50" s="136" t="s">
        <v>27</v>
      </c>
      <c r="B50" s="192">
        <f t="shared" ref="B50:AA50" si="15">+B18/$B$65</f>
        <v>1246.45</v>
      </c>
      <c r="C50" s="176">
        <f t="shared" si="15"/>
        <v>1571.75</v>
      </c>
      <c r="D50" s="177">
        <f t="shared" si="15"/>
        <v>558.5</v>
      </c>
      <c r="E50" s="178">
        <f t="shared" si="15"/>
        <v>630.54999999999995</v>
      </c>
      <c r="F50" s="175">
        <f t="shared" si="15"/>
        <v>1148.0999999999999</v>
      </c>
      <c r="G50" s="179">
        <f t="shared" si="15"/>
        <v>1111.5</v>
      </c>
      <c r="H50" s="177">
        <f t="shared" si="15"/>
        <v>2015.55</v>
      </c>
      <c r="I50" s="178">
        <f t="shared" si="15"/>
        <v>2109.85</v>
      </c>
      <c r="J50" s="175">
        <f t="shared" si="15"/>
        <v>341.65</v>
      </c>
      <c r="K50" s="176">
        <f t="shared" si="15"/>
        <v>257.5</v>
      </c>
      <c r="L50" s="177">
        <f t="shared" si="15"/>
        <v>1116.5</v>
      </c>
      <c r="M50" s="175">
        <f t="shared" si="15"/>
        <v>950</v>
      </c>
      <c r="N50" s="180">
        <f t="shared" si="15"/>
        <v>1885.35</v>
      </c>
      <c r="O50" s="193">
        <f t="shared" si="15"/>
        <v>1620.25</v>
      </c>
      <c r="P50" s="175">
        <f t="shared" si="15"/>
        <v>1068.3</v>
      </c>
      <c r="Q50" s="176">
        <f t="shared" si="15"/>
        <v>809.75</v>
      </c>
      <c r="R50" s="177">
        <f t="shared" si="15"/>
        <v>1300.7</v>
      </c>
      <c r="S50" s="178">
        <f t="shared" si="15"/>
        <v>1242.2</v>
      </c>
      <c r="T50" s="175">
        <f t="shared" si="15"/>
        <v>360.5</v>
      </c>
      <c r="U50" s="179">
        <f t="shared" si="15"/>
        <v>266.8</v>
      </c>
      <c r="V50" s="177">
        <f t="shared" si="15"/>
        <v>1150.0999999999999</v>
      </c>
      <c r="W50" s="194">
        <f t="shared" si="15"/>
        <v>1217.2</v>
      </c>
      <c r="X50" s="175">
        <f t="shared" si="15"/>
        <v>778.05</v>
      </c>
      <c r="Y50" s="179">
        <f t="shared" si="15"/>
        <v>408.35</v>
      </c>
      <c r="Z50" s="177">
        <f t="shared" si="15"/>
        <v>2321.35</v>
      </c>
      <c r="AA50" s="175">
        <f t="shared" si="15"/>
        <v>2410.75</v>
      </c>
      <c r="AB50" s="158">
        <f t="shared" si="5"/>
        <v>15291.1</v>
      </c>
      <c r="AC50" s="159">
        <f t="shared" si="6"/>
        <v>14606.45</v>
      </c>
    </row>
    <row r="51" spans="1:29" x14ac:dyDescent="0.2">
      <c r="A51" s="145" t="s">
        <v>28</v>
      </c>
      <c r="B51" s="189">
        <f t="shared" ref="B51:AA51" si="16">+B19/$B$65</f>
        <v>1218.5</v>
      </c>
      <c r="C51" s="183">
        <f t="shared" si="16"/>
        <v>1986.35</v>
      </c>
      <c r="D51" s="184">
        <f t="shared" si="16"/>
        <v>637.70000000000005</v>
      </c>
      <c r="E51" s="185">
        <f t="shared" si="16"/>
        <v>717.2</v>
      </c>
      <c r="F51" s="182">
        <f t="shared" si="16"/>
        <v>1136.1500000000001</v>
      </c>
      <c r="G51" s="186">
        <f t="shared" si="16"/>
        <v>1668.4</v>
      </c>
      <c r="H51" s="184">
        <f t="shared" si="16"/>
        <v>2230.25</v>
      </c>
      <c r="I51" s="185">
        <f t="shared" si="16"/>
        <v>2621.0500000000002</v>
      </c>
      <c r="J51" s="182">
        <f t="shared" si="16"/>
        <v>414.5</v>
      </c>
      <c r="K51" s="183">
        <f t="shared" si="16"/>
        <v>228.3</v>
      </c>
      <c r="L51" s="184">
        <f t="shared" si="16"/>
        <v>1768.7</v>
      </c>
      <c r="M51" s="182">
        <f t="shared" si="16"/>
        <v>885.8</v>
      </c>
      <c r="N51" s="187">
        <f t="shared" si="16"/>
        <v>2400.9499999999998</v>
      </c>
      <c r="O51" s="190">
        <f t="shared" si="16"/>
        <v>1755.1</v>
      </c>
      <c r="P51" s="182">
        <f t="shared" si="16"/>
        <v>1274.5999999999999</v>
      </c>
      <c r="Q51" s="183">
        <f t="shared" si="16"/>
        <v>904.35</v>
      </c>
      <c r="R51" s="184">
        <f t="shared" si="16"/>
        <v>1415.95</v>
      </c>
      <c r="S51" s="185">
        <f t="shared" si="16"/>
        <v>1489.4</v>
      </c>
      <c r="T51" s="182">
        <f t="shared" si="16"/>
        <v>488.85</v>
      </c>
      <c r="U51" s="186">
        <f t="shared" si="16"/>
        <v>202.6</v>
      </c>
      <c r="V51" s="184">
        <f t="shared" si="16"/>
        <v>1706.55</v>
      </c>
      <c r="W51" s="191">
        <f t="shared" si="16"/>
        <v>1214.25</v>
      </c>
      <c r="X51" s="182">
        <f t="shared" si="16"/>
        <v>1092.05</v>
      </c>
      <c r="Y51" s="186">
        <f t="shared" si="16"/>
        <v>430.15</v>
      </c>
      <c r="Z51" s="184">
        <f t="shared" si="16"/>
        <v>2394.1</v>
      </c>
      <c r="AA51" s="182">
        <f t="shared" si="16"/>
        <v>2804.75</v>
      </c>
      <c r="AB51" s="158">
        <f t="shared" si="5"/>
        <v>18178.849999999999</v>
      </c>
      <c r="AC51" s="159">
        <f t="shared" si="6"/>
        <v>16907.7</v>
      </c>
    </row>
    <row r="52" spans="1:29" x14ac:dyDescent="0.2">
      <c r="A52" s="136" t="s">
        <v>29</v>
      </c>
      <c r="B52" s="192">
        <f t="shared" ref="B52:AA52" si="17">+B20/$B$65</f>
        <v>1459.65</v>
      </c>
      <c r="C52" s="176">
        <f t="shared" si="17"/>
        <v>2779.15</v>
      </c>
      <c r="D52" s="177">
        <f t="shared" si="17"/>
        <v>1114.4000000000001</v>
      </c>
      <c r="E52" s="178">
        <f t="shared" si="17"/>
        <v>903.6</v>
      </c>
      <c r="F52" s="175">
        <f t="shared" si="17"/>
        <v>1533.05</v>
      </c>
      <c r="G52" s="179">
        <f t="shared" si="17"/>
        <v>2432.15</v>
      </c>
      <c r="H52" s="177">
        <f t="shared" si="17"/>
        <v>2387.6999999999998</v>
      </c>
      <c r="I52" s="178">
        <f t="shared" si="17"/>
        <v>3513.7</v>
      </c>
      <c r="J52" s="175">
        <f t="shared" si="17"/>
        <v>714.65</v>
      </c>
      <c r="K52" s="176">
        <f t="shared" si="17"/>
        <v>259.8</v>
      </c>
      <c r="L52" s="177">
        <f t="shared" si="17"/>
        <v>2340.6999999999998</v>
      </c>
      <c r="M52" s="175">
        <f t="shared" si="17"/>
        <v>861.7</v>
      </c>
      <c r="N52" s="180">
        <f t="shared" si="17"/>
        <v>3266.8</v>
      </c>
      <c r="O52" s="193">
        <f t="shared" si="17"/>
        <v>2162</v>
      </c>
      <c r="P52" s="175">
        <f t="shared" si="17"/>
        <v>1783.8</v>
      </c>
      <c r="Q52" s="176">
        <f t="shared" si="17"/>
        <v>1208.5</v>
      </c>
      <c r="R52" s="177">
        <f t="shared" si="17"/>
        <v>1848.9</v>
      </c>
      <c r="S52" s="178">
        <f t="shared" si="17"/>
        <v>2099.3000000000002</v>
      </c>
      <c r="T52" s="175">
        <f t="shared" si="17"/>
        <v>1102.75</v>
      </c>
      <c r="U52" s="179">
        <f t="shared" si="17"/>
        <v>229.9</v>
      </c>
      <c r="V52" s="177">
        <f t="shared" si="17"/>
        <v>2469.35</v>
      </c>
      <c r="W52" s="194">
        <f t="shared" si="17"/>
        <v>1417.9</v>
      </c>
      <c r="X52" s="175">
        <f t="shared" si="17"/>
        <v>1721.8</v>
      </c>
      <c r="Y52" s="179">
        <f t="shared" si="17"/>
        <v>570.9</v>
      </c>
      <c r="Z52" s="177">
        <f t="shared" si="17"/>
        <v>2766.2</v>
      </c>
      <c r="AA52" s="175">
        <f t="shared" si="17"/>
        <v>3498.85</v>
      </c>
      <c r="AB52" s="158">
        <f t="shared" si="5"/>
        <v>24509.75</v>
      </c>
      <c r="AC52" s="159">
        <f t="shared" si="6"/>
        <v>21937.45</v>
      </c>
    </row>
    <row r="53" spans="1:29" x14ac:dyDescent="0.2">
      <c r="A53" s="145" t="s">
        <v>30</v>
      </c>
      <c r="B53" s="189">
        <f t="shared" ref="B53:AA53" si="18">+B21/$B$65</f>
        <v>1795.45</v>
      </c>
      <c r="C53" s="183">
        <f t="shared" si="18"/>
        <v>3469.25</v>
      </c>
      <c r="D53" s="184">
        <f t="shared" si="18"/>
        <v>1367.5</v>
      </c>
      <c r="E53" s="185">
        <f t="shared" si="18"/>
        <v>1159</v>
      </c>
      <c r="F53" s="182">
        <f t="shared" si="18"/>
        <v>1708.65</v>
      </c>
      <c r="G53" s="186">
        <f t="shared" si="18"/>
        <v>3057.5</v>
      </c>
      <c r="H53" s="184">
        <f t="shared" si="18"/>
        <v>2793.65</v>
      </c>
      <c r="I53" s="185">
        <f t="shared" si="18"/>
        <v>4712.8500000000004</v>
      </c>
      <c r="J53" s="182">
        <f t="shared" si="18"/>
        <v>999.15</v>
      </c>
      <c r="K53" s="183">
        <f t="shared" si="18"/>
        <v>290.60000000000002</v>
      </c>
      <c r="L53" s="184">
        <f t="shared" si="18"/>
        <v>2988.7</v>
      </c>
      <c r="M53" s="182">
        <f t="shared" si="18"/>
        <v>996.65</v>
      </c>
      <c r="N53" s="187">
        <f t="shared" si="18"/>
        <v>4261.6499999999996</v>
      </c>
      <c r="O53" s="190">
        <f t="shared" si="18"/>
        <v>2667.8</v>
      </c>
      <c r="P53" s="182">
        <f t="shared" si="18"/>
        <v>2227.15</v>
      </c>
      <c r="Q53" s="183">
        <f t="shared" si="18"/>
        <v>1743.05</v>
      </c>
      <c r="R53" s="184">
        <f t="shared" si="18"/>
        <v>2050.15</v>
      </c>
      <c r="S53" s="185">
        <f t="shared" si="18"/>
        <v>2730.15</v>
      </c>
      <c r="T53" s="182">
        <f t="shared" si="18"/>
        <v>1320.15</v>
      </c>
      <c r="U53" s="186">
        <f t="shared" si="18"/>
        <v>284.25</v>
      </c>
      <c r="V53" s="184">
        <f t="shared" si="18"/>
        <v>2922.5</v>
      </c>
      <c r="W53" s="191">
        <f t="shared" si="18"/>
        <v>1624.35</v>
      </c>
      <c r="X53" s="182">
        <f t="shared" si="18"/>
        <v>2297.0500000000002</v>
      </c>
      <c r="Y53" s="186">
        <f t="shared" si="18"/>
        <v>844.75</v>
      </c>
      <c r="Z53" s="184">
        <f t="shared" si="18"/>
        <v>3140.35</v>
      </c>
      <c r="AA53" s="182">
        <f t="shared" si="18"/>
        <v>4422.7</v>
      </c>
      <c r="AB53" s="158">
        <f t="shared" si="5"/>
        <v>29872.1</v>
      </c>
      <c r="AC53" s="159">
        <f t="shared" si="6"/>
        <v>28002.9</v>
      </c>
    </row>
    <row r="54" spans="1:29" x14ac:dyDescent="0.2">
      <c r="A54" s="136" t="s">
        <v>31</v>
      </c>
      <c r="B54" s="192">
        <f t="shared" ref="B54:AA54" si="19">+B22/$B$65</f>
        <v>1871.75</v>
      </c>
      <c r="C54" s="176">
        <f t="shared" si="19"/>
        <v>3478</v>
      </c>
      <c r="D54" s="177">
        <f t="shared" si="19"/>
        <v>904.7</v>
      </c>
      <c r="E54" s="178">
        <f t="shared" si="19"/>
        <v>1224</v>
      </c>
      <c r="F54" s="175">
        <f t="shared" si="19"/>
        <v>1371.95</v>
      </c>
      <c r="G54" s="179">
        <f t="shared" si="19"/>
        <v>2903</v>
      </c>
      <c r="H54" s="177">
        <f t="shared" si="19"/>
        <v>2654.65</v>
      </c>
      <c r="I54" s="178">
        <f t="shared" si="19"/>
        <v>4789.3500000000004</v>
      </c>
      <c r="J54" s="175">
        <f t="shared" si="19"/>
        <v>688.35</v>
      </c>
      <c r="K54" s="176">
        <f t="shared" si="19"/>
        <v>276.55</v>
      </c>
      <c r="L54" s="177">
        <f t="shared" si="19"/>
        <v>2913.3</v>
      </c>
      <c r="M54" s="175">
        <f t="shared" si="19"/>
        <v>947.75</v>
      </c>
      <c r="N54" s="180">
        <f t="shared" si="19"/>
        <v>3929.2</v>
      </c>
      <c r="O54" s="193">
        <f t="shared" si="19"/>
        <v>2581.6999999999998</v>
      </c>
      <c r="P54" s="175">
        <f t="shared" si="19"/>
        <v>2004.75</v>
      </c>
      <c r="Q54" s="176">
        <f t="shared" si="19"/>
        <v>1924.25</v>
      </c>
      <c r="R54" s="177">
        <f t="shared" si="19"/>
        <v>1920.05</v>
      </c>
      <c r="S54" s="178">
        <f t="shared" si="19"/>
        <v>2780.85</v>
      </c>
      <c r="T54" s="175">
        <f t="shared" si="19"/>
        <v>1124</v>
      </c>
      <c r="U54" s="179">
        <f t="shared" si="19"/>
        <v>255.45</v>
      </c>
      <c r="V54" s="177">
        <f t="shared" si="19"/>
        <v>3072.45</v>
      </c>
      <c r="W54" s="194">
        <f t="shared" si="19"/>
        <v>1628.75</v>
      </c>
      <c r="X54" s="175">
        <f t="shared" si="19"/>
        <v>2040.05</v>
      </c>
      <c r="Y54" s="179">
        <f t="shared" si="19"/>
        <v>912.3</v>
      </c>
      <c r="Z54" s="177">
        <f t="shared" si="19"/>
        <v>2888.95</v>
      </c>
      <c r="AA54" s="175">
        <f t="shared" si="19"/>
        <v>4491.3500000000004</v>
      </c>
      <c r="AB54" s="158">
        <f t="shared" si="5"/>
        <v>27384.15</v>
      </c>
      <c r="AC54" s="159">
        <f t="shared" si="6"/>
        <v>28193.299999999996</v>
      </c>
    </row>
    <row r="55" spans="1:29" x14ac:dyDescent="0.2">
      <c r="A55" s="145" t="s">
        <v>32</v>
      </c>
      <c r="B55" s="189">
        <f t="shared" ref="B55:AA55" si="20">+B23/$B$65</f>
        <v>1839.9</v>
      </c>
      <c r="C55" s="183">
        <f t="shared" si="20"/>
        <v>2871.95</v>
      </c>
      <c r="D55" s="184">
        <f t="shared" si="20"/>
        <v>614.70000000000005</v>
      </c>
      <c r="E55" s="185">
        <f t="shared" si="20"/>
        <v>1115.5</v>
      </c>
      <c r="F55" s="182">
        <f t="shared" si="20"/>
        <v>1181.75</v>
      </c>
      <c r="G55" s="186">
        <f t="shared" si="20"/>
        <v>2650.35</v>
      </c>
      <c r="H55" s="184">
        <f t="shared" si="20"/>
        <v>2353.65</v>
      </c>
      <c r="I55" s="185">
        <f t="shared" si="20"/>
        <v>4118.8</v>
      </c>
      <c r="J55" s="182">
        <f t="shared" si="20"/>
        <v>489.45</v>
      </c>
      <c r="K55" s="183">
        <f t="shared" si="20"/>
        <v>198.75</v>
      </c>
      <c r="L55" s="184">
        <f t="shared" si="20"/>
        <v>2119.9</v>
      </c>
      <c r="M55" s="182">
        <f t="shared" si="20"/>
        <v>972.4</v>
      </c>
      <c r="N55" s="187">
        <f t="shared" si="20"/>
        <v>3015.75</v>
      </c>
      <c r="O55" s="190">
        <f t="shared" si="20"/>
        <v>2421.35</v>
      </c>
      <c r="P55" s="182">
        <f t="shared" si="20"/>
        <v>1396.6</v>
      </c>
      <c r="Q55" s="183">
        <f t="shared" si="20"/>
        <v>1801.65</v>
      </c>
      <c r="R55" s="184">
        <f t="shared" si="20"/>
        <v>1642.05</v>
      </c>
      <c r="S55" s="185">
        <f t="shared" si="20"/>
        <v>2246.5</v>
      </c>
      <c r="T55" s="182">
        <f t="shared" si="20"/>
        <v>650.75</v>
      </c>
      <c r="U55" s="186">
        <f t="shared" si="20"/>
        <v>306.60000000000002</v>
      </c>
      <c r="V55" s="184">
        <f t="shared" si="20"/>
        <v>2526.75</v>
      </c>
      <c r="W55" s="191">
        <f t="shared" si="20"/>
        <v>1597.45</v>
      </c>
      <c r="X55" s="182">
        <f t="shared" si="20"/>
        <v>1320.45</v>
      </c>
      <c r="Y55" s="186">
        <f t="shared" si="20"/>
        <v>764.05</v>
      </c>
      <c r="Z55" s="184">
        <f t="shared" si="20"/>
        <v>2574.9</v>
      </c>
      <c r="AA55" s="182">
        <f t="shared" si="20"/>
        <v>3662.7</v>
      </c>
      <c r="AB55" s="158">
        <f t="shared" si="5"/>
        <v>21726.600000000002</v>
      </c>
      <c r="AC55" s="159">
        <f t="shared" si="6"/>
        <v>24728.05</v>
      </c>
    </row>
    <row r="56" spans="1:29" x14ac:dyDescent="0.2">
      <c r="A56" s="136" t="s">
        <v>33</v>
      </c>
      <c r="B56" s="192">
        <f t="shared" ref="B56:AA56" si="21">+B24/$B$65</f>
        <v>1615.15</v>
      </c>
      <c r="C56" s="176">
        <f t="shared" si="21"/>
        <v>1891.65</v>
      </c>
      <c r="D56" s="177">
        <f t="shared" si="21"/>
        <v>460.35</v>
      </c>
      <c r="E56" s="178">
        <f t="shared" si="21"/>
        <v>868.15</v>
      </c>
      <c r="F56" s="175">
        <f t="shared" si="21"/>
        <v>1056.0999999999999</v>
      </c>
      <c r="G56" s="179">
        <f t="shared" si="21"/>
        <v>1975.05</v>
      </c>
      <c r="H56" s="177">
        <f t="shared" si="21"/>
        <v>1955.35</v>
      </c>
      <c r="I56" s="178">
        <f t="shared" si="21"/>
        <v>2925.95</v>
      </c>
      <c r="J56" s="175">
        <f t="shared" si="21"/>
        <v>414.65</v>
      </c>
      <c r="K56" s="176">
        <f t="shared" si="21"/>
        <v>150.69999999999999</v>
      </c>
      <c r="L56" s="177">
        <f t="shared" si="21"/>
        <v>1578.6</v>
      </c>
      <c r="M56" s="175">
        <f t="shared" si="21"/>
        <v>894.15</v>
      </c>
      <c r="N56" s="180">
        <f t="shared" si="21"/>
        <v>2335.0500000000002</v>
      </c>
      <c r="O56" s="193">
        <f t="shared" si="21"/>
        <v>2125.9</v>
      </c>
      <c r="P56" s="175">
        <f t="shared" si="21"/>
        <v>1010.55</v>
      </c>
      <c r="Q56" s="176">
        <f t="shared" si="21"/>
        <v>1418.45</v>
      </c>
      <c r="R56" s="177">
        <f t="shared" si="21"/>
        <v>1354.3</v>
      </c>
      <c r="S56" s="178">
        <f t="shared" si="21"/>
        <v>1738.6</v>
      </c>
      <c r="T56" s="175">
        <f t="shared" si="21"/>
        <v>442.85</v>
      </c>
      <c r="U56" s="179">
        <f t="shared" si="21"/>
        <v>312.05</v>
      </c>
      <c r="V56" s="177">
        <f t="shared" si="21"/>
        <v>2099.6</v>
      </c>
      <c r="W56" s="194">
        <f t="shared" si="21"/>
        <v>1386.1</v>
      </c>
      <c r="X56" s="175">
        <f t="shared" si="21"/>
        <v>859.25</v>
      </c>
      <c r="Y56" s="179">
        <f t="shared" si="21"/>
        <v>657.3</v>
      </c>
      <c r="Z56" s="177">
        <f t="shared" si="21"/>
        <v>2031.6</v>
      </c>
      <c r="AA56" s="175">
        <f t="shared" si="21"/>
        <v>2564.9499999999998</v>
      </c>
      <c r="AB56" s="158">
        <f t="shared" si="5"/>
        <v>17213.399999999998</v>
      </c>
      <c r="AC56" s="159">
        <f t="shared" si="6"/>
        <v>18909</v>
      </c>
    </row>
    <row r="57" spans="1:29" x14ac:dyDescent="0.2">
      <c r="A57" s="145" t="s">
        <v>34</v>
      </c>
      <c r="B57" s="189">
        <f t="shared" ref="B57:AA57" si="22">+B25/$B$65</f>
        <v>664.45</v>
      </c>
      <c r="C57" s="183">
        <f t="shared" si="22"/>
        <v>1333.1</v>
      </c>
      <c r="D57" s="184">
        <f t="shared" si="22"/>
        <v>227.9</v>
      </c>
      <c r="E57" s="185">
        <f t="shared" si="22"/>
        <v>755.5</v>
      </c>
      <c r="F57" s="182">
        <f t="shared" si="22"/>
        <v>502.7</v>
      </c>
      <c r="G57" s="186">
        <f t="shared" si="22"/>
        <v>1784</v>
      </c>
      <c r="H57" s="184">
        <f t="shared" si="22"/>
        <v>1068.3</v>
      </c>
      <c r="I57" s="185">
        <f t="shared" si="22"/>
        <v>2363.5</v>
      </c>
      <c r="J57" s="182">
        <f t="shared" si="22"/>
        <v>195.3</v>
      </c>
      <c r="K57" s="183">
        <f t="shared" si="22"/>
        <v>114.05</v>
      </c>
      <c r="L57" s="184">
        <f t="shared" si="22"/>
        <v>1474.85</v>
      </c>
      <c r="M57" s="182">
        <f t="shared" si="22"/>
        <v>650.1</v>
      </c>
      <c r="N57" s="187">
        <f t="shared" si="22"/>
        <v>2172.0500000000002</v>
      </c>
      <c r="O57" s="190">
        <f t="shared" si="22"/>
        <v>1697.85</v>
      </c>
      <c r="P57" s="182">
        <f t="shared" si="22"/>
        <v>642.5</v>
      </c>
      <c r="Q57" s="183">
        <f t="shared" si="22"/>
        <v>1142.4000000000001</v>
      </c>
      <c r="R57" s="184">
        <f t="shared" si="22"/>
        <v>1006.3</v>
      </c>
      <c r="S57" s="185">
        <f t="shared" si="22"/>
        <v>1530.25</v>
      </c>
      <c r="T57" s="182">
        <f t="shared" si="22"/>
        <v>245.6</v>
      </c>
      <c r="U57" s="186">
        <f t="shared" si="22"/>
        <v>279.10000000000002</v>
      </c>
      <c r="V57" s="184">
        <f t="shared" si="22"/>
        <v>1724.6</v>
      </c>
      <c r="W57" s="191">
        <f t="shared" si="22"/>
        <v>965.7</v>
      </c>
      <c r="X57" s="182">
        <f t="shared" si="22"/>
        <v>476.4</v>
      </c>
      <c r="Y57" s="186">
        <f t="shared" si="22"/>
        <v>513.70000000000005</v>
      </c>
      <c r="Z57" s="184">
        <f t="shared" si="22"/>
        <v>1420.7</v>
      </c>
      <c r="AA57" s="182">
        <f t="shared" si="22"/>
        <v>1863.55</v>
      </c>
      <c r="AB57" s="158">
        <f t="shared" si="5"/>
        <v>11821.650000000001</v>
      </c>
      <c r="AC57" s="159">
        <f t="shared" si="6"/>
        <v>14992.800000000001</v>
      </c>
    </row>
    <row r="58" spans="1:29" x14ac:dyDescent="0.2">
      <c r="A58" s="136" t="s">
        <v>35</v>
      </c>
      <c r="B58" s="192">
        <f t="shared" ref="B58:AA58" si="23">+B26/$B$65</f>
        <v>0</v>
      </c>
      <c r="C58" s="176">
        <f t="shared" si="23"/>
        <v>622.29999999999995</v>
      </c>
      <c r="D58" s="177">
        <f t="shared" si="23"/>
        <v>11.75</v>
      </c>
      <c r="E58" s="178">
        <f t="shared" si="23"/>
        <v>355.7</v>
      </c>
      <c r="F58" s="175">
        <f t="shared" si="23"/>
        <v>26.8</v>
      </c>
      <c r="G58" s="179">
        <f t="shared" si="23"/>
        <v>772.15</v>
      </c>
      <c r="H58" s="177">
        <f t="shared" si="23"/>
        <v>120.9</v>
      </c>
      <c r="I58" s="178">
        <f t="shared" si="23"/>
        <v>756.9</v>
      </c>
      <c r="J58" s="175">
        <f t="shared" si="23"/>
        <v>44.15</v>
      </c>
      <c r="K58" s="176">
        <f t="shared" si="23"/>
        <v>27.3</v>
      </c>
      <c r="L58" s="177">
        <f t="shared" si="23"/>
        <v>339.95</v>
      </c>
      <c r="M58" s="175">
        <f t="shared" si="23"/>
        <v>156.6</v>
      </c>
      <c r="N58" s="180">
        <f t="shared" si="23"/>
        <v>413.1</v>
      </c>
      <c r="O58" s="193">
        <f t="shared" si="23"/>
        <v>277.89999999999998</v>
      </c>
      <c r="P58" s="175">
        <f t="shared" si="23"/>
        <v>119.6</v>
      </c>
      <c r="Q58" s="176">
        <f t="shared" si="23"/>
        <v>229.5</v>
      </c>
      <c r="R58" s="177">
        <f t="shared" si="23"/>
        <v>239.55</v>
      </c>
      <c r="S58" s="178">
        <f t="shared" si="23"/>
        <v>149.75</v>
      </c>
      <c r="T58" s="175">
        <f t="shared" si="23"/>
        <v>48.1</v>
      </c>
      <c r="U58" s="179">
        <f t="shared" si="23"/>
        <v>20.350000000000001</v>
      </c>
      <c r="V58" s="177">
        <f t="shared" si="23"/>
        <v>254.35</v>
      </c>
      <c r="W58" s="194">
        <f t="shared" si="23"/>
        <v>39.85</v>
      </c>
      <c r="X58" s="175">
        <f t="shared" si="23"/>
        <v>87.25</v>
      </c>
      <c r="Y58" s="179">
        <f t="shared" si="23"/>
        <v>40.299999999999997</v>
      </c>
      <c r="Z58" s="177">
        <f t="shared" si="23"/>
        <v>118.05</v>
      </c>
      <c r="AA58" s="175">
        <f t="shared" si="23"/>
        <v>229.2</v>
      </c>
      <c r="AB58" s="158">
        <f t="shared" si="5"/>
        <v>1823.5499999999997</v>
      </c>
      <c r="AC58" s="159">
        <f t="shared" si="6"/>
        <v>3677.8</v>
      </c>
    </row>
    <row r="59" spans="1:29" x14ac:dyDescent="0.2">
      <c r="A59" s="145" t="s">
        <v>36</v>
      </c>
      <c r="B59" s="189">
        <f t="shared" ref="B59:AA59" si="24">+B27/$B$65</f>
        <v>0</v>
      </c>
      <c r="C59" s="183">
        <f t="shared" si="24"/>
        <v>2.85</v>
      </c>
      <c r="D59" s="184">
        <f t="shared" si="24"/>
        <v>0</v>
      </c>
      <c r="E59" s="185">
        <f t="shared" si="24"/>
        <v>1.8</v>
      </c>
      <c r="F59" s="182">
        <f t="shared" si="24"/>
        <v>0</v>
      </c>
      <c r="G59" s="186">
        <f t="shared" si="24"/>
        <v>1.85</v>
      </c>
      <c r="H59" s="184">
        <f t="shared" si="24"/>
        <v>0</v>
      </c>
      <c r="I59" s="185">
        <f t="shared" si="24"/>
        <v>0.05</v>
      </c>
      <c r="J59" s="182">
        <f t="shared" si="24"/>
        <v>0</v>
      </c>
      <c r="K59" s="186">
        <f t="shared" si="24"/>
        <v>0</v>
      </c>
      <c r="L59" s="184">
        <f t="shared" si="24"/>
        <v>0</v>
      </c>
      <c r="M59" s="182">
        <f t="shared" si="24"/>
        <v>0.65</v>
      </c>
      <c r="N59" s="187">
        <f t="shared" si="24"/>
        <v>0</v>
      </c>
      <c r="O59" s="190">
        <f t="shared" si="24"/>
        <v>0.4</v>
      </c>
      <c r="P59" s="182">
        <f t="shared" si="24"/>
        <v>0</v>
      </c>
      <c r="Q59" s="186">
        <f t="shared" si="24"/>
        <v>0</v>
      </c>
      <c r="R59" s="184">
        <f t="shared" si="24"/>
        <v>0.05</v>
      </c>
      <c r="S59" s="185">
        <f t="shared" si="24"/>
        <v>0.05</v>
      </c>
      <c r="T59" s="182">
        <f t="shared" si="24"/>
        <v>0</v>
      </c>
      <c r="U59" s="186">
        <f t="shared" si="24"/>
        <v>0</v>
      </c>
      <c r="V59" s="184">
        <f t="shared" si="24"/>
        <v>0</v>
      </c>
      <c r="W59" s="185">
        <f t="shared" si="24"/>
        <v>0</v>
      </c>
      <c r="X59" s="182">
        <f t="shared" si="24"/>
        <v>0</v>
      </c>
      <c r="Y59" s="186">
        <f t="shared" si="24"/>
        <v>0</v>
      </c>
      <c r="Z59" s="184">
        <f t="shared" si="24"/>
        <v>0</v>
      </c>
      <c r="AA59" s="182">
        <f t="shared" si="24"/>
        <v>0</v>
      </c>
      <c r="AB59" s="158">
        <f t="shared" si="5"/>
        <v>0.05</v>
      </c>
      <c r="AC59" s="159">
        <f t="shared" si="6"/>
        <v>7.65</v>
      </c>
    </row>
    <row r="60" spans="1:29" x14ac:dyDescent="0.2">
      <c r="A60" s="136" t="s">
        <v>37</v>
      </c>
      <c r="B60" s="58">
        <f t="shared" ref="B60:AA60" si="25">+B28/$B$65</f>
        <v>0</v>
      </c>
      <c r="C60" s="59">
        <f t="shared" si="25"/>
        <v>0</v>
      </c>
      <c r="D60" s="138">
        <f t="shared" si="25"/>
        <v>0</v>
      </c>
      <c r="E60" s="139">
        <f t="shared" si="25"/>
        <v>0</v>
      </c>
      <c r="F60" s="137">
        <f t="shared" si="25"/>
        <v>0</v>
      </c>
      <c r="G60" s="140">
        <f t="shared" si="25"/>
        <v>0</v>
      </c>
      <c r="H60" s="138">
        <f t="shared" si="25"/>
        <v>0</v>
      </c>
      <c r="I60" s="139">
        <f t="shared" si="25"/>
        <v>0</v>
      </c>
      <c r="J60" s="137">
        <f t="shared" si="25"/>
        <v>0</v>
      </c>
      <c r="K60" s="140">
        <f t="shared" si="25"/>
        <v>0</v>
      </c>
      <c r="L60" s="138">
        <f t="shared" si="25"/>
        <v>0</v>
      </c>
      <c r="M60" s="137">
        <f t="shared" si="25"/>
        <v>0.1</v>
      </c>
      <c r="N60" s="141">
        <f t="shared" si="25"/>
        <v>0</v>
      </c>
      <c r="O60" s="142">
        <f t="shared" si="25"/>
        <v>0</v>
      </c>
      <c r="P60" s="137">
        <f t="shared" si="25"/>
        <v>0</v>
      </c>
      <c r="Q60" s="140">
        <f t="shared" si="25"/>
        <v>0</v>
      </c>
      <c r="R60" s="138">
        <f t="shared" si="25"/>
        <v>0</v>
      </c>
      <c r="S60" s="178">
        <f t="shared" si="25"/>
        <v>0.05</v>
      </c>
      <c r="T60" s="137">
        <f t="shared" si="25"/>
        <v>0</v>
      </c>
      <c r="U60" s="140">
        <f t="shared" si="25"/>
        <v>0</v>
      </c>
      <c r="V60" s="138">
        <f t="shared" si="25"/>
        <v>0</v>
      </c>
      <c r="W60" s="139">
        <f t="shared" si="25"/>
        <v>0</v>
      </c>
      <c r="X60" s="137">
        <f t="shared" si="25"/>
        <v>0</v>
      </c>
      <c r="Y60" s="140">
        <f t="shared" si="25"/>
        <v>0</v>
      </c>
      <c r="Z60" s="143">
        <f t="shared" si="25"/>
        <v>0</v>
      </c>
      <c r="AA60" s="144">
        <f t="shared" si="25"/>
        <v>0</v>
      </c>
      <c r="AB60" s="158">
        <f t="shared" si="5"/>
        <v>0</v>
      </c>
      <c r="AC60" s="159">
        <f t="shared" si="6"/>
        <v>0.15000000000000002</v>
      </c>
    </row>
    <row r="61" spans="1:29" x14ac:dyDescent="0.2">
      <c r="A61" s="145" t="s">
        <v>38</v>
      </c>
      <c r="B61" s="56">
        <f t="shared" ref="B61:AA62" si="26">B29/5</f>
        <v>0</v>
      </c>
      <c r="C61" s="57">
        <f t="shared" si="26"/>
        <v>0</v>
      </c>
      <c r="D61" s="151">
        <f t="shared" si="26"/>
        <v>0</v>
      </c>
      <c r="E61" s="148">
        <f t="shared" si="26"/>
        <v>0</v>
      </c>
      <c r="F61" s="149">
        <f t="shared" si="26"/>
        <v>0</v>
      </c>
      <c r="G61" s="150">
        <f t="shared" si="26"/>
        <v>0</v>
      </c>
      <c r="H61" s="151">
        <f t="shared" si="26"/>
        <v>0</v>
      </c>
      <c r="I61" s="148">
        <f t="shared" si="26"/>
        <v>0</v>
      </c>
      <c r="J61" s="149">
        <f t="shared" si="26"/>
        <v>0</v>
      </c>
      <c r="K61" s="150">
        <f t="shared" si="26"/>
        <v>0</v>
      </c>
      <c r="L61" s="151">
        <f t="shared" si="26"/>
        <v>0</v>
      </c>
      <c r="M61" s="149">
        <f t="shared" si="26"/>
        <v>0</v>
      </c>
      <c r="N61" s="153">
        <f t="shared" si="26"/>
        <v>0</v>
      </c>
      <c r="O61" s="152">
        <f t="shared" si="26"/>
        <v>0</v>
      </c>
      <c r="P61" s="149">
        <f t="shared" si="26"/>
        <v>0</v>
      </c>
      <c r="Q61" s="150">
        <f t="shared" si="26"/>
        <v>0</v>
      </c>
      <c r="R61" s="151">
        <f t="shared" si="26"/>
        <v>0</v>
      </c>
      <c r="S61" s="148">
        <f t="shared" si="26"/>
        <v>0</v>
      </c>
      <c r="T61" s="149">
        <f t="shared" si="26"/>
        <v>0</v>
      </c>
      <c r="U61" s="150">
        <f t="shared" si="26"/>
        <v>0</v>
      </c>
      <c r="V61" s="151">
        <f t="shared" si="26"/>
        <v>0</v>
      </c>
      <c r="W61" s="148">
        <f t="shared" si="26"/>
        <v>0</v>
      </c>
      <c r="X61" s="149">
        <f t="shared" si="26"/>
        <v>0</v>
      </c>
      <c r="Y61" s="150">
        <f t="shared" si="26"/>
        <v>0</v>
      </c>
      <c r="Z61" s="147">
        <f t="shared" si="26"/>
        <v>0</v>
      </c>
      <c r="AA61" s="146">
        <f t="shared" si="26"/>
        <v>0</v>
      </c>
      <c r="AB61" s="158">
        <f t="shared" si="5"/>
        <v>0</v>
      </c>
      <c r="AC61" s="159">
        <f t="shared" si="6"/>
        <v>0</v>
      </c>
    </row>
    <row r="62" spans="1:29" ht="13.5" thickBot="1" x14ac:dyDescent="0.25">
      <c r="A62" s="136" t="s">
        <v>39</v>
      </c>
      <c r="B62" s="58">
        <f t="shared" si="26"/>
        <v>0</v>
      </c>
      <c r="C62" s="59">
        <f t="shared" si="26"/>
        <v>0</v>
      </c>
      <c r="D62" s="138">
        <f t="shared" si="26"/>
        <v>0</v>
      </c>
      <c r="E62" s="139">
        <f t="shared" si="26"/>
        <v>0</v>
      </c>
      <c r="F62" s="137">
        <f t="shared" si="26"/>
        <v>0</v>
      </c>
      <c r="G62" s="140">
        <f t="shared" si="26"/>
        <v>0</v>
      </c>
      <c r="H62" s="138">
        <f t="shared" si="26"/>
        <v>0</v>
      </c>
      <c r="I62" s="139">
        <f t="shared" si="26"/>
        <v>0</v>
      </c>
      <c r="J62" s="137">
        <f t="shared" si="26"/>
        <v>0</v>
      </c>
      <c r="K62" s="140">
        <f t="shared" si="26"/>
        <v>0</v>
      </c>
      <c r="L62" s="138">
        <f t="shared" si="26"/>
        <v>0</v>
      </c>
      <c r="M62" s="137">
        <f t="shared" si="26"/>
        <v>0</v>
      </c>
      <c r="N62" s="141">
        <f t="shared" si="26"/>
        <v>0</v>
      </c>
      <c r="O62" s="142">
        <f t="shared" si="26"/>
        <v>0</v>
      </c>
      <c r="P62" s="137">
        <f t="shared" si="26"/>
        <v>0</v>
      </c>
      <c r="Q62" s="140">
        <f t="shared" si="26"/>
        <v>0</v>
      </c>
      <c r="R62" s="138">
        <f t="shared" si="26"/>
        <v>0.2</v>
      </c>
      <c r="S62" s="139">
        <f t="shared" si="26"/>
        <v>0</v>
      </c>
      <c r="T62" s="137">
        <f t="shared" si="26"/>
        <v>0</v>
      </c>
      <c r="U62" s="140">
        <f t="shared" si="26"/>
        <v>0</v>
      </c>
      <c r="V62" s="138">
        <f t="shared" si="26"/>
        <v>0</v>
      </c>
      <c r="W62" s="139">
        <f t="shared" si="26"/>
        <v>0</v>
      </c>
      <c r="X62" s="137">
        <f t="shared" si="26"/>
        <v>0</v>
      </c>
      <c r="Y62" s="140">
        <f t="shared" si="26"/>
        <v>0</v>
      </c>
      <c r="Z62" s="143">
        <f t="shared" si="26"/>
        <v>0</v>
      </c>
      <c r="AA62" s="144">
        <f t="shared" si="26"/>
        <v>0</v>
      </c>
      <c r="AB62" s="158">
        <f t="shared" si="5"/>
        <v>0.2</v>
      </c>
      <c r="AC62" s="159">
        <f t="shared" si="6"/>
        <v>0</v>
      </c>
    </row>
    <row r="63" spans="1:29" s="240" customFormat="1" ht="14.25" thickTop="1" thickBot="1" x14ac:dyDescent="0.25">
      <c r="A63" s="230" t="s">
        <v>47</v>
      </c>
      <c r="B63" s="20">
        <f t="shared" ref="B63:AA63" si="27">SUM(B39:B62)</f>
        <v>31258.550000000007</v>
      </c>
      <c r="C63" s="21">
        <f t="shared" si="27"/>
        <v>30755.45</v>
      </c>
      <c r="D63" s="242">
        <f t="shared" si="27"/>
        <v>13370.000000000002</v>
      </c>
      <c r="E63" s="243">
        <f t="shared" si="27"/>
        <v>13958.5</v>
      </c>
      <c r="F63" s="20">
        <f t="shared" si="27"/>
        <v>31581.500000000004</v>
      </c>
      <c r="G63" s="21">
        <f t="shared" si="27"/>
        <v>27591.849999999995</v>
      </c>
      <c r="H63" s="242">
        <f t="shared" si="27"/>
        <v>42752.100000000006</v>
      </c>
      <c r="I63" s="243">
        <f t="shared" si="27"/>
        <v>45025.55</v>
      </c>
      <c r="J63" s="20">
        <f t="shared" si="27"/>
        <v>6630.2999999999993</v>
      </c>
      <c r="K63" s="21">
        <f t="shared" si="27"/>
        <v>6787.6000000000013</v>
      </c>
      <c r="L63" s="242">
        <f t="shared" si="27"/>
        <v>25045.599999999999</v>
      </c>
      <c r="M63" s="243">
        <f t="shared" si="27"/>
        <v>24648.800000000003</v>
      </c>
      <c r="N63" s="20">
        <f t="shared" si="27"/>
        <v>42260.6</v>
      </c>
      <c r="O63" s="21">
        <f t="shared" si="27"/>
        <v>42124.100000000006</v>
      </c>
      <c r="P63" s="242">
        <f t="shared" si="27"/>
        <v>22876.649999999994</v>
      </c>
      <c r="Q63" s="243">
        <f t="shared" si="27"/>
        <v>22665.400000000005</v>
      </c>
      <c r="R63" s="20">
        <f t="shared" si="27"/>
        <v>28181.200000000001</v>
      </c>
      <c r="S63" s="21">
        <f t="shared" si="27"/>
        <v>29819.999999999996</v>
      </c>
      <c r="T63" s="242">
        <f t="shared" si="27"/>
        <v>8296.85</v>
      </c>
      <c r="U63" s="243">
        <f t="shared" si="27"/>
        <v>8710.0000000000018</v>
      </c>
      <c r="V63" s="20">
        <f t="shared" si="27"/>
        <v>25998.599999999995</v>
      </c>
      <c r="W63" s="21">
        <f t="shared" si="27"/>
        <v>29649.45</v>
      </c>
      <c r="X63" s="242">
        <f t="shared" si="27"/>
        <v>20869.05</v>
      </c>
      <c r="Y63" s="243">
        <f t="shared" si="27"/>
        <v>13240.699999999997</v>
      </c>
      <c r="Z63" s="20">
        <f t="shared" si="27"/>
        <v>44504.749999999993</v>
      </c>
      <c r="AA63" s="21">
        <f t="shared" si="27"/>
        <v>47120.599999999991</v>
      </c>
      <c r="AB63" s="242">
        <f>AB31/B65</f>
        <v>343625.6</v>
      </c>
      <c r="AC63" s="21">
        <f>SUM(AC39:AC62)</f>
        <v>342098.00000000006</v>
      </c>
    </row>
    <row r="64" spans="1:29" ht="15.75" thickTop="1" x14ac:dyDescent="0.2">
      <c r="A64" s="123"/>
      <c r="AB64" s="244" t="str">
        <f>IF(AB63='Daily Total'!D45,"Correct","Wrong")</f>
        <v>Correct</v>
      </c>
      <c r="AC64" s="244" t="str">
        <f>IF(AC63='Daily Total'!E45,"Correct","Wrong")</f>
        <v>Correct</v>
      </c>
    </row>
    <row r="65" spans="1:30" x14ac:dyDescent="0.2">
      <c r="A65" s="232" t="s">
        <v>82</v>
      </c>
      <c r="B65" s="232">
        <f>COUNTIF('Daily Total'!$G$7:$G$37,1)</f>
        <v>20</v>
      </c>
    </row>
    <row r="67" spans="1:30" s="123" customFormat="1" x14ac:dyDescent="0.2">
      <c r="A67" s="245" t="s">
        <v>52</v>
      </c>
      <c r="B67" s="246"/>
      <c r="C67" s="246"/>
      <c r="AB67" s="245"/>
      <c r="AC67" s="245"/>
    </row>
    <row r="68" spans="1:30" s="123" customFormat="1" ht="13.5" thickBot="1" x14ac:dyDescent="0.25">
      <c r="A68" s="245"/>
      <c r="B68" s="246"/>
      <c r="C68" s="246"/>
      <c r="AB68" s="245"/>
      <c r="AC68" s="245"/>
    </row>
    <row r="69" spans="1:30" s="123" customFormat="1" ht="14.25" thickTop="1" thickBot="1" x14ac:dyDescent="0.25">
      <c r="A69" s="311" t="s">
        <v>0</v>
      </c>
      <c r="B69" s="305" t="s">
        <v>1</v>
      </c>
      <c r="C69" s="306"/>
      <c r="D69" s="305" t="s">
        <v>2</v>
      </c>
      <c r="E69" s="306"/>
      <c r="F69" s="305" t="s">
        <v>3</v>
      </c>
      <c r="G69" s="306"/>
      <c r="H69" s="305" t="s">
        <v>4</v>
      </c>
      <c r="I69" s="306"/>
      <c r="J69" s="305" t="s">
        <v>5</v>
      </c>
      <c r="K69" s="306"/>
      <c r="L69" s="305" t="s">
        <v>6</v>
      </c>
      <c r="M69" s="306"/>
      <c r="N69" s="305" t="s">
        <v>7</v>
      </c>
      <c r="O69" s="306"/>
      <c r="P69" s="305" t="s">
        <v>8</v>
      </c>
      <c r="Q69" s="306"/>
      <c r="R69" s="305" t="s">
        <v>9</v>
      </c>
      <c r="S69" s="306"/>
      <c r="T69" s="305" t="s">
        <v>10</v>
      </c>
      <c r="U69" s="306"/>
      <c r="V69" s="305" t="s">
        <v>11</v>
      </c>
      <c r="W69" s="306"/>
      <c r="X69" s="305" t="s">
        <v>12</v>
      </c>
      <c r="Y69" s="306"/>
      <c r="Z69" s="305" t="s">
        <v>40</v>
      </c>
      <c r="AA69" s="306"/>
      <c r="AB69" s="305" t="s">
        <v>51</v>
      </c>
      <c r="AC69" s="306"/>
    </row>
    <row r="70" spans="1:30" s="247" customFormat="1" ht="15" thickTop="1" thickBot="1" x14ac:dyDescent="0.3">
      <c r="A70" s="312"/>
      <c r="B70" s="63" t="s">
        <v>14</v>
      </c>
      <c r="C70" s="64" t="s">
        <v>15</v>
      </c>
      <c r="D70" s="65" t="s">
        <v>14</v>
      </c>
      <c r="E70" s="66" t="s">
        <v>15</v>
      </c>
      <c r="F70" s="67" t="s">
        <v>14</v>
      </c>
      <c r="G70" s="64" t="s">
        <v>15</v>
      </c>
      <c r="H70" s="65" t="s">
        <v>14</v>
      </c>
      <c r="I70" s="66" t="s">
        <v>15</v>
      </c>
      <c r="J70" s="67" t="s">
        <v>14</v>
      </c>
      <c r="K70" s="64" t="s">
        <v>15</v>
      </c>
      <c r="L70" s="65" t="s">
        <v>14</v>
      </c>
      <c r="M70" s="67" t="s">
        <v>15</v>
      </c>
      <c r="N70" s="63" t="s">
        <v>14</v>
      </c>
      <c r="O70" s="68" t="s">
        <v>15</v>
      </c>
      <c r="P70" s="67" t="s">
        <v>14</v>
      </c>
      <c r="Q70" s="64" t="s">
        <v>15</v>
      </c>
      <c r="R70" s="65" t="s">
        <v>14</v>
      </c>
      <c r="S70" s="66" t="s">
        <v>15</v>
      </c>
      <c r="T70" s="67" t="s">
        <v>14</v>
      </c>
      <c r="U70" s="64" t="s">
        <v>15</v>
      </c>
      <c r="V70" s="65" t="s">
        <v>14</v>
      </c>
      <c r="W70" s="66" t="s">
        <v>15</v>
      </c>
      <c r="X70" s="67" t="s">
        <v>14</v>
      </c>
      <c r="Y70" s="64" t="s">
        <v>15</v>
      </c>
      <c r="Z70" s="65" t="s">
        <v>14</v>
      </c>
      <c r="AA70" s="67" t="s">
        <v>15</v>
      </c>
      <c r="AB70" s="63" t="s">
        <v>14</v>
      </c>
      <c r="AC70" s="68" t="s">
        <v>15</v>
      </c>
    </row>
    <row r="71" spans="1:30" s="123" customFormat="1" ht="13.5" thickTop="1" x14ac:dyDescent="0.2">
      <c r="A71" s="204" t="s">
        <v>16</v>
      </c>
      <c r="B71" s="205">
        <f>B7/B31</f>
        <v>0</v>
      </c>
      <c r="C71" s="206">
        <f t="shared" ref="C71:AC71" si="28">C7/C31</f>
        <v>0</v>
      </c>
      <c r="D71" s="207">
        <f t="shared" si="28"/>
        <v>0</v>
      </c>
      <c r="E71" s="208">
        <f t="shared" si="28"/>
        <v>0</v>
      </c>
      <c r="F71" s="205">
        <f t="shared" si="28"/>
        <v>0</v>
      </c>
      <c r="G71" s="206">
        <f t="shared" si="28"/>
        <v>0</v>
      </c>
      <c r="H71" s="207">
        <f t="shared" si="28"/>
        <v>0</v>
      </c>
      <c r="I71" s="208">
        <f t="shared" si="28"/>
        <v>0</v>
      </c>
      <c r="J71" s="205">
        <f t="shared" si="28"/>
        <v>0</v>
      </c>
      <c r="K71" s="206">
        <f t="shared" si="28"/>
        <v>0</v>
      </c>
      <c r="L71" s="207">
        <f t="shared" si="28"/>
        <v>0</v>
      </c>
      <c r="M71" s="205">
        <f t="shared" si="28"/>
        <v>0</v>
      </c>
      <c r="N71" s="209">
        <f t="shared" si="28"/>
        <v>0</v>
      </c>
      <c r="O71" s="210">
        <f t="shared" si="28"/>
        <v>0</v>
      </c>
      <c r="P71" s="205">
        <f t="shared" si="28"/>
        <v>0</v>
      </c>
      <c r="Q71" s="206">
        <f t="shared" si="28"/>
        <v>0</v>
      </c>
      <c r="R71" s="207">
        <f t="shared" si="28"/>
        <v>0</v>
      </c>
      <c r="S71" s="208">
        <f t="shared" si="28"/>
        <v>0</v>
      </c>
      <c r="T71" s="205">
        <f t="shared" si="28"/>
        <v>0</v>
      </c>
      <c r="U71" s="206">
        <f t="shared" si="28"/>
        <v>0</v>
      </c>
      <c r="V71" s="207">
        <f t="shared" si="28"/>
        <v>0</v>
      </c>
      <c r="W71" s="208">
        <f t="shared" si="28"/>
        <v>0</v>
      </c>
      <c r="X71" s="205">
        <f t="shared" si="28"/>
        <v>0</v>
      </c>
      <c r="Y71" s="206">
        <f t="shared" si="28"/>
        <v>0</v>
      </c>
      <c r="Z71" s="207">
        <f t="shared" si="28"/>
        <v>0</v>
      </c>
      <c r="AA71" s="205">
        <f t="shared" si="28"/>
        <v>0</v>
      </c>
      <c r="AB71" s="211">
        <f t="shared" si="28"/>
        <v>0</v>
      </c>
      <c r="AC71" s="212">
        <f t="shared" si="28"/>
        <v>0</v>
      </c>
      <c r="AD71" s="246"/>
    </row>
    <row r="72" spans="1:30" s="123" customFormat="1" x14ac:dyDescent="0.2">
      <c r="A72" s="213" t="s">
        <v>17</v>
      </c>
      <c r="B72" s="214">
        <f>B8/B31</f>
        <v>1.4532024038223143E-2</v>
      </c>
      <c r="C72" s="215">
        <f t="shared" ref="C72:AC72" si="29">C8/C31</f>
        <v>4.8771843689492433E-6</v>
      </c>
      <c r="D72" s="216">
        <f t="shared" si="29"/>
        <v>2.1641735228122662E-2</v>
      </c>
      <c r="E72" s="217">
        <f t="shared" si="29"/>
        <v>1.8626643263961026E-4</v>
      </c>
      <c r="F72" s="214">
        <f t="shared" si="29"/>
        <v>2.6770419391099219E-2</v>
      </c>
      <c r="G72" s="215">
        <f t="shared" si="29"/>
        <v>3.4068030958417069E-4</v>
      </c>
      <c r="H72" s="216">
        <f t="shared" si="29"/>
        <v>1.3536177170244268E-2</v>
      </c>
      <c r="I72" s="217">
        <f t="shared" si="29"/>
        <v>1.1204749303451041E-3</v>
      </c>
      <c r="J72" s="214">
        <f t="shared" si="29"/>
        <v>1.7872494457264376E-3</v>
      </c>
      <c r="K72" s="215">
        <f t="shared" si="29"/>
        <v>3.5137603865873063E-3</v>
      </c>
      <c r="L72" s="216">
        <f t="shared" si="29"/>
        <v>3.6014309898744689E-3</v>
      </c>
      <c r="M72" s="214">
        <f t="shared" si="29"/>
        <v>4.1685599298951674E-3</v>
      </c>
      <c r="N72" s="218">
        <f t="shared" si="29"/>
        <v>5.9310563503594364E-3</v>
      </c>
      <c r="O72" s="219">
        <f t="shared" si="29"/>
        <v>4.0155160585033274E-3</v>
      </c>
      <c r="P72" s="214">
        <f t="shared" si="29"/>
        <v>3.3615061645826641E-3</v>
      </c>
      <c r="Q72" s="215">
        <f t="shared" si="29"/>
        <v>1.7449504531135563E-3</v>
      </c>
      <c r="R72" s="216">
        <f t="shared" si="29"/>
        <v>1.2792284176778366E-3</v>
      </c>
      <c r="S72" s="217">
        <f t="shared" si="29"/>
        <v>7.511737089201878E-4</v>
      </c>
      <c r="T72" s="214">
        <f t="shared" si="29"/>
        <v>5.4237451562942565E-5</v>
      </c>
      <c r="U72" s="215">
        <f t="shared" si="29"/>
        <v>9.1848450057405276E-5</v>
      </c>
      <c r="V72" s="216">
        <f t="shared" si="29"/>
        <v>4.1540698345295514E-4</v>
      </c>
      <c r="W72" s="217">
        <f t="shared" si="29"/>
        <v>5.5650273445207243E-5</v>
      </c>
      <c r="X72" s="214">
        <f t="shared" si="29"/>
        <v>1.7010836621695764E-4</v>
      </c>
      <c r="Y72" s="215">
        <f t="shared" si="29"/>
        <v>3.7762353954096083E-6</v>
      </c>
      <c r="Z72" s="216">
        <f t="shared" si="29"/>
        <v>2.2469511681337386E-6</v>
      </c>
      <c r="AA72" s="214">
        <f t="shared" si="29"/>
        <v>0</v>
      </c>
      <c r="AB72" s="220">
        <f t="shared" si="29"/>
        <v>7.7069345240866807E-3</v>
      </c>
      <c r="AC72" s="221">
        <f t="shared" si="29"/>
        <v>1.2359031622517524E-3</v>
      </c>
      <c r="AD72" s="246"/>
    </row>
    <row r="73" spans="1:30" s="123" customFormat="1" x14ac:dyDescent="0.2">
      <c r="A73" s="222" t="s">
        <v>18</v>
      </c>
      <c r="B73" s="223">
        <f>B9/B31</f>
        <v>6.7263196789358437E-2</v>
      </c>
      <c r="C73" s="224">
        <f t="shared" ref="C73:AC73" si="30">C9/C31</f>
        <v>1.6371082198439627E-3</v>
      </c>
      <c r="D73" s="225">
        <f t="shared" si="30"/>
        <v>7.3298429319371722E-2</v>
      </c>
      <c r="E73" s="226">
        <f t="shared" si="30"/>
        <v>1.2938352974889851E-2</v>
      </c>
      <c r="F73" s="223">
        <f t="shared" si="30"/>
        <v>9.8006744454823241E-2</v>
      </c>
      <c r="G73" s="224">
        <f t="shared" si="30"/>
        <v>1.5952174283348164E-2</v>
      </c>
      <c r="H73" s="225">
        <f t="shared" si="30"/>
        <v>5.773166698244063E-2</v>
      </c>
      <c r="I73" s="226">
        <f t="shared" si="30"/>
        <v>1.8650521759312214E-2</v>
      </c>
      <c r="J73" s="223">
        <f t="shared" si="30"/>
        <v>1.5037026982187835E-2</v>
      </c>
      <c r="K73" s="224">
        <f t="shared" si="30"/>
        <v>4.0868642819258651E-2</v>
      </c>
      <c r="L73" s="225">
        <f t="shared" si="30"/>
        <v>2.6373894017312421E-2</v>
      </c>
      <c r="M73" s="223">
        <f t="shared" si="30"/>
        <v>4.2355003083314399E-2</v>
      </c>
      <c r="N73" s="227">
        <f t="shared" si="30"/>
        <v>4.0400514900403688E-2</v>
      </c>
      <c r="O73" s="228">
        <f t="shared" si="30"/>
        <v>4.8093609121619217E-2</v>
      </c>
      <c r="P73" s="223">
        <f t="shared" si="30"/>
        <v>3.9033250060651364E-2</v>
      </c>
      <c r="Q73" s="224">
        <f t="shared" si="30"/>
        <v>4.6590838899820873E-2</v>
      </c>
      <c r="R73" s="225">
        <f t="shared" si="30"/>
        <v>3.6691322715086912E-2</v>
      </c>
      <c r="S73" s="226">
        <f t="shared" si="30"/>
        <v>4.6096579476861167E-2</v>
      </c>
      <c r="T73" s="223">
        <f t="shared" si="30"/>
        <v>1.9435086810054417E-2</v>
      </c>
      <c r="U73" s="224">
        <f t="shared" si="30"/>
        <v>7.7927669345579792E-2</v>
      </c>
      <c r="V73" s="225">
        <f t="shared" si="30"/>
        <v>2.6341803020162625E-2</v>
      </c>
      <c r="W73" s="226">
        <f t="shared" si="30"/>
        <v>5.510557531421325E-2</v>
      </c>
      <c r="X73" s="223">
        <f t="shared" si="30"/>
        <v>4.4204216291589701E-2</v>
      </c>
      <c r="Y73" s="224">
        <f t="shared" si="30"/>
        <v>5.458170640525048E-2</v>
      </c>
      <c r="Z73" s="225">
        <f t="shared" si="30"/>
        <v>4.6065869373493842E-2</v>
      </c>
      <c r="AA73" s="223">
        <f t="shared" si="30"/>
        <v>2.8064158775567373E-2</v>
      </c>
      <c r="AB73" s="220">
        <f t="shared" si="30"/>
        <v>4.9062700799940399E-2</v>
      </c>
      <c r="AC73" s="221">
        <f t="shared" si="30"/>
        <v>3.4044192015153553E-2</v>
      </c>
      <c r="AD73" s="246"/>
    </row>
    <row r="74" spans="1:30" s="123" customFormat="1" x14ac:dyDescent="0.2">
      <c r="A74" s="213" t="s">
        <v>19</v>
      </c>
      <c r="B74" s="214">
        <f>B10/B31</f>
        <v>9.7627689064272022E-2</v>
      </c>
      <c r="C74" s="215">
        <f t="shared" ref="C74:AC74" si="31">C10/C31</f>
        <v>4.3626414180250983E-2</v>
      </c>
      <c r="D74" s="216">
        <f t="shared" si="31"/>
        <v>8.9151084517576668E-2</v>
      </c>
      <c r="E74" s="217">
        <f t="shared" si="31"/>
        <v>6.5246982125586564E-2</v>
      </c>
      <c r="F74" s="214">
        <f t="shared" si="31"/>
        <v>0.11103177493152637</v>
      </c>
      <c r="G74" s="215">
        <f t="shared" si="31"/>
        <v>5.2455707029430795E-2</v>
      </c>
      <c r="H74" s="216">
        <f t="shared" si="31"/>
        <v>8.1115313633716241E-2</v>
      </c>
      <c r="I74" s="217">
        <f t="shared" si="31"/>
        <v>4.5085512558980398E-2</v>
      </c>
      <c r="J74" s="214">
        <f t="shared" si="31"/>
        <v>3.2788863249023421E-2</v>
      </c>
      <c r="K74" s="215">
        <f t="shared" si="31"/>
        <v>9.6624727444162881E-2</v>
      </c>
      <c r="L74" s="216">
        <f t="shared" si="31"/>
        <v>4.2374708531638293E-2</v>
      </c>
      <c r="M74" s="214">
        <f t="shared" si="31"/>
        <v>9.4254081334588291E-2</v>
      </c>
      <c r="N74" s="218">
        <f t="shared" si="31"/>
        <v>6.7202074745744259E-2</v>
      </c>
      <c r="O74" s="219">
        <f t="shared" si="31"/>
        <v>8.3522259229277307E-2</v>
      </c>
      <c r="P74" s="214">
        <f t="shared" si="31"/>
        <v>7.6726706051803914E-2</v>
      </c>
      <c r="Q74" s="215">
        <f t="shared" si="31"/>
        <v>8.1044234824887276E-2</v>
      </c>
      <c r="R74" s="216">
        <f t="shared" si="31"/>
        <v>7.7170651909705276E-2</v>
      </c>
      <c r="S74" s="217">
        <f t="shared" si="31"/>
        <v>6.7112676056338028E-2</v>
      </c>
      <c r="T74" s="214">
        <f t="shared" si="31"/>
        <v>4.0660009521685941E-2</v>
      </c>
      <c r="U74" s="215">
        <f t="shared" si="31"/>
        <v>0.15061997703788749</v>
      </c>
      <c r="V74" s="216">
        <f t="shared" si="31"/>
        <v>4.596016708592001E-2</v>
      </c>
      <c r="W74" s="217">
        <f t="shared" si="31"/>
        <v>9.9271655966636813E-2</v>
      </c>
      <c r="X74" s="214">
        <f t="shared" si="31"/>
        <v>8.4843344570069076E-2</v>
      </c>
      <c r="Y74" s="215">
        <f t="shared" si="31"/>
        <v>9.3907421813046135E-2</v>
      </c>
      <c r="Z74" s="216">
        <f t="shared" si="31"/>
        <v>7.5053786393587202E-2</v>
      </c>
      <c r="AA74" s="214">
        <f t="shared" si="31"/>
        <v>5.1122014575366186E-2</v>
      </c>
      <c r="AB74" s="220">
        <f t="shared" si="31"/>
        <v>7.5401396170716034E-2</v>
      </c>
      <c r="AC74" s="221">
        <f t="shared" si="31"/>
        <v>7.0076410853030416E-2</v>
      </c>
      <c r="AD74" s="246"/>
    </row>
    <row r="75" spans="1:30" s="123" customFormat="1" x14ac:dyDescent="0.2">
      <c r="A75" s="222" t="s">
        <v>20</v>
      </c>
      <c r="B75" s="223">
        <f>B11/B31</f>
        <v>0.10051489912359979</v>
      </c>
      <c r="C75" s="224">
        <f t="shared" ref="C75:AC75" si="32">C11/C31</f>
        <v>4.6611251014047915E-2</v>
      </c>
      <c r="D75" s="225">
        <f t="shared" si="32"/>
        <v>8.2180254300673147E-2</v>
      </c>
      <c r="E75" s="226">
        <f t="shared" si="32"/>
        <v>7.971845112297167E-2</v>
      </c>
      <c r="F75" s="223">
        <f t="shared" si="32"/>
        <v>9.3253961971407312E-2</v>
      </c>
      <c r="G75" s="224">
        <f t="shared" si="32"/>
        <v>5.6233996633063749E-2</v>
      </c>
      <c r="H75" s="225">
        <f t="shared" si="32"/>
        <v>8.8414370288243144E-2</v>
      </c>
      <c r="I75" s="226">
        <f t="shared" si="32"/>
        <v>5.2019353455982215E-2</v>
      </c>
      <c r="J75" s="223">
        <f t="shared" si="32"/>
        <v>4.3957287000588208E-2</v>
      </c>
      <c r="K75" s="224">
        <f t="shared" si="32"/>
        <v>0.14039572160999469</v>
      </c>
      <c r="L75" s="225">
        <f t="shared" si="32"/>
        <v>4.5916248762257639E-2</v>
      </c>
      <c r="M75" s="223">
        <f t="shared" si="32"/>
        <v>0.13254194930382007</v>
      </c>
      <c r="N75" s="227">
        <f t="shared" si="32"/>
        <v>6.7293176149889028E-2</v>
      </c>
      <c r="O75" s="228">
        <f t="shared" si="32"/>
        <v>9.7040648939680604E-2</v>
      </c>
      <c r="P75" s="223">
        <f t="shared" si="32"/>
        <v>8.8161946788537657E-2</v>
      </c>
      <c r="Q75" s="224">
        <f t="shared" si="32"/>
        <v>8.9093949367758787E-2</v>
      </c>
      <c r="R75" s="225">
        <f t="shared" si="32"/>
        <v>8.7337058058518047E-2</v>
      </c>
      <c r="S75" s="226">
        <f t="shared" si="32"/>
        <v>7.1616364855801473E-2</v>
      </c>
      <c r="T75" s="223">
        <f t="shared" si="32"/>
        <v>4.8247226356990906E-2</v>
      </c>
      <c r="U75" s="224">
        <f t="shared" si="32"/>
        <v>0.17086681974741677</v>
      </c>
      <c r="V75" s="225">
        <f t="shared" si="32"/>
        <v>4.3098474533244099E-2</v>
      </c>
      <c r="W75" s="226">
        <f t="shared" si="32"/>
        <v>0.10133408882795465</v>
      </c>
      <c r="X75" s="223">
        <f t="shared" si="32"/>
        <v>8.5286584679225938E-2</v>
      </c>
      <c r="Y75" s="224">
        <f t="shared" si="32"/>
        <v>0.1289508862824473</v>
      </c>
      <c r="Z75" s="225">
        <f t="shared" si="32"/>
        <v>8.6597498019874278E-2</v>
      </c>
      <c r="AA75" s="223">
        <f t="shared" si="32"/>
        <v>5.7665861640131919E-2</v>
      </c>
      <c r="AB75" s="220">
        <f t="shared" si="32"/>
        <v>7.823558547442333E-2</v>
      </c>
      <c r="AC75" s="221">
        <f t="shared" si="32"/>
        <v>8.1322164993656784E-2</v>
      </c>
      <c r="AD75" s="246"/>
    </row>
    <row r="76" spans="1:30" s="123" customFormat="1" x14ac:dyDescent="0.2">
      <c r="A76" s="213" t="s">
        <v>21</v>
      </c>
      <c r="B76" s="214">
        <f>B12/B31</f>
        <v>8.450487946497838E-2</v>
      </c>
      <c r="C76" s="215">
        <f t="shared" ref="C76:AC76" si="33">C12/C31</f>
        <v>3.9565345329039242E-2</v>
      </c>
      <c r="D76" s="216">
        <f t="shared" si="33"/>
        <v>6.1896035901271504E-2</v>
      </c>
      <c r="E76" s="217">
        <f t="shared" si="33"/>
        <v>6.5881004405917543E-2</v>
      </c>
      <c r="F76" s="214">
        <f t="shared" si="33"/>
        <v>8.6082041701629114E-2</v>
      </c>
      <c r="G76" s="215">
        <f t="shared" si="33"/>
        <v>4.3108744067541685E-2</v>
      </c>
      <c r="H76" s="216">
        <f t="shared" si="33"/>
        <v>7.448522996531165E-2</v>
      </c>
      <c r="I76" s="217">
        <f t="shared" si="33"/>
        <v>4.752412796734299E-2</v>
      </c>
      <c r="J76" s="214">
        <f t="shared" si="33"/>
        <v>3.7162722652067028E-2</v>
      </c>
      <c r="K76" s="215">
        <f t="shared" si="33"/>
        <v>0.119725676233131</v>
      </c>
      <c r="L76" s="216">
        <f t="shared" si="33"/>
        <v>4.0044957996614179E-2</v>
      </c>
      <c r="M76" s="214">
        <f t="shared" si="33"/>
        <v>0.11666693713284217</v>
      </c>
      <c r="N76" s="218">
        <f t="shared" si="33"/>
        <v>5.2657794730789437E-2</v>
      </c>
      <c r="O76" s="219">
        <f t="shared" si="33"/>
        <v>8.8919407180212753E-2</v>
      </c>
      <c r="P76" s="214">
        <f t="shared" si="33"/>
        <v>6.6978775301453672E-2</v>
      </c>
      <c r="Q76" s="215">
        <f t="shared" si="33"/>
        <v>7.6755759880699215E-2</v>
      </c>
      <c r="R76" s="216">
        <f t="shared" si="33"/>
        <v>7.7612438145491389E-2</v>
      </c>
      <c r="S76" s="217">
        <f t="shared" si="33"/>
        <v>5.8038229376257543E-2</v>
      </c>
      <c r="T76" s="214">
        <f t="shared" si="33"/>
        <v>3.5206132447856718E-2</v>
      </c>
      <c r="U76" s="215">
        <f t="shared" si="33"/>
        <v>0.11946613088404133</v>
      </c>
      <c r="V76" s="216">
        <f t="shared" si="33"/>
        <v>3.5530759348580306E-2</v>
      </c>
      <c r="W76" s="217">
        <f t="shared" si="33"/>
        <v>7.8605168055393942E-2</v>
      </c>
      <c r="X76" s="214">
        <f t="shared" si="33"/>
        <v>6.5913398070348198E-2</v>
      </c>
      <c r="Y76" s="215">
        <f t="shared" si="33"/>
        <v>0.10855921514723542</v>
      </c>
      <c r="Z76" s="216">
        <f t="shared" si="33"/>
        <v>7.2942775771125554E-2</v>
      </c>
      <c r="AA76" s="214">
        <f t="shared" si="33"/>
        <v>5.2032444408602607E-2</v>
      </c>
      <c r="AB76" s="220">
        <f t="shared" si="33"/>
        <v>6.5198576590335525E-2</v>
      </c>
      <c r="AC76" s="221">
        <f t="shared" si="33"/>
        <v>6.907508959420984E-2</v>
      </c>
      <c r="AD76" s="246"/>
    </row>
    <row r="77" spans="1:30" s="123" customFormat="1" x14ac:dyDescent="0.2">
      <c r="A77" s="222" t="s">
        <v>22</v>
      </c>
      <c r="B77" s="223">
        <f>B13/B31</f>
        <v>6.7805448429309745E-2</v>
      </c>
      <c r="C77" s="224">
        <f t="shared" ref="C77:AC77" si="34">C13/C31</f>
        <v>4.2597328278402687E-2</v>
      </c>
      <c r="D77" s="225">
        <f t="shared" si="34"/>
        <v>5.1574420344053851E-2</v>
      </c>
      <c r="E77" s="226">
        <f t="shared" si="34"/>
        <v>5.1760575993122469E-2</v>
      </c>
      <c r="F77" s="223">
        <f t="shared" si="34"/>
        <v>7.8481072779950284E-2</v>
      </c>
      <c r="G77" s="224">
        <f t="shared" si="34"/>
        <v>3.5099132533701075E-2</v>
      </c>
      <c r="H77" s="225">
        <f t="shared" si="34"/>
        <v>6.6021318251033287E-2</v>
      </c>
      <c r="I77" s="226">
        <f t="shared" si="34"/>
        <v>4.6033862995565854E-2</v>
      </c>
      <c r="J77" s="223">
        <f t="shared" si="34"/>
        <v>4.0699515859010903E-2</v>
      </c>
      <c r="K77" s="224">
        <f t="shared" si="34"/>
        <v>0.11336849549177913</v>
      </c>
      <c r="L77" s="225">
        <f t="shared" si="34"/>
        <v>3.614407321046411E-2</v>
      </c>
      <c r="M77" s="223">
        <f t="shared" si="34"/>
        <v>9.0503391645840772E-2</v>
      </c>
      <c r="N77" s="227">
        <f t="shared" si="34"/>
        <v>4.6264132548993628E-2</v>
      </c>
      <c r="O77" s="228">
        <f t="shared" si="34"/>
        <v>7.4034816174114101E-2</v>
      </c>
      <c r="P77" s="223">
        <f t="shared" si="34"/>
        <v>4.9679476671628059E-2</v>
      </c>
      <c r="Q77" s="224">
        <f t="shared" si="34"/>
        <v>5.7336292322218006E-2</v>
      </c>
      <c r="R77" s="225">
        <f t="shared" si="34"/>
        <v>6.694747001974731E-2</v>
      </c>
      <c r="S77" s="226">
        <f t="shared" si="34"/>
        <v>5.0903755868544599E-2</v>
      </c>
      <c r="T77" s="223">
        <f t="shared" si="34"/>
        <v>3.2126650475782975E-2</v>
      </c>
      <c r="U77" s="224">
        <f t="shared" si="34"/>
        <v>6.9035591274397248E-2</v>
      </c>
      <c r="V77" s="225">
        <f t="shared" si="34"/>
        <v>3.1599778449608824E-2</v>
      </c>
      <c r="W77" s="226">
        <f t="shared" si="34"/>
        <v>7.5777122341223871E-2</v>
      </c>
      <c r="X77" s="223">
        <f t="shared" si="34"/>
        <v>5.4468219684173452E-2</v>
      </c>
      <c r="Y77" s="224">
        <f t="shared" si="34"/>
        <v>6.6242721306275343E-2</v>
      </c>
      <c r="Z77" s="225">
        <f t="shared" si="34"/>
        <v>6.3526926901061126E-2</v>
      </c>
      <c r="AA77" s="223">
        <f t="shared" si="34"/>
        <v>5.3043679409854716E-2</v>
      </c>
      <c r="AB77" s="220">
        <f t="shared" si="34"/>
        <v>5.6211178678189283E-2</v>
      </c>
      <c r="AC77" s="221">
        <f t="shared" si="34"/>
        <v>5.9149132704663578E-2</v>
      </c>
      <c r="AD77" s="246"/>
    </row>
    <row r="78" spans="1:30" s="123" customFormat="1" x14ac:dyDescent="0.2">
      <c r="A78" s="213" t="s">
        <v>23</v>
      </c>
      <c r="B78" s="214">
        <f>B14/B31</f>
        <v>5.3473369686053894E-2</v>
      </c>
      <c r="C78" s="215">
        <f t="shared" ref="C78:AC78" si="35">C14/C31</f>
        <v>4.1314628789369041E-2</v>
      </c>
      <c r="D78" s="216">
        <f t="shared" si="35"/>
        <v>4.7131637995512343E-2</v>
      </c>
      <c r="E78" s="217">
        <f t="shared" si="35"/>
        <v>4.2454418454705017E-2</v>
      </c>
      <c r="F78" s="214">
        <f t="shared" si="35"/>
        <v>5.8052974051264188E-2</v>
      </c>
      <c r="G78" s="215">
        <f t="shared" si="35"/>
        <v>3.2335635341595434E-2</v>
      </c>
      <c r="H78" s="216">
        <f t="shared" si="35"/>
        <v>5.4172777477597592E-2</v>
      </c>
      <c r="I78" s="217">
        <f t="shared" si="35"/>
        <v>4.1175510349123999E-2</v>
      </c>
      <c r="J78" s="214">
        <f t="shared" si="35"/>
        <v>4.3369078322247859E-2</v>
      </c>
      <c r="K78" s="215">
        <f t="shared" si="35"/>
        <v>7.9431610584006135E-2</v>
      </c>
      <c r="L78" s="216">
        <f t="shared" si="35"/>
        <v>3.2794183409461143E-2</v>
      </c>
      <c r="M78" s="214">
        <f t="shared" si="35"/>
        <v>6.6615819025672651E-2</v>
      </c>
      <c r="N78" s="218">
        <f t="shared" si="35"/>
        <v>4.0386317278978526E-2</v>
      </c>
      <c r="O78" s="219">
        <f t="shared" si="35"/>
        <v>5.6339482623961108E-2</v>
      </c>
      <c r="P78" s="214">
        <f t="shared" si="35"/>
        <v>4.3970598842050734E-2</v>
      </c>
      <c r="Q78" s="215">
        <f t="shared" si="35"/>
        <v>4.1166271056323735E-2</v>
      </c>
      <c r="R78" s="216">
        <f t="shared" si="35"/>
        <v>5.4437290306784167E-2</v>
      </c>
      <c r="S78" s="217">
        <f t="shared" si="35"/>
        <v>4.367873910127431E-2</v>
      </c>
      <c r="T78" s="214">
        <f t="shared" si="35"/>
        <v>3.5230237981884689E-2</v>
      </c>
      <c r="U78" s="215">
        <f t="shared" si="35"/>
        <v>4.6768082663605048E-2</v>
      </c>
      <c r="V78" s="216">
        <f t="shared" si="35"/>
        <v>2.8832321740401408E-2</v>
      </c>
      <c r="W78" s="217">
        <f t="shared" si="35"/>
        <v>6.0491847234940277E-2</v>
      </c>
      <c r="X78" s="214">
        <f t="shared" si="35"/>
        <v>4.3844832419300352E-2</v>
      </c>
      <c r="Y78" s="215">
        <f t="shared" si="35"/>
        <v>5.031078417304221E-2</v>
      </c>
      <c r="Z78" s="216">
        <f t="shared" si="35"/>
        <v>5.5545756351850085E-2</v>
      </c>
      <c r="AA78" s="214">
        <f t="shared" si="35"/>
        <v>5.1325747125461049E-2</v>
      </c>
      <c r="AB78" s="220">
        <f t="shared" si="35"/>
        <v>4.7248080468975537E-2</v>
      </c>
      <c r="AC78" s="221">
        <f t="shared" si="35"/>
        <v>4.8772281626902232E-2</v>
      </c>
      <c r="AD78" s="246"/>
    </row>
    <row r="79" spans="1:30" s="123" customFormat="1" x14ac:dyDescent="0.2">
      <c r="A79" s="222" t="s">
        <v>24</v>
      </c>
      <c r="B79" s="223">
        <f>B15/B31</f>
        <v>4.9706400328870019E-2</v>
      </c>
      <c r="C79" s="224">
        <f t="shared" ref="C79:AC79" si="36">C15/C31</f>
        <v>4.6108901024046148E-2</v>
      </c>
      <c r="D79" s="225">
        <f t="shared" si="36"/>
        <v>4.7270007479431567E-2</v>
      </c>
      <c r="E79" s="226">
        <f t="shared" si="36"/>
        <v>4.2468746641831145E-2</v>
      </c>
      <c r="F79" s="223">
        <f t="shared" si="36"/>
        <v>5.5678166014913794E-2</v>
      </c>
      <c r="G79" s="224">
        <f t="shared" si="36"/>
        <v>3.1579977420868842E-2</v>
      </c>
      <c r="H79" s="225">
        <f t="shared" si="36"/>
        <v>5.4653455619723942E-2</v>
      </c>
      <c r="I79" s="226">
        <f t="shared" si="36"/>
        <v>4.2809027318933358E-2</v>
      </c>
      <c r="J79" s="223">
        <f t="shared" si="36"/>
        <v>4.5646501666591253E-2</v>
      </c>
      <c r="K79" s="224">
        <f t="shared" si="36"/>
        <v>5.375979727738818E-2</v>
      </c>
      <c r="L79" s="225">
        <f t="shared" si="36"/>
        <v>3.5301609863608779E-2</v>
      </c>
      <c r="M79" s="223">
        <f t="shared" si="36"/>
        <v>6.0161143747362957E-2</v>
      </c>
      <c r="N79" s="227">
        <f t="shared" si="36"/>
        <v>4.0252623010558299E-2</v>
      </c>
      <c r="O79" s="228">
        <f t="shared" si="36"/>
        <v>5.0693071187277589E-2</v>
      </c>
      <c r="P79" s="223">
        <f t="shared" si="36"/>
        <v>4.4816439469939871E-2</v>
      </c>
      <c r="Q79" s="224">
        <f t="shared" si="36"/>
        <v>3.7709460234542518E-2</v>
      </c>
      <c r="R79" s="225">
        <f t="shared" si="36"/>
        <v>5.1550598717932793E-2</v>
      </c>
      <c r="S79" s="226">
        <f t="shared" si="36"/>
        <v>4.2961099932930916E-2</v>
      </c>
      <c r="T79" s="223">
        <f t="shared" si="36"/>
        <v>3.4049066814513945E-2</v>
      </c>
      <c r="U79" s="224">
        <f t="shared" si="36"/>
        <v>3.9741676234213548E-2</v>
      </c>
      <c r="V79" s="225">
        <f t="shared" si="36"/>
        <v>3.1449770372250815E-2</v>
      </c>
      <c r="W79" s="226">
        <f t="shared" si="36"/>
        <v>5.8302936479428795E-2</v>
      </c>
      <c r="X79" s="223">
        <f t="shared" si="36"/>
        <v>4.0377975997949116E-2</v>
      </c>
      <c r="Y79" s="224">
        <f t="shared" si="36"/>
        <v>3.9038721517744533E-2</v>
      </c>
      <c r="Z79" s="225">
        <f t="shared" si="36"/>
        <v>5.3989742667917472E-2</v>
      </c>
      <c r="AA79" s="223">
        <f t="shared" si="36"/>
        <v>5.2599075563553942E-2</v>
      </c>
      <c r="AB79" s="220">
        <f t="shared" si="36"/>
        <v>4.6539605896650307E-2</v>
      </c>
      <c r="AC79" s="221">
        <f t="shared" si="36"/>
        <v>4.6767154441125058E-2</v>
      </c>
      <c r="AD79" s="246"/>
    </row>
    <row r="80" spans="1:30" s="123" customFormat="1" x14ac:dyDescent="0.2">
      <c r="A80" s="213" t="s">
        <v>25</v>
      </c>
      <c r="B80" s="214">
        <f>B16/B31</f>
        <v>4.6862378453255187E-2</v>
      </c>
      <c r="C80" s="215">
        <f t="shared" ref="C80:AC80" si="37">C16/C31</f>
        <v>4.4102752520285025E-2</v>
      </c>
      <c r="D80" s="216">
        <f t="shared" si="37"/>
        <v>4.4136125654450263E-2</v>
      </c>
      <c r="E80" s="217">
        <f t="shared" si="37"/>
        <v>4.1569652899666867E-2</v>
      </c>
      <c r="F80" s="214">
        <f t="shared" si="37"/>
        <v>4.7838133084242354E-2</v>
      </c>
      <c r="G80" s="215">
        <f t="shared" si="37"/>
        <v>3.2420805418991477E-2</v>
      </c>
      <c r="H80" s="216">
        <f t="shared" si="37"/>
        <v>5.0820895347830866E-2</v>
      </c>
      <c r="I80" s="217">
        <f t="shared" si="37"/>
        <v>4.2877877116437223E-2</v>
      </c>
      <c r="J80" s="214">
        <f t="shared" si="37"/>
        <v>4.3821546536355824E-2</v>
      </c>
      <c r="K80" s="215">
        <f t="shared" si="37"/>
        <v>4.432347221403736E-2</v>
      </c>
      <c r="L80" s="216">
        <f t="shared" si="37"/>
        <v>3.5684910722841537E-2</v>
      </c>
      <c r="M80" s="214">
        <f t="shared" si="37"/>
        <v>5.2243922625036514E-2</v>
      </c>
      <c r="N80" s="218">
        <f t="shared" si="37"/>
        <v>3.9573503452388276E-2</v>
      </c>
      <c r="O80" s="219">
        <f t="shared" si="37"/>
        <v>4.6052022476444604E-2</v>
      </c>
      <c r="P80" s="214">
        <f t="shared" si="37"/>
        <v>4.1697538756767273E-2</v>
      </c>
      <c r="Q80" s="215">
        <f t="shared" si="37"/>
        <v>3.7932266803144883E-2</v>
      </c>
      <c r="R80" s="216">
        <f t="shared" si="37"/>
        <v>4.7961307332409546E-2</v>
      </c>
      <c r="S80" s="217">
        <f t="shared" si="37"/>
        <v>4.2377598926894702E-2</v>
      </c>
      <c r="T80" s="225">
        <f t="shared" si="37"/>
        <v>2.9565437485310691E-2</v>
      </c>
      <c r="U80" s="214">
        <f t="shared" si="37"/>
        <v>3.8180252583237657E-2</v>
      </c>
      <c r="V80" s="216">
        <f t="shared" si="37"/>
        <v>3.2928696160562494E-2</v>
      </c>
      <c r="W80" s="217">
        <f t="shared" si="37"/>
        <v>5.1923391496300944E-2</v>
      </c>
      <c r="X80" s="214">
        <f t="shared" si="37"/>
        <v>3.6348084843344571E-2</v>
      </c>
      <c r="Y80" s="215">
        <f t="shared" si="37"/>
        <v>3.5515493893827368E-2</v>
      </c>
      <c r="Z80" s="216">
        <f t="shared" si="37"/>
        <v>5.3869530780422316E-2</v>
      </c>
      <c r="AA80" s="214">
        <f t="shared" si="37"/>
        <v>5.2322126628268739E-2</v>
      </c>
      <c r="AB80" s="220">
        <f t="shared" si="37"/>
        <v>4.4112109225855116E-2</v>
      </c>
      <c r="AC80" s="221">
        <f t="shared" si="37"/>
        <v>4.4494560038351581E-2</v>
      </c>
      <c r="AD80" s="246"/>
    </row>
    <row r="81" spans="1:30" s="123" customFormat="1" x14ac:dyDescent="0.2">
      <c r="A81" s="222" t="s">
        <v>26</v>
      </c>
      <c r="B81" s="223">
        <f>B17/B31</f>
        <v>4.3050621349998638E-2</v>
      </c>
      <c r="C81" s="224">
        <f t="shared" ref="C81:AC81" si="38">C17/C31</f>
        <v>4.3933676795494779E-2</v>
      </c>
      <c r="D81" s="225">
        <f t="shared" si="38"/>
        <v>4.0620792819745698E-2</v>
      </c>
      <c r="E81" s="226">
        <f t="shared" si="38"/>
        <v>4.3919475588351187E-2</v>
      </c>
      <c r="F81" s="223">
        <f t="shared" si="38"/>
        <v>3.8763199974668712E-2</v>
      </c>
      <c r="G81" s="224">
        <f t="shared" si="38"/>
        <v>3.5206048162772702E-2</v>
      </c>
      <c r="H81" s="225">
        <f t="shared" si="38"/>
        <v>4.7840924773285991E-2</v>
      </c>
      <c r="I81" s="226">
        <f t="shared" si="38"/>
        <v>4.2789038668045142E-2</v>
      </c>
      <c r="J81" s="223">
        <f t="shared" si="38"/>
        <v>4.6913412666093543E-2</v>
      </c>
      <c r="K81" s="224">
        <f t="shared" si="38"/>
        <v>4.2275620248688785E-2</v>
      </c>
      <c r="L81" s="225">
        <f t="shared" si="38"/>
        <v>3.7327913885073623E-2</v>
      </c>
      <c r="M81" s="223">
        <f t="shared" si="38"/>
        <v>4.3683668170458601E-2</v>
      </c>
      <c r="N81" s="227">
        <f t="shared" si="38"/>
        <v>3.9708380855927268E-2</v>
      </c>
      <c r="O81" s="228">
        <f t="shared" si="38"/>
        <v>4.0354571373631722E-2</v>
      </c>
      <c r="P81" s="223">
        <f t="shared" si="38"/>
        <v>4.1660382966911678E-2</v>
      </c>
      <c r="Q81" s="224">
        <f t="shared" si="38"/>
        <v>3.7279289136745879E-2</v>
      </c>
      <c r="R81" s="225">
        <f t="shared" si="38"/>
        <v>4.5585597413864989E-2</v>
      </c>
      <c r="S81" s="226">
        <f t="shared" si="38"/>
        <v>3.9673038229376255E-2</v>
      </c>
      <c r="T81" s="223">
        <f t="shared" si="38"/>
        <v>2.834810801689798E-2</v>
      </c>
      <c r="U81" s="224">
        <f t="shared" si="38"/>
        <v>3.9644087256027555E-2</v>
      </c>
      <c r="V81" s="225">
        <f t="shared" si="38"/>
        <v>3.433454109067411E-2</v>
      </c>
      <c r="W81" s="226">
        <f t="shared" si="38"/>
        <v>4.5042994052166226E-2</v>
      </c>
      <c r="X81" s="223">
        <f t="shared" si="38"/>
        <v>3.3147172487487449E-2</v>
      </c>
      <c r="Y81" s="224">
        <f t="shared" si="38"/>
        <v>3.4556330103393325E-2</v>
      </c>
      <c r="Z81" s="225">
        <f t="shared" si="38"/>
        <v>5.0740651278796081E-2</v>
      </c>
      <c r="AA81" s="223">
        <f t="shared" si="38"/>
        <v>5.1135808966778863E-2</v>
      </c>
      <c r="AB81" s="220">
        <f t="shared" si="38"/>
        <v>4.1899817708575843E-2</v>
      </c>
      <c r="AC81" s="221">
        <f t="shared" si="38"/>
        <v>4.2390630754929874E-2</v>
      </c>
      <c r="AD81" s="246"/>
    </row>
    <row r="82" spans="1:30" s="123" customFormat="1" x14ac:dyDescent="0.2">
      <c r="A82" s="213" t="s">
        <v>27</v>
      </c>
      <c r="B82" s="214">
        <f>B18/B31</f>
        <v>3.9875490065917965E-2</v>
      </c>
      <c r="C82" s="215">
        <f t="shared" ref="C82:AC82" si="39">C18/C31</f>
        <v>5.1104763545973153E-2</v>
      </c>
      <c r="D82" s="216">
        <f t="shared" si="39"/>
        <v>4.1772625280478683E-2</v>
      </c>
      <c r="E82" s="217">
        <f t="shared" si="39"/>
        <v>4.5173191961887023E-2</v>
      </c>
      <c r="F82" s="214">
        <f t="shared" si="39"/>
        <v>3.6353561420451846E-2</v>
      </c>
      <c r="G82" s="215">
        <f t="shared" si="39"/>
        <v>4.0283634479021883E-2</v>
      </c>
      <c r="H82" s="216">
        <f t="shared" si="39"/>
        <v>4.7145052523735673E-2</v>
      </c>
      <c r="I82" s="217">
        <f t="shared" si="39"/>
        <v>4.6858950085007289E-2</v>
      </c>
      <c r="J82" s="214">
        <f t="shared" si="39"/>
        <v>5.1528588449994722E-2</v>
      </c>
      <c r="K82" s="215">
        <f t="shared" si="39"/>
        <v>3.7936825976781191E-2</v>
      </c>
      <c r="L82" s="216">
        <f t="shared" si="39"/>
        <v>4.4578688472226659E-2</v>
      </c>
      <c r="M82" s="214">
        <f t="shared" si="39"/>
        <v>3.8541430008763103E-2</v>
      </c>
      <c r="N82" s="218">
        <f t="shared" si="39"/>
        <v>4.4612475923200334E-2</v>
      </c>
      <c r="O82" s="219">
        <f t="shared" si="39"/>
        <v>3.8463729788885695E-2</v>
      </c>
      <c r="P82" s="214">
        <f t="shared" si="39"/>
        <v>4.6698270944390899E-2</v>
      </c>
      <c r="Q82" s="215">
        <f t="shared" si="39"/>
        <v>3.5726261173418518E-2</v>
      </c>
      <c r="R82" s="216">
        <f t="shared" si="39"/>
        <v>4.6155129067227803E-2</v>
      </c>
      <c r="S82" s="217">
        <f t="shared" si="39"/>
        <v>4.165660630449363E-2</v>
      </c>
      <c r="T82" s="214">
        <f t="shared" si="39"/>
        <v>4.3450225085423989E-2</v>
      </c>
      <c r="U82" s="215">
        <f t="shared" si="39"/>
        <v>3.0631458094144661E-2</v>
      </c>
      <c r="V82" s="216">
        <f t="shared" si="39"/>
        <v>4.4236997376781828E-2</v>
      </c>
      <c r="W82" s="217">
        <f t="shared" si="39"/>
        <v>4.1053038083337129E-2</v>
      </c>
      <c r="X82" s="214">
        <f t="shared" si="39"/>
        <v>3.728248291129687E-2</v>
      </c>
      <c r="Y82" s="215">
        <f t="shared" si="39"/>
        <v>3.0840514474310271E-2</v>
      </c>
      <c r="Z82" s="216">
        <f t="shared" si="39"/>
        <v>5.2159600941472539E-2</v>
      </c>
      <c r="AA82" s="214">
        <f t="shared" si="39"/>
        <v>5.1161275535540722E-2</v>
      </c>
      <c r="AB82" s="220">
        <f t="shared" si="39"/>
        <v>4.4499303893539947E-2</v>
      </c>
      <c r="AC82" s="221">
        <f t="shared" si="39"/>
        <v>4.2696683406509249E-2</v>
      </c>
      <c r="AD82" s="246"/>
    </row>
    <row r="83" spans="1:30" s="123" customFormat="1" x14ac:dyDescent="0.2">
      <c r="A83" s="222" t="s">
        <v>28</v>
      </c>
      <c r="B83" s="223">
        <f>B19/B31</f>
        <v>3.898133470682421E-2</v>
      </c>
      <c r="C83" s="224">
        <f t="shared" ref="C83:AC83" si="40">C19/C31</f>
        <v>6.458530114174886E-2</v>
      </c>
      <c r="D83" s="225">
        <f t="shared" si="40"/>
        <v>4.7696335078534033E-2</v>
      </c>
      <c r="E83" s="226">
        <f t="shared" si="40"/>
        <v>5.1380879034280187E-2</v>
      </c>
      <c r="F83" s="223">
        <f t="shared" si="40"/>
        <v>3.5975175339993351E-2</v>
      </c>
      <c r="G83" s="224">
        <f t="shared" si="40"/>
        <v>6.0467130692577697E-2</v>
      </c>
      <c r="H83" s="225">
        <f t="shared" si="40"/>
        <v>5.2167028052423153E-2</v>
      </c>
      <c r="I83" s="226">
        <f t="shared" si="40"/>
        <v>5.8212503789515063E-2</v>
      </c>
      <c r="J83" s="223">
        <f t="shared" si="40"/>
        <v>6.2516024915916318E-2</v>
      </c>
      <c r="K83" s="224">
        <f t="shared" si="40"/>
        <v>3.3634863574753961E-2</v>
      </c>
      <c r="L83" s="225">
        <f t="shared" si="40"/>
        <v>7.0619190596352258E-2</v>
      </c>
      <c r="M83" s="223">
        <f t="shared" si="40"/>
        <v>3.5936840738697219E-2</v>
      </c>
      <c r="N83" s="227">
        <f t="shared" si="40"/>
        <v>5.6812965267885457E-2</v>
      </c>
      <c r="O83" s="228">
        <f t="shared" si="40"/>
        <v>4.1664985127278682E-2</v>
      </c>
      <c r="P83" s="223">
        <f t="shared" si="40"/>
        <v>5.5716199705813568E-2</v>
      </c>
      <c r="Q83" s="224">
        <f t="shared" si="40"/>
        <v>3.9900023824860804E-2</v>
      </c>
      <c r="R83" s="225">
        <f t="shared" si="40"/>
        <v>5.0244756671593144E-2</v>
      </c>
      <c r="S83" s="226">
        <f t="shared" si="40"/>
        <v>4.9946344735077128E-2</v>
      </c>
      <c r="T83" s="223">
        <f t="shared" si="40"/>
        <v>5.8919951547876603E-2</v>
      </c>
      <c r="U83" s="224">
        <f t="shared" si="40"/>
        <v>2.3260619977037888E-2</v>
      </c>
      <c r="V83" s="225">
        <f t="shared" si="40"/>
        <v>6.5640072927003759E-2</v>
      </c>
      <c r="W83" s="226">
        <f t="shared" si="40"/>
        <v>4.0953542139904785E-2</v>
      </c>
      <c r="X83" s="223">
        <f t="shared" si="40"/>
        <v>5.232868769781087E-2</v>
      </c>
      <c r="Y83" s="224">
        <f t="shared" si="40"/>
        <v>3.2486953106708863E-2</v>
      </c>
      <c r="Z83" s="225">
        <f t="shared" si="40"/>
        <v>5.3794257916289834E-2</v>
      </c>
      <c r="AA83" s="223">
        <f t="shared" si="40"/>
        <v>5.9522798945684054E-2</v>
      </c>
      <c r="AB83" s="220">
        <f t="shared" si="40"/>
        <v>5.2903072413696767E-2</v>
      </c>
      <c r="AC83" s="221">
        <f t="shared" si="40"/>
        <v>4.9423556992440762E-2</v>
      </c>
      <c r="AD83" s="246"/>
    </row>
    <row r="84" spans="1:30" s="123" customFormat="1" x14ac:dyDescent="0.2">
      <c r="A84" s="213" t="s">
        <v>29</v>
      </c>
      <c r="B84" s="214">
        <f>B20/B31</f>
        <v>4.66960239678424E-2</v>
      </c>
      <c r="C84" s="215">
        <f t="shared" ref="C84:AC84" si="41">C20/C31</f>
        <v>9.0362846259768592E-2</v>
      </c>
      <c r="D84" s="216">
        <f t="shared" si="41"/>
        <v>8.3350785340314135E-2</v>
      </c>
      <c r="E84" s="217">
        <f t="shared" si="41"/>
        <v>6.4734749435827632E-2</v>
      </c>
      <c r="F84" s="214">
        <f t="shared" si="41"/>
        <v>4.8542659468359638E-2</v>
      </c>
      <c r="G84" s="215">
        <f t="shared" si="41"/>
        <v>8.8147405846291563E-2</v>
      </c>
      <c r="H84" s="216">
        <f t="shared" si="41"/>
        <v>5.5849888075673475E-2</v>
      </c>
      <c r="I84" s="217">
        <f t="shared" si="41"/>
        <v>7.8037914028812536E-2</v>
      </c>
      <c r="J84" s="214">
        <f t="shared" si="41"/>
        <v>0.10778546973741761</v>
      </c>
      <c r="K84" s="215">
        <f t="shared" si="41"/>
        <v>3.8275679179680597E-2</v>
      </c>
      <c r="L84" s="216">
        <f t="shared" si="41"/>
        <v>9.3457533458970843E-2</v>
      </c>
      <c r="M84" s="214">
        <f t="shared" si="41"/>
        <v>3.4959105514264385E-2</v>
      </c>
      <c r="N84" s="218">
        <f t="shared" si="41"/>
        <v>7.7301316119506108E-2</v>
      </c>
      <c r="O84" s="219">
        <f t="shared" si="41"/>
        <v>5.1324538684506017E-2</v>
      </c>
      <c r="P84" s="214">
        <f t="shared" si="41"/>
        <v>7.7974703464012432E-2</v>
      </c>
      <c r="Q84" s="215">
        <f t="shared" si="41"/>
        <v>5.331915607048629E-2</v>
      </c>
      <c r="R84" s="216">
        <f t="shared" si="41"/>
        <v>6.5607917377102698E-2</v>
      </c>
      <c r="S84" s="217">
        <f t="shared" si="41"/>
        <v>7.0399061032863849E-2</v>
      </c>
      <c r="T84" s="214">
        <f t="shared" si="41"/>
        <v>0.13291188824674424</v>
      </c>
      <c r="U84" s="215">
        <f t="shared" si="41"/>
        <v>2.6394948335246842E-2</v>
      </c>
      <c r="V84" s="216">
        <f t="shared" si="41"/>
        <v>9.4980114313847674E-2</v>
      </c>
      <c r="W84" s="217">
        <f t="shared" si="41"/>
        <v>4.7822134980581424E-2</v>
      </c>
      <c r="X84" s="214">
        <f t="shared" si="41"/>
        <v>8.2504953507706383E-2</v>
      </c>
      <c r="Y84" s="215">
        <f t="shared" si="41"/>
        <v>4.3117055744786907E-2</v>
      </c>
      <c r="Z84" s="216">
        <f t="shared" si="41"/>
        <v>6.2155163212915476E-2</v>
      </c>
      <c r="AA84" s="214">
        <f t="shared" si="41"/>
        <v>7.4253086760355344E-2</v>
      </c>
      <c r="AB84" s="220">
        <f t="shared" si="41"/>
        <v>7.1326903467029232E-2</v>
      </c>
      <c r="AC84" s="221">
        <f t="shared" si="41"/>
        <v>6.4126215295032415E-2</v>
      </c>
      <c r="AD84" s="246"/>
    </row>
    <row r="85" spans="1:30" s="123" customFormat="1" x14ac:dyDescent="0.2">
      <c r="A85" s="222" t="s">
        <v>30</v>
      </c>
      <c r="B85" s="223">
        <f>B21/B31</f>
        <v>5.7438684775845329E-2</v>
      </c>
      <c r="C85" s="224">
        <f t="shared" ref="C85:AC85" si="42">C21/C31</f>
        <v>0.11280114581318108</v>
      </c>
      <c r="D85" s="225">
        <f t="shared" si="42"/>
        <v>0.10228122662677637</v>
      </c>
      <c r="E85" s="226">
        <f t="shared" si="42"/>
        <v>8.3031844395887816E-2</v>
      </c>
      <c r="F85" s="223">
        <f t="shared" si="42"/>
        <v>5.4102876684134701E-2</v>
      </c>
      <c r="G85" s="224">
        <f t="shared" si="42"/>
        <v>0.11081170708017041</v>
      </c>
      <c r="H85" s="225">
        <f t="shared" si="42"/>
        <v>6.5345328065755839E-2</v>
      </c>
      <c r="I85" s="226">
        <f t="shared" si="42"/>
        <v>0.1046705703761531</v>
      </c>
      <c r="J85" s="223">
        <f t="shared" si="42"/>
        <v>0.15069453870865571</v>
      </c>
      <c r="K85" s="224">
        <f t="shared" si="42"/>
        <v>4.2813365548942189E-2</v>
      </c>
      <c r="L85" s="225">
        <f t="shared" si="42"/>
        <v>0.1193303414571821</v>
      </c>
      <c r="M85" s="223">
        <f t="shared" si="42"/>
        <v>4.0434017071825E-2</v>
      </c>
      <c r="N85" s="227">
        <f t="shared" si="42"/>
        <v>0.10084215557753558</v>
      </c>
      <c r="O85" s="228">
        <f t="shared" si="42"/>
        <v>6.3331916883684156E-2</v>
      </c>
      <c r="P85" s="223">
        <f t="shared" si="42"/>
        <v>9.7354726325751373E-2</v>
      </c>
      <c r="Q85" s="224">
        <f t="shared" si="42"/>
        <v>7.6903562257890884E-2</v>
      </c>
      <c r="R85" s="225">
        <f t="shared" si="42"/>
        <v>7.2749241068022663E-2</v>
      </c>
      <c r="S85" s="226">
        <f t="shared" si="42"/>
        <v>9.15543259557344E-2</v>
      </c>
      <c r="T85" s="223">
        <f t="shared" si="42"/>
        <v>0.15911460373515249</v>
      </c>
      <c r="U85" s="224">
        <f t="shared" si="42"/>
        <v>3.2634902411021814E-2</v>
      </c>
      <c r="V85" s="225">
        <f t="shared" si="42"/>
        <v>0.11240989899456125</v>
      </c>
      <c r="W85" s="226">
        <f t="shared" si="42"/>
        <v>5.4785164648922663E-2</v>
      </c>
      <c r="X85" s="223">
        <f t="shared" si="42"/>
        <v>0.11006969651229931</v>
      </c>
      <c r="Y85" s="224">
        <f t="shared" si="42"/>
        <v>6.3799497005445335E-2</v>
      </c>
      <c r="Z85" s="225">
        <f t="shared" si="42"/>
        <v>7.0562131008487863E-2</v>
      </c>
      <c r="AA85" s="223">
        <f t="shared" si="42"/>
        <v>9.3859161385890677E-2</v>
      </c>
      <c r="AB85" s="220">
        <f t="shared" si="42"/>
        <v>8.6932114487395587E-2</v>
      </c>
      <c r="AC85" s="221">
        <f t="shared" si="42"/>
        <v>8.1856368642903493E-2</v>
      </c>
      <c r="AD85" s="246"/>
    </row>
    <row r="86" spans="1:30" s="123" customFormat="1" x14ac:dyDescent="0.2">
      <c r="A86" s="213" t="s">
        <v>31</v>
      </c>
      <c r="B86" s="214">
        <f>B22/B31</f>
        <v>5.9879616936806088E-2</v>
      </c>
      <c r="C86" s="215">
        <f t="shared" ref="C86:AC86" si="43">C22/C31</f>
        <v>0.11308564823470312</v>
      </c>
      <c r="D86" s="216">
        <f t="shared" si="43"/>
        <v>6.7666417352281225E-2</v>
      </c>
      <c r="E86" s="217">
        <f t="shared" si="43"/>
        <v>8.7688505211878071E-2</v>
      </c>
      <c r="F86" s="214">
        <f t="shared" si="43"/>
        <v>4.3441571806278993E-2</v>
      </c>
      <c r="G86" s="215">
        <f t="shared" si="43"/>
        <v>0.10521222752370718</v>
      </c>
      <c r="H86" s="216">
        <f t="shared" si="43"/>
        <v>6.2094025790545959E-2</v>
      </c>
      <c r="I86" s="217">
        <f t="shared" si="43"/>
        <v>0.10636960570165162</v>
      </c>
      <c r="J86" s="214">
        <f t="shared" si="43"/>
        <v>0.10381883172707117</v>
      </c>
      <c r="K86" s="215">
        <f t="shared" si="43"/>
        <v>4.0743414461665392E-2</v>
      </c>
      <c r="L86" s="216">
        <f t="shared" si="43"/>
        <v>0.11631983262529147</v>
      </c>
      <c r="M86" s="214">
        <f t="shared" si="43"/>
        <v>3.8450147674531823E-2</v>
      </c>
      <c r="N86" s="218">
        <f t="shared" si="43"/>
        <v>9.2975490172879705E-2</v>
      </c>
      <c r="O86" s="219">
        <f t="shared" si="43"/>
        <v>6.1287956300550041E-2</v>
      </c>
      <c r="P86" s="214">
        <f t="shared" si="43"/>
        <v>8.7633023191769771E-2</v>
      </c>
      <c r="Q86" s="215">
        <f t="shared" si="43"/>
        <v>8.4898126660019238E-2</v>
      </c>
      <c r="R86" s="216">
        <f t="shared" si="43"/>
        <v>6.8132663616153402E-2</v>
      </c>
      <c r="S86" s="217">
        <f t="shared" si="43"/>
        <v>9.3254527162977871E-2</v>
      </c>
      <c r="T86" s="214">
        <f t="shared" si="43"/>
        <v>0.13547310123721654</v>
      </c>
      <c r="U86" s="215">
        <f t="shared" si="43"/>
        <v>2.9328358208955223E-2</v>
      </c>
      <c r="V86" s="216">
        <f t="shared" si="43"/>
        <v>0.1181775172509289</v>
      </c>
      <c r="W86" s="217">
        <f t="shared" si="43"/>
        <v>5.493356537810988E-2</v>
      </c>
      <c r="X86" s="214">
        <f t="shared" si="43"/>
        <v>9.775480915518435E-2</v>
      </c>
      <c r="Y86" s="215">
        <f t="shared" si="43"/>
        <v>6.8901191024643718E-2</v>
      </c>
      <c r="Z86" s="216">
        <f t="shared" si="43"/>
        <v>6.4913295771799634E-2</v>
      </c>
      <c r="AA86" s="214">
        <f t="shared" si="43"/>
        <v>9.5316061340475294E-2</v>
      </c>
      <c r="AB86" s="220">
        <f t="shared" si="43"/>
        <v>7.9691821563934701E-2</v>
      </c>
      <c r="AC86" s="221">
        <f t="shared" si="43"/>
        <v>8.2412934305374483E-2</v>
      </c>
      <c r="AD86" s="246"/>
    </row>
    <row r="87" spans="1:30" s="123" customFormat="1" x14ac:dyDescent="0.2">
      <c r="A87" s="222" t="s">
        <v>32</v>
      </c>
      <c r="B87" s="223">
        <f>B23/B31</f>
        <v>5.8860695713652746E-2</v>
      </c>
      <c r="C87" s="224">
        <f t="shared" ref="C87:AC87" si="44">C23/C31</f>
        <v>9.3380197656025191E-2</v>
      </c>
      <c r="D87" s="225">
        <f t="shared" si="44"/>
        <v>4.5976065818997755E-2</v>
      </c>
      <c r="E87" s="226">
        <f t="shared" si="44"/>
        <v>7.9915463695955868E-2</v>
      </c>
      <c r="F87" s="223">
        <f t="shared" si="44"/>
        <v>3.741905862609439E-2</v>
      </c>
      <c r="G87" s="224">
        <f t="shared" si="44"/>
        <v>9.6055538138979449E-2</v>
      </c>
      <c r="H87" s="225">
        <f t="shared" si="44"/>
        <v>5.5053435971566311E-2</v>
      </c>
      <c r="I87" s="226">
        <f t="shared" si="44"/>
        <v>9.1476950309324373E-2</v>
      </c>
      <c r="J87" s="223">
        <f t="shared" si="44"/>
        <v>7.3820189131713496E-2</v>
      </c>
      <c r="K87" s="224">
        <f t="shared" si="44"/>
        <v>2.9281336554894219E-2</v>
      </c>
      <c r="L87" s="225">
        <f t="shared" si="44"/>
        <v>8.4641613696617365E-2</v>
      </c>
      <c r="M87" s="223">
        <f t="shared" si="44"/>
        <v>3.9450196358443414E-2</v>
      </c>
      <c r="N87" s="227">
        <f t="shared" si="44"/>
        <v>7.1360794688196574E-2</v>
      </c>
      <c r="O87" s="228">
        <f t="shared" si="44"/>
        <v>5.7481346782483185E-2</v>
      </c>
      <c r="P87" s="223">
        <f t="shared" si="44"/>
        <v>6.1049148367440166E-2</v>
      </c>
      <c r="Q87" s="224">
        <f t="shared" si="44"/>
        <v>7.9489000855930178E-2</v>
      </c>
      <c r="R87" s="225">
        <f t="shared" si="44"/>
        <v>5.8267878592174527E-2</v>
      </c>
      <c r="S87" s="226">
        <f t="shared" si="44"/>
        <v>7.5335345405767945E-2</v>
      </c>
      <c r="T87" s="223">
        <f t="shared" si="44"/>
        <v>7.8433381343521943E-2</v>
      </c>
      <c r="U87" s="224">
        <f t="shared" si="44"/>
        <v>3.5200918484500576E-2</v>
      </c>
      <c r="V87" s="225">
        <f t="shared" si="44"/>
        <v>9.7187925503680966E-2</v>
      </c>
      <c r="W87" s="226">
        <f t="shared" si="44"/>
        <v>5.3877896554573527E-2</v>
      </c>
      <c r="X87" s="223">
        <f t="shared" si="44"/>
        <v>6.3273124555262461E-2</v>
      </c>
      <c r="Y87" s="224">
        <f t="shared" si="44"/>
        <v>5.7704653077254225E-2</v>
      </c>
      <c r="Z87" s="225">
        <f t="shared" si="44"/>
        <v>5.7856745628275634E-2</v>
      </c>
      <c r="AA87" s="223">
        <f t="shared" si="44"/>
        <v>7.7730334503380683E-2</v>
      </c>
      <c r="AB87" s="220">
        <f t="shared" si="44"/>
        <v>6.3227536015942928E-2</v>
      </c>
      <c r="AC87" s="221">
        <f t="shared" si="44"/>
        <v>7.2283526942572007E-2</v>
      </c>
      <c r="AD87" s="246"/>
    </row>
    <row r="88" spans="1:30" s="123" customFormat="1" x14ac:dyDescent="0.2">
      <c r="A88" s="213" t="s">
        <v>33</v>
      </c>
      <c r="B88" s="214">
        <f>B24/B31</f>
        <v>5.1670662906628743E-2</v>
      </c>
      <c r="C88" s="215">
        <f t="shared" ref="C88:AC88" si="45">C24/C31</f>
        <v>6.1506172076818903E-2</v>
      </c>
      <c r="D88" s="216">
        <f t="shared" si="45"/>
        <v>3.443156320119671E-2</v>
      </c>
      <c r="E88" s="217">
        <f t="shared" si="45"/>
        <v>6.2195078267722179E-2</v>
      </c>
      <c r="F88" s="214">
        <f t="shared" si="45"/>
        <v>3.3440463562528694E-2</v>
      </c>
      <c r="G88" s="215">
        <f t="shared" si="45"/>
        <v>7.1580919728108122E-2</v>
      </c>
      <c r="H88" s="216">
        <f t="shared" si="45"/>
        <v>4.5736934559939747E-2</v>
      </c>
      <c r="I88" s="217">
        <f t="shared" si="45"/>
        <v>6.4984214518201328E-2</v>
      </c>
      <c r="J88" s="214">
        <f t="shared" si="45"/>
        <v>6.2538648326621718E-2</v>
      </c>
      <c r="K88" s="215">
        <f t="shared" si="45"/>
        <v>2.2202251163887087E-2</v>
      </c>
      <c r="L88" s="216">
        <f t="shared" si="45"/>
        <v>6.3029035040086875E-2</v>
      </c>
      <c r="M88" s="214">
        <f t="shared" si="45"/>
        <v>3.6275599623511082E-2</v>
      </c>
      <c r="N88" s="218">
        <f t="shared" si="45"/>
        <v>5.5253593181355684E-2</v>
      </c>
      <c r="O88" s="219">
        <f t="shared" si="45"/>
        <v>5.0467547081124581E-2</v>
      </c>
      <c r="P88" s="214">
        <f t="shared" si="45"/>
        <v>4.4173862868907815E-2</v>
      </c>
      <c r="Q88" s="215">
        <f t="shared" si="45"/>
        <v>6.2582173709707312E-2</v>
      </c>
      <c r="R88" s="216">
        <f t="shared" si="45"/>
        <v>4.805711639559207E-2</v>
      </c>
      <c r="S88" s="217">
        <f t="shared" si="45"/>
        <v>5.8303152246814219E-2</v>
      </c>
      <c r="T88" s="214">
        <f t="shared" si="45"/>
        <v>5.3375678721442478E-2</v>
      </c>
      <c r="U88" s="215">
        <f t="shared" si="45"/>
        <v>3.5826636050516648E-2</v>
      </c>
      <c r="V88" s="216">
        <f t="shared" si="45"/>
        <v>8.0758194672020805E-2</v>
      </c>
      <c r="W88" s="217">
        <f t="shared" si="45"/>
        <v>4.6749602437819254E-2</v>
      </c>
      <c r="X88" s="214">
        <f t="shared" si="45"/>
        <v>4.1173412301949534E-2</v>
      </c>
      <c r="Y88" s="215">
        <f t="shared" si="45"/>
        <v>4.9642390508054711E-2</v>
      </c>
      <c r="Z88" s="216">
        <f t="shared" si="45"/>
        <v>4.5649059931805035E-2</v>
      </c>
      <c r="AA88" s="214">
        <f t="shared" si="45"/>
        <v>5.4433729621439456E-2</v>
      </c>
      <c r="AB88" s="220">
        <f t="shared" si="45"/>
        <v>5.0093473827328351E-2</v>
      </c>
      <c r="AC88" s="221">
        <f t="shared" si="45"/>
        <v>5.5273635040251623E-2</v>
      </c>
      <c r="AD88" s="246"/>
    </row>
    <row r="89" spans="1:30" s="123" customFormat="1" x14ac:dyDescent="0.2">
      <c r="A89" s="222" t="s">
        <v>34</v>
      </c>
      <c r="B89" s="223">
        <f>B25/B31</f>
        <v>2.1256584198563272E-2</v>
      </c>
      <c r="C89" s="224">
        <f t="shared" ref="C89:AC89" si="46">C25/C31</f>
        <v>4.3345163214974905E-2</v>
      </c>
      <c r="D89" s="225">
        <f t="shared" si="46"/>
        <v>1.7045624532535528E-2</v>
      </c>
      <c r="E89" s="226">
        <f t="shared" si="46"/>
        <v>5.412472686893291E-2</v>
      </c>
      <c r="F89" s="223">
        <f t="shared" si="46"/>
        <v>1.5917546664977914E-2</v>
      </c>
      <c r="G89" s="224">
        <f t="shared" si="46"/>
        <v>6.4656773648740479E-2</v>
      </c>
      <c r="H89" s="225">
        <f t="shared" si="46"/>
        <v>2.498824619141516E-2</v>
      </c>
      <c r="I89" s="226">
        <f t="shared" si="46"/>
        <v>5.2492418193670037E-2</v>
      </c>
      <c r="J89" s="223">
        <f t="shared" si="46"/>
        <v>2.9455680738428126E-2</v>
      </c>
      <c r="K89" s="224">
        <f t="shared" si="46"/>
        <v>1.6802699039424832E-2</v>
      </c>
      <c r="L89" s="225">
        <f t="shared" si="46"/>
        <v>5.888659085827451E-2</v>
      </c>
      <c r="M89" s="223">
        <f t="shared" si="46"/>
        <v>2.6374509103891466E-2</v>
      </c>
      <c r="N89" s="227">
        <f t="shared" si="46"/>
        <v>5.1396572694187966E-2</v>
      </c>
      <c r="O89" s="228">
        <f t="shared" si="46"/>
        <v>4.0305905645461861E-2</v>
      </c>
      <c r="P89" s="223">
        <f t="shared" si="46"/>
        <v>2.8085405861435132E-2</v>
      </c>
      <c r="Q89" s="224">
        <f t="shared" si="46"/>
        <v>5.0402816627988033E-2</v>
      </c>
      <c r="R89" s="225">
        <f t="shared" si="46"/>
        <v>3.5708392696510598E-2</v>
      </c>
      <c r="S89" s="226">
        <f t="shared" si="46"/>
        <v>5.1316230717639168E-2</v>
      </c>
      <c r="T89" s="223">
        <f t="shared" si="46"/>
        <v>2.9601595786352651E-2</v>
      </c>
      <c r="U89" s="224">
        <f t="shared" si="46"/>
        <v>3.2043628013777269E-2</v>
      </c>
      <c r="V89" s="225">
        <f t="shared" si="46"/>
        <v>6.6334341079904297E-2</v>
      </c>
      <c r="W89" s="226">
        <f t="shared" si="46"/>
        <v>3.2570587312749477E-2</v>
      </c>
      <c r="X89" s="223">
        <f t="shared" si="46"/>
        <v>2.2828063567819329E-2</v>
      </c>
      <c r="Y89" s="224">
        <f t="shared" si="46"/>
        <v>3.8797042452438313E-2</v>
      </c>
      <c r="Z89" s="225">
        <f t="shared" si="46"/>
        <v>3.192243524567602E-2</v>
      </c>
      <c r="AA89" s="223">
        <f t="shared" si="46"/>
        <v>3.954852018013353E-2</v>
      </c>
      <c r="AB89" s="220">
        <f t="shared" si="46"/>
        <v>3.4402704571487107E-2</v>
      </c>
      <c r="AC89" s="221">
        <f t="shared" si="46"/>
        <v>4.3826038152810012E-2</v>
      </c>
      <c r="AD89" s="246"/>
    </row>
    <row r="90" spans="1:30" s="123" customFormat="1" x14ac:dyDescent="0.2">
      <c r="A90" s="213" t="s">
        <v>35</v>
      </c>
      <c r="B90" s="214">
        <f>B26/B31</f>
        <v>0</v>
      </c>
      <c r="C90" s="215">
        <f t="shared" ref="C90:AC90" si="47">C26/C31</f>
        <v>2.0233812218647427E-2</v>
      </c>
      <c r="D90" s="216">
        <f t="shared" si="47"/>
        <v>8.7883320867614058E-4</v>
      </c>
      <c r="E90" s="217">
        <f t="shared" si="47"/>
        <v>2.5482680803811299E-2</v>
      </c>
      <c r="F90" s="214">
        <f t="shared" si="47"/>
        <v>8.4859807165587448E-4</v>
      </c>
      <c r="G90" s="215">
        <f t="shared" si="47"/>
        <v>2.7984712877172063E-2</v>
      </c>
      <c r="H90" s="216">
        <f t="shared" si="47"/>
        <v>2.8279312595170763E-3</v>
      </c>
      <c r="I90" s="217">
        <f t="shared" si="47"/>
        <v>1.6810455396991265E-2</v>
      </c>
      <c r="J90" s="214">
        <f t="shared" si="47"/>
        <v>6.6588238842887953E-3</v>
      </c>
      <c r="K90" s="215">
        <f t="shared" si="47"/>
        <v>4.0220401909364135E-3</v>
      </c>
      <c r="L90" s="216">
        <f t="shared" si="47"/>
        <v>1.3573242405851726E-2</v>
      </c>
      <c r="M90" s="214">
        <f t="shared" si="47"/>
        <v>6.3532504624971599E-3</v>
      </c>
      <c r="N90" s="218">
        <f t="shared" si="47"/>
        <v>9.7750623512207584E-3</v>
      </c>
      <c r="O90" s="219">
        <f t="shared" si="47"/>
        <v>6.5971735894654127E-3</v>
      </c>
      <c r="P90" s="214">
        <f t="shared" si="47"/>
        <v>5.2280381961519714E-3</v>
      </c>
      <c r="Q90" s="215">
        <f t="shared" si="47"/>
        <v>1.0125565840444025E-2</v>
      </c>
      <c r="R90" s="216">
        <f t="shared" si="47"/>
        <v>8.5003929945832394E-3</v>
      </c>
      <c r="S90" s="217">
        <f t="shared" si="47"/>
        <v>5.0217974513749163E-3</v>
      </c>
      <c r="T90" s="214">
        <f t="shared" si="47"/>
        <v>5.7973809337278602E-3</v>
      </c>
      <c r="U90" s="215">
        <f t="shared" si="47"/>
        <v>2.336394948335247E-3</v>
      </c>
      <c r="V90" s="216">
        <f t="shared" si="47"/>
        <v>9.7832190964128839E-3</v>
      </c>
      <c r="W90" s="217">
        <f t="shared" si="47"/>
        <v>1.344038422297884E-3</v>
      </c>
      <c r="X90" s="214">
        <f t="shared" si="47"/>
        <v>4.1808323809660718E-3</v>
      </c>
      <c r="Y90" s="215">
        <f t="shared" si="47"/>
        <v>3.0436457287001443E-3</v>
      </c>
      <c r="Z90" s="216">
        <f t="shared" si="47"/>
        <v>2.6525258539818785E-3</v>
      </c>
      <c r="AA90" s="214">
        <f t="shared" si="47"/>
        <v>4.8641146335148535E-3</v>
      </c>
      <c r="AB90" s="220">
        <f t="shared" si="47"/>
        <v>5.3067932074909435E-3</v>
      </c>
      <c r="AC90" s="221">
        <f t="shared" si="47"/>
        <v>1.075072055375945E-2</v>
      </c>
      <c r="AD90" s="246"/>
    </row>
    <row r="91" spans="1:30" s="123" customFormat="1" x14ac:dyDescent="0.2">
      <c r="A91" s="222" t="s">
        <v>36</v>
      </c>
      <c r="B91" s="223">
        <f>B27/B31</f>
        <v>0</v>
      </c>
      <c r="C91" s="224">
        <f t="shared" ref="C91:AC91" si="48">C27/C31</f>
        <v>9.2666503010035625E-5</v>
      </c>
      <c r="D91" s="225">
        <f t="shared" si="48"/>
        <v>0</v>
      </c>
      <c r="E91" s="226">
        <f t="shared" si="48"/>
        <v>1.2895368413511481E-4</v>
      </c>
      <c r="F91" s="223">
        <f t="shared" si="48"/>
        <v>0</v>
      </c>
      <c r="G91" s="224">
        <f t="shared" si="48"/>
        <v>6.704878433305487E-5</v>
      </c>
      <c r="H91" s="225">
        <f t="shared" si="48"/>
        <v>0</v>
      </c>
      <c r="I91" s="226">
        <f t="shared" si="48"/>
        <v>1.110480604900995E-6</v>
      </c>
      <c r="J91" s="223">
        <f t="shared" si="48"/>
        <v>0</v>
      </c>
      <c r="K91" s="224">
        <f t="shared" si="48"/>
        <v>0</v>
      </c>
      <c r="L91" s="225">
        <f t="shared" si="48"/>
        <v>0</v>
      </c>
      <c r="M91" s="223">
        <f t="shared" si="48"/>
        <v>2.6370452111258967E-5</v>
      </c>
      <c r="N91" s="227">
        <f t="shared" si="48"/>
        <v>0</v>
      </c>
      <c r="O91" s="228">
        <f t="shared" si="48"/>
        <v>9.4957518380214644E-6</v>
      </c>
      <c r="P91" s="223">
        <f t="shared" si="48"/>
        <v>0</v>
      </c>
      <c r="Q91" s="224">
        <f t="shared" si="48"/>
        <v>0</v>
      </c>
      <c r="R91" s="225">
        <f t="shared" si="48"/>
        <v>1.7742419107875681E-6</v>
      </c>
      <c r="S91" s="226">
        <f t="shared" si="48"/>
        <v>1.6767270288397048E-6</v>
      </c>
      <c r="T91" s="223">
        <f t="shared" si="48"/>
        <v>0</v>
      </c>
      <c r="U91" s="224">
        <f t="shared" si="48"/>
        <v>0</v>
      </c>
      <c r="V91" s="225">
        <f t="shared" si="48"/>
        <v>0</v>
      </c>
      <c r="W91" s="226">
        <f t="shared" si="48"/>
        <v>0</v>
      </c>
      <c r="X91" s="223">
        <f t="shared" si="48"/>
        <v>0</v>
      </c>
      <c r="Y91" s="224">
        <f t="shared" si="48"/>
        <v>0</v>
      </c>
      <c r="Z91" s="225">
        <f t="shared" si="48"/>
        <v>0</v>
      </c>
      <c r="AA91" s="223">
        <f t="shared" si="48"/>
        <v>0</v>
      </c>
      <c r="AB91" s="220">
        <f t="shared" si="48"/>
        <v>1.4550720318858665E-7</v>
      </c>
      <c r="AC91" s="221">
        <f t="shared" si="48"/>
        <v>2.2362013224280761E-5</v>
      </c>
      <c r="AD91" s="246"/>
    </row>
    <row r="92" spans="1:30" s="123" customFormat="1" x14ac:dyDescent="0.2">
      <c r="A92" s="213" t="s">
        <v>37</v>
      </c>
      <c r="B92" s="214">
        <f>B28/B31</f>
        <v>0</v>
      </c>
      <c r="C92" s="215">
        <f t="shared" ref="C92:AC92" si="49">C28/C31</f>
        <v>0</v>
      </c>
      <c r="D92" s="216">
        <f t="shared" si="49"/>
        <v>0</v>
      </c>
      <c r="E92" s="217">
        <f t="shared" si="49"/>
        <v>0</v>
      </c>
      <c r="F92" s="214">
        <f t="shared" si="49"/>
        <v>0</v>
      </c>
      <c r="G92" s="215">
        <f t="shared" si="49"/>
        <v>0</v>
      </c>
      <c r="H92" s="216">
        <f t="shared" si="49"/>
        <v>0</v>
      </c>
      <c r="I92" s="217">
        <f t="shared" si="49"/>
        <v>0</v>
      </c>
      <c r="J92" s="214">
        <f t="shared" si="49"/>
        <v>0</v>
      </c>
      <c r="K92" s="215">
        <f t="shared" si="49"/>
        <v>0</v>
      </c>
      <c r="L92" s="216">
        <f t="shared" si="49"/>
        <v>0</v>
      </c>
      <c r="M92" s="214">
        <f t="shared" si="49"/>
        <v>4.0569926325013798E-6</v>
      </c>
      <c r="N92" s="218">
        <f t="shared" si="49"/>
        <v>0</v>
      </c>
      <c r="O92" s="219">
        <f t="shared" si="49"/>
        <v>0</v>
      </c>
      <c r="P92" s="214">
        <f t="shared" si="49"/>
        <v>0</v>
      </c>
      <c r="Q92" s="215">
        <f t="shared" si="49"/>
        <v>0</v>
      </c>
      <c r="R92" s="216">
        <f t="shared" si="49"/>
        <v>0</v>
      </c>
      <c r="S92" s="217">
        <f t="shared" si="49"/>
        <v>1.6767270288397048E-6</v>
      </c>
      <c r="T92" s="214">
        <f t="shared" si="49"/>
        <v>0</v>
      </c>
      <c r="U92" s="215">
        <f t="shared" si="49"/>
        <v>0</v>
      </c>
      <c r="V92" s="216">
        <f t="shared" si="49"/>
        <v>0</v>
      </c>
      <c r="W92" s="217">
        <f t="shared" si="49"/>
        <v>0</v>
      </c>
      <c r="X92" s="214">
        <f t="shared" si="49"/>
        <v>0</v>
      </c>
      <c r="Y92" s="215">
        <f t="shared" si="49"/>
        <v>0</v>
      </c>
      <c r="Z92" s="216">
        <f t="shared" si="49"/>
        <v>0</v>
      </c>
      <c r="AA92" s="214">
        <f t="shared" si="49"/>
        <v>0</v>
      </c>
      <c r="AB92" s="220">
        <f t="shared" si="49"/>
        <v>0</v>
      </c>
      <c r="AC92" s="221">
        <f t="shared" si="49"/>
        <v>4.3847084753491691E-7</v>
      </c>
      <c r="AD92" s="246"/>
    </row>
    <row r="93" spans="1:30" s="123" customFormat="1" x14ac:dyDescent="0.2">
      <c r="A93" s="222" t="s">
        <v>38</v>
      </c>
      <c r="B93" s="223">
        <f>B29/B31</f>
        <v>0</v>
      </c>
      <c r="C93" s="224">
        <f t="shared" ref="C93:AC93" si="50">C29/C31</f>
        <v>0</v>
      </c>
      <c r="D93" s="225">
        <f t="shared" si="50"/>
        <v>0</v>
      </c>
      <c r="E93" s="226">
        <f t="shared" si="50"/>
        <v>0</v>
      </c>
      <c r="F93" s="223">
        <f t="shared" si="50"/>
        <v>0</v>
      </c>
      <c r="G93" s="224">
        <f t="shared" si="50"/>
        <v>0</v>
      </c>
      <c r="H93" s="225">
        <f t="shared" si="50"/>
        <v>0</v>
      </c>
      <c r="I93" s="226">
        <f t="shared" si="50"/>
        <v>0</v>
      </c>
      <c r="J93" s="223">
        <f t="shared" si="50"/>
        <v>0</v>
      </c>
      <c r="K93" s="224">
        <f t="shared" si="50"/>
        <v>0</v>
      </c>
      <c r="L93" s="225">
        <f t="shared" si="50"/>
        <v>0</v>
      </c>
      <c r="M93" s="223">
        <f t="shared" si="50"/>
        <v>0</v>
      </c>
      <c r="N93" s="227">
        <f t="shared" si="50"/>
        <v>0</v>
      </c>
      <c r="O93" s="228">
        <f t="shared" si="50"/>
        <v>0</v>
      </c>
      <c r="P93" s="223">
        <f t="shared" si="50"/>
        <v>0</v>
      </c>
      <c r="Q93" s="224">
        <f t="shared" si="50"/>
        <v>0</v>
      </c>
      <c r="R93" s="225">
        <f t="shared" si="50"/>
        <v>0</v>
      </c>
      <c r="S93" s="226">
        <f t="shared" si="50"/>
        <v>0</v>
      </c>
      <c r="T93" s="223">
        <f t="shared" si="50"/>
        <v>0</v>
      </c>
      <c r="U93" s="224">
        <f t="shared" si="50"/>
        <v>0</v>
      </c>
      <c r="V93" s="225">
        <f t="shared" si="50"/>
        <v>0</v>
      </c>
      <c r="W93" s="226">
        <f t="shared" si="50"/>
        <v>0</v>
      </c>
      <c r="X93" s="223">
        <f t="shared" si="50"/>
        <v>0</v>
      </c>
      <c r="Y93" s="224">
        <f t="shared" si="50"/>
        <v>0</v>
      </c>
      <c r="Z93" s="225">
        <f t="shared" si="50"/>
        <v>0</v>
      </c>
      <c r="AA93" s="223">
        <f t="shared" si="50"/>
        <v>0</v>
      </c>
      <c r="AB93" s="220">
        <f t="shared" si="50"/>
        <v>0</v>
      </c>
      <c r="AC93" s="221">
        <f t="shared" si="50"/>
        <v>0</v>
      </c>
      <c r="AD93" s="246"/>
    </row>
    <row r="94" spans="1:30" s="123" customFormat="1" ht="13.5" thickBot="1" x14ac:dyDescent="0.25">
      <c r="A94" s="213" t="s">
        <v>39</v>
      </c>
      <c r="B94" s="214">
        <f>B30/B31</f>
        <v>0</v>
      </c>
      <c r="C94" s="215">
        <f t="shared" ref="C94:AC94" si="51">C30/C31</f>
        <v>0</v>
      </c>
      <c r="D94" s="216">
        <f t="shared" si="51"/>
        <v>0</v>
      </c>
      <c r="E94" s="217">
        <f t="shared" si="51"/>
        <v>0</v>
      </c>
      <c r="F94" s="214">
        <f t="shared" si="51"/>
        <v>0</v>
      </c>
      <c r="G94" s="215">
        <f t="shared" si="51"/>
        <v>0</v>
      </c>
      <c r="H94" s="216">
        <f t="shared" si="51"/>
        <v>0</v>
      </c>
      <c r="I94" s="217">
        <f t="shared" si="51"/>
        <v>0</v>
      </c>
      <c r="J94" s="214">
        <f t="shared" si="51"/>
        <v>0</v>
      </c>
      <c r="K94" s="215">
        <f t="shared" si="51"/>
        <v>0</v>
      </c>
      <c r="L94" s="216">
        <f t="shared" si="51"/>
        <v>0</v>
      </c>
      <c r="M94" s="214">
        <f t="shared" si="51"/>
        <v>0</v>
      </c>
      <c r="N94" s="218">
        <f t="shared" si="51"/>
        <v>0</v>
      </c>
      <c r="O94" s="219">
        <f t="shared" si="51"/>
        <v>0</v>
      </c>
      <c r="P94" s="214">
        <f t="shared" si="51"/>
        <v>0</v>
      </c>
      <c r="Q94" s="215">
        <f t="shared" si="51"/>
        <v>0</v>
      </c>
      <c r="R94" s="216">
        <f t="shared" si="51"/>
        <v>1.7742419107875681E-6</v>
      </c>
      <c r="S94" s="217">
        <f t="shared" si="51"/>
        <v>0</v>
      </c>
      <c r="T94" s="214">
        <f t="shared" si="51"/>
        <v>0</v>
      </c>
      <c r="U94" s="215">
        <f t="shared" si="51"/>
        <v>0</v>
      </c>
      <c r="V94" s="216">
        <f t="shared" si="51"/>
        <v>0</v>
      </c>
      <c r="W94" s="217">
        <f t="shared" si="51"/>
        <v>0</v>
      </c>
      <c r="X94" s="214">
        <f t="shared" si="51"/>
        <v>0</v>
      </c>
      <c r="Y94" s="215">
        <f t="shared" si="51"/>
        <v>0</v>
      </c>
      <c r="Z94" s="216">
        <f t="shared" si="51"/>
        <v>0</v>
      </c>
      <c r="AA94" s="214">
        <f t="shared" si="51"/>
        <v>0</v>
      </c>
      <c r="AB94" s="220">
        <f t="shared" si="51"/>
        <v>1.4550720318858665E-7</v>
      </c>
      <c r="AC94" s="221">
        <f t="shared" si="51"/>
        <v>0</v>
      </c>
      <c r="AD94" s="246"/>
    </row>
    <row r="95" spans="1:30" s="123" customFormat="1" ht="14.25" thickTop="1" thickBot="1" x14ac:dyDescent="0.25">
      <c r="A95" s="230" t="s">
        <v>13</v>
      </c>
      <c r="B95" s="248">
        <f>SUM(B71:B94)</f>
        <v>0.99999999999999978</v>
      </c>
      <c r="C95" s="249">
        <f t="shared" ref="C95:AC95" si="52">SUM(C71:C94)</f>
        <v>1</v>
      </c>
      <c r="D95" s="248">
        <f t="shared" si="52"/>
        <v>0.99999999999999989</v>
      </c>
      <c r="E95" s="249">
        <f t="shared" si="52"/>
        <v>1</v>
      </c>
      <c r="F95" s="248">
        <f t="shared" si="52"/>
        <v>1.0000000000000002</v>
      </c>
      <c r="G95" s="249">
        <f t="shared" si="52"/>
        <v>1</v>
      </c>
      <c r="H95" s="248">
        <f t="shared" si="52"/>
        <v>1</v>
      </c>
      <c r="I95" s="249">
        <f t="shared" si="52"/>
        <v>1</v>
      </c>
      <c r="J95" s="248">
        <f t="shared" si="52"/>
        <v>1</v>
      </c>
      <c r="K95" s="248">
        <f t="shared" si="52"/>
        <v>1</v>
      </c>
      <c r="L95" s="248">
        <f t="shared" si="52"/>
        <v>1</v>
      </c>
      <c r="M95" s="249">
        <f t="shared" si="52"/>
        <v>1</v>
      </c>
      <c r="N95" s="248">
        <f t="shared" si="52"/>
        <v>0.99999999999999989</v>
      </c>
      <c r="O95" s="249">
        <f t="shared" si="52"/>
        <v>1</v>
      </c>
      <c r="P95" s="248">
        <f t="shared" si="52"/>
        <v>0.99999999999999989</v>
      </c>
      <c r="Q95" s="249">
        <f t="shared" si="52"/>
        <v>1</v>
      </c>
      <c r="R95" s="248">
        <f t="shared" si="52"/>
        <v>1.0000000000000002</v>
      </c>
      <c r="S95" s="249">
        <f t="shared" si="52"/>
        <v>1</v>
      </c>
      <c r="T95" s="248">
        <f t="shared" si="52"/>
        <v>1</v>
      </c>
      <c r="U95" s="249">
        <f t="shared" si="52"/>
        <v>0.99999999999999989</v>
      </c>
      <c r="V95" s="248">
        <f t="shared" si="52"/>
        <v>1</v>
      </c>
      <c r="W95" s="249">
        <f t="shared" si="52"/>
        <v>1</v>
      </c>
      <c r="X95" s="248">
        <f t="shared" si="52"/>
        <v>0.99999999999999978</v>
      </c>
      <c r="Y95" s="249">
        <f t="shared" si="52"/>
        <v>1</v>
      </c>
      <c r="Z95" s="248">
        <f t="shared" si="52"/>
        <v>1</v>
      </c>
      <c r="AA95" s="248">
        <f t="shared" si="52"/>
        <v>1</v>
      </c>
      <c r="AB95" s="248">
        <f t="shared" si="52"/>
        <v>0.99999999999999978</v>
      </c>
      <c r="AC95" s="250">
        <f t="shared" si="52"/>
        <v>0.99999999999999989</v>
      </c>
      <c r="AD95" s="251"/>
    </row>
    <row r="96" spans="1:30" ht="13.5" thickTop="1" x14ac:dyDescent="0.2"/>
  </sheetData>
  <mergeCells count="47"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A37:A38"/>
    <mergeCell ref="B37:C37"/>
    <mergeCell ref="D37:E37"/>
    <mergeCell ref="F37:G37"/>
    <mergeCell ref="H37:I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" right="0.75" top="1" bottom="1" header="0.5" footer="0.5"/>
  <pageSetup paperSize="14" orientation="landscape" horizontalDpi="4294967292" verticalDpi="4294967292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2:AE96"/>
  <sheetViews>
    <sheetView zoomScale="90" zoomScaleNormal="90" zoomScalePageLayoutView="90" workbookViewId="0">
      <selection activeCell="B7" sqref="B7:AA30"/>
    </sheetView>
  </sheetViews>
  <sheetFormatPr defaultColWidth="8.85546875" defaultRowHeight="12.75" x14ac:dyDescent="0.2"/>
  <cols>
    <col min="1" max="1" width="15.42578125" style="91" customWidth="1"/>
    <col min="2" max="27" width="7.7109375" customWidth="1"/>
    <col min="28" max="28" width="10.140625" style="91" bestFit="1" customWidth="1"/>
    <col min="29" max="29" width="10" style="91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313" t="s">
        <v>44</v>
      </c>
      <c r="B2" s="313"/>
      <c r="C2" s="313"/>
      <c r="D2" s="313"/>
      <c r="E2" s="313"/>
      <c r="F2" s="313"/>
      <c r="G2" s="313"/>
      <c r="H2" s="313"/>
      <c r="I2" s="313"/>
      <c r="J2" s="313"/>
      <c r="K2" s="313"/>
      <c r="L2" s="313"/>
      <c r="M2" s="313"/>
      <c r="N2" s="313"/>
      <c r="O2" s="313"/>
      <c r="P2" s="313" t="s">
        <v>44</v>
      </c>
      <c r="Q2" s="313"/>
      <c r="R2" s="313"/>
      <c r="S2" s="313"/>
      <c r="T2" s="313"/>
      <c r="U2" s="313"/>
      <c r="V2" s="313"/>
      <c r="W2" s="313"/>
      <c r="X2" s="313"/>
      <c r="Y2" s="313"/>
      <c r="Z2" s="313"/>
      <c r="AA2" s="313"/>
      <c r="AB2" s="313"/>
      <c r="AC2" s="313"/>
    </row>
    <row r="3" spans="1:29" ht="15.75" x14ac:dyDescent="0.25">
      <c r="A3" s="6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98"/>
      <c r="AC3" s="98"/>
    </row>
    <row r="4" spans="1:29" ht="13.5" thickBot="1" x14ac:dyDescent="0.25"/>
    <row r="5" spans="1:29" ht="14.25" thickTop="1" thickBot="1" x14ac:dyDescent="0.25">
      <c r="A5" s="300" t="s">
        <v>0</v>
      </c>
      <c r="B5" s="302" t="s">
        <v>1</v>
      </c>
      <c r="C5" s="303"/>
      <c r="D5" s="302" t="s">
        <v>2</v>
      </c>
      <c r="E5" s="303"/>
      <c r="F5" s="302" t="s">
        <v>3</v>
      </c>
      <c r="G5" s="303"/>
      <c r="H5" s="302" t="s">
        <v>4</v>
      </c>
      <c r="I5" s="303"/>
      <c r="J5" s="302" t="s">
        <v>5</v>
      </c>
      <c r="K5" s="303"/>
      <c r="L5" s="302" t="s">
        <v>6</v>
      </c>
      <c r="M5" s="303"/>
      <c r="N5" s="302" t="s">
        <v>7</v>
      </c>
      <c r="O5" s="303"/>
      <c r="P5" s="302" t="s">
        <v>8</v>
      </c>
      <c r="Q5" s="303"/>
      <c r="R5" s="302" t="s">
        <v>9</v>
      </c>
      <c r="S5" s="303"/>
      <c r="T5" s="302" t="s">
        <v>10</v>
      </c>
      <c r="U5" s="303"/>
      <c r="V5" s="302" t="s">
        <v>11</v>
      </c>
      <c r="W5" s="303"/>
      <c r="X5" s="302" t="s">
        <v>12</v>
      </c>
      <c r="Y5" s="303"/>
      <c r="Z5" s="302" t="s">
        <v>40</v>
      </c>
      <c r="AA5" s="303"/>
      <c r="AB5" s="302" t="s">
        <v>41</v>
      </c>
      <c r="AC5" s="303"/>
    </row>
    <row r="6" spans="1:29" ht="15" thickTop="1" thickBot="1" x14ac:dyDescent="0.3">
      <c r="A6" s="301"/>
      <c r="B6" s="33" t="s">
        <v>14</v>
      </c>
      <c r="C6" s="34" t="s">
        <v>15</v>
      </c>
      <c r="D6" s="50" t="s">
        <v>14</v>
      </c>
      <c r="E6" s="51" t="s">
        <v>15</v>
      </c>
      <c r="F6" s="33" t="s">
        <v>14</v>
      </c>
      <c r="G6" s="34" t="s">
        <v>15</v>
      </c>
      <c r="H6" s="50" t="s">
        <v>14</v>
      </c>
      <c r="I6" s="51" t="s">
        <v>15</v>
      </c>
      <c r="J6" s="33" t="s">
        <v>14</v>
      </c>
      <c r="K6" s="34" t="s">
        <v>15</v>
      </c>
      <c r="L6" s="50" t="s">
        <v>14</v>
      </c>
      <c r="M6" s="51" t="s">
        <v>15</v>
      </c>
      <c r="N6" s="38" t="s">
        <v>14</v>
      </c>
      <c r="O6" s="40" t="s">
        <v>15</v>
      </c>
      <c r="P6" s="49" t="s">
        <v>14</v>
      </c>
      <c r="Q6" s="39" t="s">
        <v>15</v>
      </c>
      <c r="R6" s="36" t="s">
        <v>14</v>
      </c>
      <c r="S6" s="37" t="s">
        <v>15</v>
      </c>
      <c r="T6" s="49" t="s">
        <v>14</v>
      </c>
      <c r="U6" s="39" t="s">
        <v>15</v>
      </c>
      <c r="V6" s="36" t="s">
        <v>14</v>
      </c>
      <c r="W6" s="37" t="s">
        <v>15</v>
      </c>
      <c r="X6" s="49" t="s">
        <v>14</v>
      </c>
      <c r="Y6" s="39" t="s">
        <v>15</v>
      </c>
      <c r="Z6" s="36" t="s">
        <v>14</v>
      </c>
      <c r="AA6" s="33" t="s">
        <v>15</v>
      </c>
      <c r="AB6" s="38" t="s">
        <v>14</v>
      </c>
      <c r="AC6" s="40" t="s">
        <v>15</v>
      </c>
    </row>
    <row r="7" spans="1:29" ht="14.25" thickTop="1" thickBot="1" x14ac:dyDescent="0.25">
      <c r="A7" s="92" t="s">
        <v>16</v>
      </c>
      <c r="B7" s="35">
        <f>SUM(Daily!B195,Daily!B412,Daily!B629,Daily!B846)</f>
        <v>0</v>
      </c>
      <c r="C7" s="35">
        <f>SUM(Daily!C195,Daily!C412,Daily!C629,Daily!C846)</f>
        <v>0</v>
      </c>
      <c r="D7" s="35">
        <f>SUM(Daily!D195,Daily!D412,Daily!D629,Daily!D846)</f>
        <v>0</v>
      </c>
      <c r="E7" s="35">
        <f>SUM(Daily!E195,Daily!E412,Daily!E629,Daily!E846)</f>
        <v>0</v>
      </c>
      <c r="F7" s="35">
        <f>SUM(Daily!F195,Daily!F412,Daily!F629,Daily!F846)</f>
        <v>0</v>
      </c>
      <c r="G7" s="35">
        <f>SUM(Daily!G195,Daily!G412,Daily!G629,Daily!G846)</f>
        <v>0</v>
      </c>
      <c r="H7" s="35">
        <f>SUM(Daily!H195,Daily!H412,Daily!H629,Daily!H846)</f>
        <v>0</v>
      </c>
      <c r="I7" s="35">
        <f>SUM(Daily!I195,Daily!I412,Daily!I629,Daily!I846)</f>
        <v>0</v>
      </c>
      <c r="J7" s="35">
        <f>SUM(Daily!J195,Daily!J412,Daily!J629,Daily!J846)</f>
        <v>0</v>
      </c>
      <c r="K7" s="35">
        <f>SUM(Daily!K195,Daily!K412,Daily!K629,Daily!K846)</f>
        <v>0</v>
      </c>
      <c r="L7" s="35">
        <f>SUM(Daily!L195,Daily!L412,Daily!L629,Daily!L846)</f>
        <v>0</v>
      </c>
      <c r="M7" s="35">
        <f>SUM(Daily!M195,Daily!M412,Daily!M629,Daily!M846)</f>
        <v>0</v>
      </c>
      <c r="N7" s="35">
        <f>SUM(Daily!N195,Daily!N412,Daily!N629,Daily!N846)</f>
        <v>0</v>
      </c>
      <c r="O7" s="35">
        <f>SUM(Daily!O195,Daily!O412,Daily!O629,Daily!O846)</f>
        <v>0</v>
      </c>
      <c r="P7" s="35">
        <f>SUM(Daily!P195,Daily!P412,Daily!P629,Daily!P846)</f>
        <v>0</v>
      </c>
      <c r="Q7" s="35">
        <f>SUM(Daily!Q195,Daily!Q412,Daily!Q629,Daily!Q846)</f>
        <v>0</v>
      </c>
      <c r="R7" s="35">
        <f>SUM(Daily!R195,Daily!R412,Daily!R629,Daily!R846)</f>
        <v>0</v>
      </c>
      <c r="S7" s="35">
        <f>SUM(Daily!S195,Daily!S412,Daily!S629,Daily!S846)</f>
        <v>0</v>
      </c>
      <c r="T7" s="35">
        <f>SUM(Daily!T195,Daily!T412,Daily!T629,Daily!T846)</f>
        <v>0</v>
      </c>
      <c r="U7" s="35">
        <f>SUM(Daily!U195,Daily!U412,Daily!U629,Daily!U846)</f>
        <v>0</v>
      </c>
      <c r="V7" s="35">
        <f>SUM(Daily!V195,Daily!V412,Daily!V629,Daily!V846)</f>
        <v>0</v>
      </c>
      <c r="W7" s="35">
        <f>SUM(Daily!W195,Daily!W412,Daily!W629,Daily!W846)</f>
        <v>0</v>
      </c>
      <c r="X7" s="35">
        <f>SUM(Daily!X195,Daily!X412,Daily!X629,Daily!X846)</f>
        <v>0</v>
      </c>
      <c r="Y7" s="35">
        <f>SUM(Daily!Y195,Daily!Y412,Daily!Y629,Daily!Y846)</f>
        <v>0</v>
      </c>
      <c r="Z7" s="35">
        <f>SUM(Daily!Z195,Daily!Z412,Daily!Z629,Daily!Z846)</f>
        <v>0</v>
      </c>
      <c r="AA7" s="35">
        <f>SUM(Daily!AA195,Daily!AA412,Daily!AA629,Daily!AA846)</f>
        <v>0</v>
      </c>
      <c r="AB7" s="100">
        <f>B7+D7+F7+H7+J7+L7+N7+P7+R7+T7+V7+X7+Z7</f>
        <v>0</v>
      </c>
      <c r="AC7" s="101">
        <f>C7+E7+G7+I7+K7+M7+O7+Q7+S7+U7+W7+Y7+AA7</f>
        <v>0</v>
      </c>
    </row>
    <row r="8" spans="1:29" ht="14.25" thickTop="1" thickBot="1" x14ac:dyDescent="0.25">
      <c r="A8" s="93" t="s">
        <v>17</v>
      </c>
      <c r="B8" s="35">
        <f>SUM(Daily!B196,Daily!B413,Daily!B630,Daily!B847)</f>
        <v>918</v>
      </c>
      <c r="C8" s="35">
        <f>SUM(Daily!C196,Daily!C413,Daily!C630,Daily!C847)</f>
        <v>0</v>
      </c>
      <c r="D8" s="35">
        <f>SUM(Daily!D196,Daily!D413,Daily!D630,Daily!D847)</f>
        <v>587</v>
      </c>
      <c r="E8" s="35">
        <f>SUM(Daily!E196,Daily!E413,Daily!E630,Daily!E847)</f>
        <v>5</v>
      </c>
      <c r="F8" s="35">
        <f>SUM(Daily!F196,Daily!F413,Daily!F630,Daily!F847)</f>
        <v>1923</v>
      </c>
      <c r="G8" s="35">
        <f>SUM(Daily!G196,Daily!G413,Daily!G630,Daily!G847)</f>
        <v>14</v>
      </c>
      <c r="H8" s="35">
        <f>SUM(Daily!H196,Daily!H413,Daily!H630,Daily!H847)</f>
        <v>1350</v>
      </c>
      <c r="I8" s="35">
        <f>SUM(Daily!I196,Daily!I413,Daily!I630,Daily!I847)</f>
        <v>130</v>
      </c>
      <c r="J8" s="35">
        <f>SUM(Daily!J196,Daily!J413,Daily!J630,Daily!J847)</f>
        <v>30</v>
      </c>
      <c r="K8" s="35">
        <f>SUM(Daily!K196,Daily!K413,Daily!K630,Daily!K847)</f>
        <v>71</v>
      </c>
      <c r="L8" s="35">
        <f>SUM(Daily!L196,Daily!L413,Daily!L630,Daily!L847)</f>
        <v>301</v>
      </c>
      <c r="M8" s="35">
        <f>SUM(Daily!M196,Daily!M413,Daily!M630,Daily!M847)</f>
        <v>209</v>
      </c>
      <c r="N8" s="35">
        <f>SUM(Daily!N196,Daily!N413,Daily!N630,Daily!N847)</f>
        <v>702</v>
      </c>
      <c r="O8" s="35">
        <f>SUM(Daily!O196,Daily!O413,Daily!O630,Daily!O847)</f>
        <v>448</v>
      </c>
      <c r="P8" s="35">
        <f>SUM(Daily!P196,Daily!P413,Daily!P630,Daily!P847)</f>
        <v>251</v>
      </c>
      <c r="Q8" s="35">
        <f>SUM(Daily!Q196,Daily!Q413,Daily!Q630,Daily!Q847)</f>
        <v>269</v>
      </c>
      <c r="R8" s="35">
        <f>SUM(Daily!R196,Daily!R413,Daily!R630,Daily!R847)</f>
        <v>106</v>
      </c>
      <c r="S8" s="35">
        <f>SUM(Daily!S196,Daily!S413,Daily!S630,Daily!S847)</f>
        <v>316</v>
      </c>
      <c r="T8" s="35">
        <f>SUM(Daily!T196,Daily!T413,Daily!T630,Daily!T847)</f>
        <v>4</v>
      </c>
      <c r="U8" s="35">
        <f>SUM(Daily!U196,Daily!U413,Daily!U630,Daily!U847)</f>
        <v>27</v>
      </c>
      <c r="V8" s="35">
        <f>SUM(Daily!V196,Daily!V413,Daily!V630,Daily!V847)</f>
        <v>37</v>
      </c>
      <c r="W8" s="35">
        <f>SUM(Daily!W196,Daily!W413,Daily!W630,Daily!W847)</f>
        <v>84</v>
      </c>
      <c r="X8" s="35">
        <f>SUM(Daily!X196,Daily!X413,Daily!X630,Daily!X847)</f>
        <v>13</v>
      </c>
      <c r="Y8" s="35">
        <f>SUM(Daily!Y196,Daily!Y413,Daily!Y630,Daily!Y847)</f>
        <v>0</v>
      </c>
      <c r="Z8" s="35">
        <f>SUM(Daily!Z196,Daily!Z413,Daily!Z630,Daily!Z847)</f>
        <v>0</v>
      </c>
      <c r="AA8" s="35">
        <f>SUM(Daily!AA196,Daily!AA413,Daily!AA630,Daily!AA847)</f>
        <v>0</v>
      </c>
      <c r="AB8" s="11">
        <f>B8+D8+F8+H8+J8+L8+N8+P8+R8+T8+V8+X8+Z8</f>
        <v>6222</v>
      </c>
      <c r="AC8" s="7">
        <f t="shared" ref="AB8:AC30" si="0">C8+E8+G8+I8+K8+M8+O8+Q8+S8+U8+W8+Y8+AA8</f>
        <v>1573</v>
      </c>
    </row>
    <row r="9" spans="1:29" ht="14.25" thickTop="1" thickBot="1" x14ac:dyDescent="0.25">
      <c r="A9" s="94" t="s">
        <v>18</v>
      </c>
      <c r="B9" s="35">
        <f>SUM(Daily!B197,Daily!B414,Daily!B631,Daily!B848)</f>
        <v>4068</v>
      </c>
      <c r="C9" s="35">
        <f>SUM(Daily!C197,Daily!C414,Daily!C631,Daily!C848)</f>
        <v>245</v>
      </c>
      <c r="D9" s="35">
        <f>SUM(Daily!D197,Daily!D414,Daily!D631,Daily!D848)</f>
        <v>2246</v>
      </c>
      <c r="E9" s="35">
        <f>SUM(Daily!E197,Daily!E414,Daily!E631,Daily!E848)</f>
        <v>569</v>
      </c>
      <c r="F9" s="35">
        <f>SUM(Daily!F197,Daily!F414,Daily!F631,Daily!F848)</f>
        <v>8215</v>
      </c>
      <c r="G9" s="35">
        <f>SUM(Daily!G197,Daily!G414,Daily!G631,Daily!G848)</f>
        <v>1811</v>
      </c>
      <c r="H9" s="35">
        <f>SUM(Daily!H197,Daily!H414,Daily!H631,Daily!H848)</f>
        <v>6840</v>
      </c>
      <c r="I9" s="35">
        <f>SUM(Daily!I197,Daily!I414,Daily!I631,Daily!I848)</f>
        <v>3252</v>
      </c>
      <c r="J9" s="35">
        <f>SUM(Daily!J197,Daily!J414,Daily!J631,Daily!J848)</f>
        <v>285</v>
      </c>
      <c r="K9" s="35">
        <f>SUM(Daily!K197,Daily!K414,Daily!K631,Daily!K848)</f>
        <v>840</v>
      </c>
      <c r="L9" s="35">
        <f>SUM(Daily!L197,Daily!L414,Daily!L631,Daily!L848)</f>
        <v>2321</v>
      </c>
      <c r="M9" s="35">
        <f>SUM(Daily!M197,Daily!M414,Daily!M631,Daily!M848)</f>
        <v>2304</v>
      </c>
      <c r="N9" s="35">
        <f>SUM(Daily!N197,Daily!N414,Daily!N631,Daily!N848)</f>
        <v>5779</v>
      </c>
      <c r="O9" s="35">
        <f>SUM(Daily!O197,Daily!O414,Daily!O631,Daily!O848)</f>
        <v>5940</v>
      </c>
      <c r="P9" s="35">
        <f>SUM(Daily!P197,Daily!P414,Daily!P631,Daily!P848)</f>
        <v>3218</v>
      </c>
      <c r="Q9" s="35">
        <f>SUM(Daily!Q197,Daily!Q414,Daily!Q631,Daily!Q848)</f>
        <v>2844</v>
      </c>
      <c r="R9" s="35">
        <f>SUM(Daily!R197,Daily!R414,Daily!R631,Daily!R848)</f>
        <v>3587</v>
      </c>
      <c r="S9" s="35">
        <f>SUM(Daily!S197,Daily!S414,Daily!S631,Daily!S848)</f>
        <v>3595</v>
      </c>
      <c r="T9" s="35">
        <f>SUM(Daily!T197,Daily!T414,Daily!T631,Daily!T848)</f>
        <v>608</v>
      </c>
      <c r="U9" s="35">
        <f>SUM(Daily!U197,Daily!U414,Daily!U631,Daily!U848)</f>
        <v>1707</v>
      </c>
      <c r="V9" s="35">
        <f>SUM(Daily!V197,Daily!V414,Daily!V631,Daily!V848)</f>
        <v>2212</v>
      </c>
      <c r="W9" s="35">
        <f>SUM(Daily!W197,Daily!W414,Daily!W631,Daily!W848)</f>
        <v>3650</v>
      </c>
      <c r="X9" s="35">
        <f>SUM(Daily!X197,Daily!X414,Daily!X631,Daily!X848)</f>
        <v>2584</v>
      </c>
      <c r="Y9" s="35">
        <f>SUM(Daily!Y197,Daily!Y414,Daily!Y631,Daily!Y848)</f>
        <v>1688</v>
      </c>
      <c r="Z9" s="35">
        <f>SUM(Daily!Z197,Daily!Z414,Daily!Z631,Daily!Z848)</f>
        <v>5788</v>
      </c>
      <c r="AA9" s="35">
        <f>SUM(Daily!AA197,Daily!AA414,Daily!AA631,Daily!AA848)</f>
        <v>4072</v>
      </c>
      <c r="AB9" s="11">
        <f t="shared" si="0"/>
        <v>47751</v>
      </c>
      <c r="AC9" s="7">
        <f t="shared" si="0"/>
        <v>32517</v>
      </c>
    </row>
    <row r="10" spans="1:29" ht="14.25" thickTop="1" thickBot="1" x14ac:dyDescent="0.25">
      <c r="A10" s="93" t="s">
        <v>19</v>
      </c>
      <c r="B10" s="35">
        <f>SUM(Daily!B198,Daily!B415,Daily!B632,Daily!B849)</f>
        <v>5746</v>
      </c>
      <c r="C10" s="35">
        <f>SUM(Daily!C198,Daily!C415,Daily!C632,Daily!C849)</f>
        <v>5243</v>
      </c>
      <c r="D10" s="35">
        <f>SUM(Daily!D198,Daily!D415,Daily!D632,Daily!D849)</f>
        <v>2819</v>
      </c>
      <c r="E10" s="35">
        <f>SUM(Daily!E198,Daily!E415,Daily!E632,Daily!E849)</f>
        <v>2482</v>
      </c>
      <c r="F10" s="35">
        <f>SUM(Daily!F198,Daily!F415,Daily!F632,Daily!F849)</f>
        <v>9623</v>
      </c>
      <c r="G10" s="35">
        <f>SUM(Daily!G198,Daily!G415,Daily!G632,Daily!G849)</f>
        <v>4692</v>
      </c>
      <c r="H10" s="35">
        <f>SUM(Daily!H198,Daily!H415,Daily!H632,Daily!H849)</f>
        <v>9225</v>
      </c>
      <c r="I10" s="35">
        <f>SUM(Daily!I198,Daily!I415,Daily!I632,Daily!I849)</f>
        <v>7621</v>
      </c>
      <c r="J10" s="35">
        <f>SUM(Daily!J198,Daily!J415,Daily!J632,Daily!J849)</f>
        <v>581</v>
      </c>
      <c r="K10" s="35">
        <f>SUM(Daily!K198,Daily!K415,Daily!K632,Daily!K849)</f>
        <v>1559</v>
      </c>
      <c r="L10" s="35">
        <f>SUM(Daily!L198,Daily!L415,Daily!L632,Daily!L849)</f>
        <v>3637</v>
      </c>
      <c r="M10" s="35">
        <f>SUM(Daily!M198,Daily!M415,Daily!M632,Daily!M849)</f>
        <v>4430</v>
      </c>
      <c r="N10" s="35">
        <f>SUM(Daily!N198,Daily!N415,Daily!N632,Daily!N849)</f>
        <v>9321</v>
      </c>
      <c r="O10" s="35">
        <f>SUM(Daily!O198,Daily!O415,Daily!O632,Daily!O849)</f>
        <v>9126</v>
      </c>
      <c r="P10" s="35">
        <f>SUM(Daily!P198,Daily!P415,Daily!P632,Daily!P849)</f>
        <v>4927</v>
      </c>
      <c r="Q10" s="35">
        <f>SUM(Daily!Q198,Daily!Q415,Daily!Q632,Daily!Q849)</f>
        <v>5445</v>
      </c>
      <c r="R10" s="35">
        <f>SUM(Daily!R198,Daily!R415,Daily!R632,Daily!R849)</f>
        <v>7091</v>
      </c>
      <c r="S10" s="35">
        <f>SUM(Daily!S198,Daily!S415,Daily!S632,Daily!S849)</f>
        <v>6220</v>
      </c>
      <c r="T10" s="35">
        <f>SUM(Daily!T198,Daily!T415,Daily!T632,Daily!T849)</f>
        <v>1281</v>
      </c>
      <c r="U10" s="35">
        <f>SUM(Daily!U198,Daily!U415,Daily!U632,Daily!U849)</f>
        <v>2918</v>
      </c>
      <c r="V10" s="35">
        <f>SUM(Daily!V198,Daily!V415,Daily!V632,Daily!V849)</f>
        <v>4368</v>
      </c>
      <c r="W10" s="35">
        <f>SUM(Daily!W198,Daily!W415,Daily!W632,Daily!W849)</f>
        <v>7009</v>
      </c>
      <c r="X10" s="35">
        <f>SUM(Daily!X198,Daily!X415,Daily!X632,Daily!X849)</f>
        <v>5052</v>
      </c>
      <c r="Y10" s="35">
        <f>SUM(Daily!Y198,Daily!Y415,Daily!Y632,Daily!Y849)</f>
        <v>3023</v>
      </c>
      <c r="Z10" s="35">
        <f>SUM(Daily!Z198,Daily!Z415,Daily!Z632,Daily!Z849)</f>
        <v>8411</v>
      </c>
      <c r="AA10" s="35">
        <f>SUM(Daily!AA198,Daily!AA415,Daily!AA632,Daily!AA849)</f>
        <v>8072</v>
      </c>
      <c r="AB10" s="11">
        <f t="shared" si="0"/>
        <v>72082</v>
      </c>
      <c r="AC10" s="7">
        <f t="shared" si="0"/>
        <v>67840</v>
      </c>
    </row>
    <row r="11" spans="1:29" ht="14.25" thickTop="1" thickBot="1" x14ac:dyDescent="0.25">
      <c r="A11" s="94" t="s">
        <v>20</v>
      </c>
      <c r="B11" s="35">
        <f>SUM(Daily!B199,Daily!B416,Daily!B633,Daily!B850)</f>
        <v>5837</v>
      </c>
      <c r="C11" s="35">
        <f>SUM(Daily!C199,Daily!C416,Daily!C633,Daily!C850)</f>
        <v>6250</v>
      </c>
      <c r="D11" s="35">
        <f>SUM(Daily!D199,Daily!D416,Daily!D633,Daily!D850)</f>
        <v>2466</v>
      </c>
      <c r="E11" s="35">
        <f>SUM(Daily!E199,Daily!E416,Daily!E633,Daily!E850)</f>
        <v>2609</v>
      </c>
      <c r="F11" s="35">
        <f>SUM(Daily!F199,Daily!F416,Daily!F633,Daily!F850)</f>
        <v>7927</v>
      </c>
      <c r="G11" s="35">
        <f>SUM(Daily!G199,Daily!G416,Daily!G633,Daily!G850)</f>
        <v>5626</v>
      </c>
      <c r="H11" s="35">
        <f>SUM(Daily!H199,Daily!H416,Daily!H633,Daily!H850)</f>
        <v>9309</v>
      </c>
      <c r="I11" s="35">
        <f>SUM(Daily!I199,Daily!I416,Daily!I633,Daily!I850)</f>
        <v>9117</v>
      </c>
      <c r="J11" s="35">
        <f>SUM(Daily!J199,Daily!J416,Daily!J633,Daily!J850)</f>
        <v>651</v>
      </c>
      <c r="K11" s="35">
        <f>SUM(Daily!K199,Daily!K416,Daily!K633,Daily!K850)</f>
        <v>1923</v>
      </c>
      <c r="L11" s="35">
        <f>SUM(Daily!L199,Daily!L416,Daily!L633,Daily!L850)</f>
        <v>3710</v>
      </c>
      <c r="M11" s="35">
        <f>SUM(Daily!M199,Daily!M416,Daily!M633,Daily!M850)</f>
        <v>5856</v>
      </c>
      <c r="N11" s="35">
        <f>SUM(Daily!N199,Daily!N416,Daily!N633,Daily!N850)</f>
        <v>8912</v>
      </c>
      <c r="O11" s="35">
        <f>SUM(Daily!O199,Daily!O416,Daily!O633,Daily!O850)</f>
        <v>9657</v>
      </c>
      <c r="P11" s="35">
        <f>SUM(Daily!P199,Daily!P416,Daily!P633,Daily!P850)</f>
        <v>4915</v>
      </c>
      <c r="Q11" s="35">
        <f>SUM(Daily!Q199,Daily!Q416,Daily!Q633,Daily!Q850)</f>
        <v>4694</v>
      </c>
      <c r="R11" s="35">
        <f>SUM(Daily!R199,Daily!R416,Daily!R633,Daily!R850)</f>
        <v>7267</v>
      </c>
      <c r="S11" s="35">
        <f>SUM(Daily!S199,Daily!S416,Daily!S633,Daily!S850)</f>
        <v>6194</v>
      </c>
      <c r="T11" s="35">
        <f>SUM(Daily!T199,Daily!T416,Daily!T633,Daily!T850)</f>
        <v>1340</v>
      </c>
      <c r="U11" s="35">
        <f>SUM(Daily!U199,Daily!U416,Daily!U633,Daily!U850)</f>
        <v>2466</v>
      </c>
      <c r="V11" s="35">
        <f>SUM(Daily!V199,Daily!V416,Daily!V633,Daily!V850)</f>
        <v>4116</v>
      </c>
      <c r="W11" s="35">
        <f>SUM(Daily!W199,Daily!W416,Daily!W633,Daily!W850)</f>
        <v>6603</v>
      </c>
      <c r="X11" s="35">
        <f>SUM(Daily!X199,Daily!X416,Daily!X633,Daily!X850)</f>
        <v>4460</v>
      </c>
      <c r="Y11" s="35">
        <f>SUM(Daily!Y199,Daily!Y416,Daily!Y633,Daily!Y850)</f>
        <v>3356</v>
      </c>
      <c r="Z11" s="35">
        <f>SUM(Daily!Z199,Daily!Z416,Daily!Z633,Daily!Z850)</f>
        <v>8834</v>
      </c>
      <c r="AA11" s="35">
        <f>SUM(Daily!AA199,Daily!AA416,Daily!AA633,Daily!AA850)</f>
        <v>8849</v>
      </c>
      <c r="AB11" s="11">
        <f t="shared" si="0"/>
        <v>69744</v>
      </c>
      <c r="AC11" s="7">
        <f t="shared" si="0"/>
        <v>73200</v>
      </c>
    </row>
    <row r="12" spans="1:29" ht="14.25" thickTop="1" thickBot="1" x14ac:dyDescent="0.25">
      <c r="A12" s="93" t="s">
        <v>21</v>
      </c>
      <c r="B12" s="35">
        <f>SUM(Daily!B200,Daily!B417,Daily!B634,Daily!B851)</f>
        <v>6096</v>
      </c>
      <c r="C12" s="35">
        <f>SUM(Daily!C200,Daily!C417,Daily!C634,Daily!C851)</f>
        <v>4982</v>
      </c>
      <c r="D12" s="35">
        <f>SUM(Daily!D200,Daily!D417,Daily!D634,Daily!D851)</f>
        <v>2232</v>
      </c>
      <c r="E12" s="35">
        <f>SUM(Daily!E200,Daily!E417,Daily!E634,Daily!E851)</f>
        <v>2087</v>
      </c>
      <c r="F12" s="35">
        <f>SUM(Daily!F200,Daily!F417,Daily!F634,Daily!F851)</f>
        <v>6923</v>
      </c>
      <c r="G12" s="35">
        <f>SUM(Daily!G200,Daily!G417,Daily!G634,Daily!G851)</f>
        <v>3856</v>
      </c>
      <c r="H12" s="35">
        <f>SUM(Daily!H200,Daily!H417,Daily!H634,Daily!H851)</f>
        <v>9041</v>
      </c>
      <c r="I12" s="35">
        <f>SUM(Daily!I200,Daily!I417,Daily!I634,Daily!I851)</f>
        <v>7861</v>
      </c>
      <c r="J12" s="35">
        <f>SUM(Daily!J200,Daily!J417,Daily!J634,Daily!J851)</f>
        <v>654</v>
      </c>
      <c r="K12" s="35">
        <f>SUM(Daily!K200,Daily!K417,Daily!K634,Daily!K851)</f>
        <v>1644</v>
      </c>
      <c r="L12" s="35">
        <f>SUM(Daily!L200,Daily!L417,Daily!L634,Daily!L851)</f>
        <v>3166</v>
      </c>
      <c r="M12" s="35">
        <f>SUM(Daily!M200,Daily!M417,Daily!M634,Daily!M851)</f>
        <v>5190</v>
      </c>
      <c r="N12" s="35">
        <f>SUM(Daily!N200,Daily!N417,Daily!N634,Daily!N851)</f>
        <v>7426</v>
      </c>
      <c r="O12" s="35">
        <f>SUM(Daily!O200,Daily!O417,Daily!O634,Daily!O851)</f>
        <v>8699</v>
      </c>
      <c r="P12" s="35">
        <f>SUM(Daily!P200,Daily!P417,Daily!P634,Daily!P851)</f>
        <v>4288</v>
      </c>
      <c r="Q12" s="35">
        <f>SUM(Daily!Q200,Daily!Q417,Daily!Q634,Daily!Q851)</f>
        <v>3563</v>
      </c>
      <c r="R12" s="35">
        <f>SUM(Daily!R200,Daily!R417,Daily!R634,Daily!R851)</f>
        <v>6344</v>
      </c>
      <c r="S12" s="35">
        <f>SUM(Daily!S200,Daily!S417,Daily!S634,Daily!S851)</f>
        <v>4854</v>
      </c>
      <c r="T12" s="35">
        <f>SUM(Daily!T200,Daily!T417,Daily!T634,Daily!T851)</f>
        <v>1028</v>
      </c>
      <c r="U12" s="35">
        <f>SUM(Daily!U200,Daily!U417,Daily!U634,Daily!U851)</f>
        <v>1575</v>
      </c>
      <c r="V12" s="35">
        <f>SUM(Daily!V200,Daily!V417,Daily!V634,Daily!V851)</f>
        <v>3279</v>
      </c>
      <c r="W12" s="35">
        <f>SUM(Daily!W200,Daily!W417,Daily!W634,Daily!W851)</f>
        <v>6592</v>
      </c>
      <c r="X12" s="35">
        <f>SUM(Daily!X200,Daily!X417,Daily!X634,Daily!X851)</f>
        <v>3646</v>
      </c>
      <c r="Y12" s="35">
        <f>SUM(Daily!Y200,Daily!Y417,Daily!Y634,Daily!Y851)</f>
        <v>2680</v>
      </c>
      <c r="Z12" s="35">
        <f>SUM(Daily!Z200,Daily!Z417,Daily!Z634,Daily!Z851)</f>
        <v>8297</v>
      </c>
      <c r="AA12" s="35">
        <f>SUM(Daily!AA200,Daily!AA417,Daily!AA634,Daily!AA851)</f>
        <v>8054</v>
      </c>
      <c r="AB12" s="11">
        <f t="shared" si="0"/>
        <v>62420</v>
      </c>
      <c r="AC12" s="7">
        <f t="shared" si="0"/>
        <v>61637</v>
      </c>
    </row>
    <row r="13" spans="1:29" ht="14.25" thickTop="1" thickBot="1" x14ac:dyDescent="0.25">
      <c r="A13" s="94" t="s">
        <v>22</v>
      </c>
      <c r="B13" s="35">
        <f>SUM(Daily!B201,Daily!B418,Daily!B635,Daily!B852)</f>
        <v>6175</v>
      </c>
      <c r="C13" s="35">
        <f>SUM(Daily!C201,Daily!C418,Daily!C635,Daily!C852)</f>
        <v>5640</v>
      </c>
      <c r="D13" s="35">
        <f>SUM(Daily!D201,Daily!D418,Daily!D635,Daily!D852)</f>
        <v>2205</v>
      </c>
      <c r="E13" s="35">
        <f>SUM(Daily!E201,Daily!E418,Daily!E635,Daily!E852)</f>
        <v>1983</v>
      </c>
      <c r="F13" s="35">
        <f>SUM(Daily!F201,Daily!F418,Daily!F635,Daily!F852)</f>
        <v>6660</v>
      </c>
      <c r="G13" s="35">
        <f>SUM(Daily!G201,Daily!G418,Daily!G635,Daily!G852)</f>
        <v>3019</v>
      </c>
      <c r="H13" s="35">
        <f>SUM(Daily!H201,Daily!H418,Daily!H635,Daily!H852)</f>
        <v>9461</v>
      </c>
      <c r="I13" s="35">
        <f>SUM(Daily!I201,Daily!I418,Daily!I635,Daily!I852)</f>
        <v>7733</v>
      </c>
      <c r="J13" s="35">
        <f>SUM(Daily!J201,Daily!J418,Daily!J635,Daily!J852)</f>
        <v>747</v>
      </c>
      <c r="K13" s="35">
        <f>SUM(Daily!K201,Daily!K418,Daily!K635,Daily!K852)</f>
        <v>2023</v>
      </c>
      <c r="L13" s="35">
        <f>SUM(Daily!L201,Daily!L418,Daily!L635,Daily!L852)</f>
        <v>2388</v>
      </c>
      <c r="M13" s="35">
        <f>SUM(Daily!M201,Daily!M418,Daily!M635,Daily!M852)</f>
        <v>5746</v>
      </c>
      <c r="N13" s="35">
        <f>SUM(Daily!N201,Daily!N418,Daily!N635,Daily!N852)</f>
        <v>6608</v>
      </c>
      <c r="O13" s="35">
        <f>SUM(Daily!O201,Daily!O418,Daily!O635,Daily!O852)</f>
        <v>9851</v>
      </c>
      <c r="P13" s="35">
        <f>SUM(Daily!P201,Daily!P418,Daily!P635,Daily!P852)</f>
        <v>4368</v>
      </c>
      <c r="Q13" s="35">
        <f>SUM(Daily!Q201,Daily!Q418,Daily!Q635,Daily!Q852)</f>
        <v>2933</v>
      </c>
      <c r="R13" s="35">
        <f>SUM(Daily!R201,Daily!R418,Daily!R635,Daily!R852)</f>
        <v>6671</v>
      </c>
      <c r="S13" s="35">
        <f>SUM(Daily!S201,Daily!S418,Daily!S635,Daily!S852)</f>
        <v>4684</v>
      </c>
      <c r="T13" s="35">
        <f>SUM(Daily!T201,Daily!T418,Daily!T635,Daily!T852)</f>
        <v>814</v>
      </c>
      <c r="U13" s="35">
        <f>SUM(Daily!U201,Daily!U418,Daily!U635,Daily!U852)</f>
        <v>1108</v>
      </c>
      <c r="V13" s="35">
        <f>SUM(Daily!V201,Daily!V418,Daily!V635,Daily!V852)</f>
        <v>2890</v>
      </c>
      <c r="W13" s="35">
        <f>SUM(Daily!W201,Daily!W418,Daily!W635,Daily!W852)</f>
        <v>7924</v>
      </c>
      <c r="X13" s="35">
        <f>SUM(Daily!X201,Daily!X418,Daily!X635,Daily!X852)</f>
        <v>3622</v>
      </c>
      <c r="Y13" s="35">
        <f>SUM(Daily!Y201,Daily!Y418,Daily!Y635,Daily!Y852)</f>
        <v>1880</v>
      </c>
      <c r="Z13" s="35">
        <f>SUM(Daily!Z201,Daily!Z418,Daily!Z635,Daily!Z852)</f>
        <v>8836</v>
      </c>
      <c r="AA13" s="35">
        <f>SUM(Daily!AA201,Daily!AA418,Daily!AA635,Daily!AA852)</f>
        <v>8820</v>
      </c>
      <c r="AB13" s="11">
        <f t="shared" si="0"/>
        <v>61445</v>
      </c>
      <c r="AC13" s="7">
        <f t="shared" si="0"/>
        <v>63344</v>
      </c>
    </row>
    <row r="14" spans="1:29" ht="14.25" thickTop="1" thickBot="1" x14ac:dyDescent="0.25">
      <c r="A14" s="93" t="s">
        <v>23</v>
      </c>
      <c r="B14" s="35">
        <f>SUM(Daily!B202,Daily!B419,Daily!B636,Daily!B853)</f>
        <v>5914</v>
      </c>
      <c r="C14" s="35">
        <f>SUM(Daily!C202,Daily!C419,Daily!C636,Daily!C853)</f>
        <v>5899</v>
      </c>
      <c r="D14" s="35">
        <f>SUM(Daily!D202,Daily!D419,Daily!D636,Daily!D853)</f>
        <v>2189</v>
      </c>
      <c r="E14" s="35">
        <f>SUM(Daily!E202,Daily!E419,Daily!E636,Daily!E853)</f>
        <v>1819</v>
      </c>
      <c r="F14" s="35">
        <f>SUM(Daily!F202,Daily!F419,Daily!F636,Daily!F853)</f>
        <v>5773</v>
      </c>
      <c r="G14" s="35">
        <f>SUM(Daily!G202,Daily!G419,Daily!G636,Daily!G853)</f>
        <v>3076</v>
      </c>
      <c r="H14" s="35">
        <f>SUM(Daily!H202,Daily!H419,Daily!H636,Daily!H853)</f>
        <v>8783</v>
      </c>
      <c r="I14" s="35">
        <f>SUM(Daily!I202,Daily!I419,Daily!I636,Daily!I853)</f>
        <v>7009</v>
      </c>
      <c r="J14" s="35">
        <f>SUM(Daily!J202,Daily!J419,Daily!J636,Daily!J853)</f>
        <v>708</v>
      </c>
      <c r="K14" s="35">
        <f>SUM(Daily!K202,Daily!K419,Daily!K636,Daily!K853)</f>
        <v>1436</v>
      </c>
      <c r="L14" s="35">
        <f>SUM(Daily!L202,Daily!L419,Daily!L636,Daily!L853)</f>
        <v>2063</v>
      </c>
      <c r="M14" s="35">
        <f>SUM(Daily!M202,Daily!M419,Daily!M636,Daily!M853)</f>
        <v>4827</v>
      </c>
      <c r="N14" s="35">
        <f>SUM(Daily!N202,Daily!N419,Daily!N636,Daily!N853)</f>
        <v>6281</v>
      </c>
      <c r="O14" s="35">
        <f>SUM(Daily!O202,Daily!O419,Daily!O636,Daily!O853)</f>
        <v>7501</v>
      </c>
      <c r="P14" s="35">
        <f>SUM(Daily!P202,Daily!P419,Daily!P636,Daily!P853)</f>
        <v>4536</v>
      </c>
      <c r="Q14" s="35">
        <f>SUM(Daily!Q202,Daily!Q419,Daily!Q636,Daily!Q853)</f>
        <v>2332</v>
      </c>
      <c r="R14" s="35">
        <f>SUM(Daily!R202,Daily!R419,Daily!R636,Daily!R853)</f>
        <v>5965</v>
      </c>
      <c r="S14" s="35">
        <f>SUM(Daily!S202,Daily!S419,Daily!S636,Daily!S853)</f>
        <v>3756</v>
      </c>
      <c r="T14" s="35">
        <f>SUM(Daily!T202,Daily!T419,Daily!T636,Daily!T853)</f>
        <v>953</v>
      </c>
      <c r="U14" s="35">
        <f>SUM(Daily!U202,Daily!U419,Daily!U636,Daily!U853)</f>
        <v>918</v>
      </c>
      <c r="V14" s="35">
        <f>SUM(Daily!V202,Daily!V419,Daily!V636,Daily!V853)</f>
        <v>2755</v>
      </c>
      <c r="W14" s="35">
        <f>SUM(Daily!W202,Daily!W419,Daily!W636,Daily!W853)</f>
        <v>8327</v>
      </c>
      <c r="X14" s="35">
        <f>SUM(Daily!X202,Daily!X419,Daily!X636,Daily!X853)</f>
        <v>3267</v>
      </c>
      <c r="Y14" s="35">
        <f>SUM(Daily!Y202,Daily!Y419,Daily!Y636,Daily!Y853)</f>
        <v>1497</v>
      </c>
      <c r="Z14" s="35">
        <f>SUM(Daily!Z202,Daily!Z419,Daily!Z636,Daily!Z853)</f>
        <v>8638</v>
      </c>
      <c r="AA14" s="35">
        <f>SUM(Daily!AA202,Daily!AA419,Daily!AA636,Daily!AA853)</f>
        <v>7590</v>
      </c>
      <c r="AB14" s="11">
        <f t="shared" si="0"/>
        <v>57825</v>
      </c>
      <c r="AC14" s="7">
        <f t="shared" si="0"/>
        <v>55987</v>
      </c>
    </row>
    <row r="15" spans="1:29" ht="14.25" thickTop="1" thickBot="1" x14ac:dyDescent="0.25">
      <c r="A15" s="94" t="s">
        <v>24</v>
      </c>
      <c r="B15" s="35">
        <f>SUM(Daily!B203,Daily!B420,Daily!B637,Daily!B854)</f>
        <v>6497</v>
      </c>
      <c r="C15" s="35">
        <f>SUM(Daily!C203,Daily!C420,Daily!C637,Daily!C854)</f>
        <v>7001</v>
      </c>
      <c r="D15" s="35">
        <f>SUM(Daily!D203,Daily!D420,Daily!D637,Daily!D854)</f>
        <v>2309</v>
      </c>
      <c r="E15" s="35">
        <f>SUM(Daily!E203,Daily!E420,Daily!E637,Daily!E854)</f>
        <v>1941</v>
      </c>
      <c r="F15" s="35">
        <f>SUM(Daily!F203,Daily!F420,Daily!F637,Daily!F854)</f>
        <v>6108</v>
      </c>
      <c r="G15" s="35">
        <f>SUM(Daily!G203,Daily!G420,Daily!G637,Daily!G854)</f>
        <v>3147</v>
      </c>
      <c r="H15" s="35">
        <f>SUM(Daily!H203,Daily!H420,Daily!H637,Daily!H854)</f>
        <v>9791</v>
      </c>
      <c r="I15" s="35">
        <f>SUM(Daily!I203,Daily!I420,Daily!I637,Daily!I854)</f>
        <v>7722</v>
      </c>
      <c r="J15" s="35">
        <f>SUM(Daily!J203,Daily!J420,Daily!J637,Daily!J854)</f>
        <v>887</v>
      </c>
      <c r="K15" s="35">
        <f>SUM(Daily!K203,Daily!K420,Daily!K637,Daily!K854)</f>
        <v>1072</v>
      </c>
      <c r="L15" s="35">
        <f>SUM(Daily!L203,Daily!L420,Daily!L637,Daily!L854)</f>
        <v>2194</v>
      </c>
      <c r="M15" s="35">
        <f>SUM(Daily!M203,Daily!M420,Daily!M637,Daily!M854)</f>
        <v>4800</v>
      </c>
      <c r="N15" s="35">
        <f>SUM(Daily!N203,Daily!N420,Daily!N637,Daily!N854)</f>
        <v>6849</v>
      </c>
      <c r="O15" s="35">
        <f>SUM(Daily!O203,Daily!O420,Daily!O637,Daily!O854)</f>
        <v>7914</v>
      </c>
      <c r="P15" s="35">
        <f>SUM(Daily!P203,Daily!P420,Daily!P637,Daily!P854)</f>
        <v>4468</v>
      </c>
      <c r="Q15" s="35">
        <f>SUM(Daily!Q203,Daily!Q420,Daily!Q637,Daily!Q854)</f>
        <v>2449</v>
      </c>
      <c r="R15" s="35">
        <f>SUM(Daily!R203,Daily!R420,Daily!R637,Daily!R854)</f>
        <v>6612</v>
      </c>
      <c r="S15" s="35">
        <f>SUM(Daily!S203,Daily!S420,Daily!S637,Daily!S854)</f>
        <v>4004</v>
      </c>
      <c r="T15" s="35">
        <f>SUM(Daily!T203,Daily!T420,Daily!T637,Daily!T854)</f>
        <v>864</v>
      </c>
      <c r="U15" s="35">
        <f>SUM(Daily!U203,Daily!U420,Daily!U637,Daily!U854)</f>
        <v>886</v>
      </c>
      <c r="V15" s="35">
        <f>SUM(Daily!V203,Daily!V420,Daily!V637,Daily!V854)</f>
        <v>3189</v>
      </c>
      <c r="W15" s="35">
        <f>SUM(Daily!W203,Daily!W420,Daily!W637,Daily!W854)</f>
        <v>8836</v>
      </c>
      <c r="X15" s="35">
        <f>SUM(Daily!X203,Daily!X420,Daily!X637,Daily!X854)</f>
        <v>3433</v>
      </c>
      <c r="Y15" s="35">
        <f>SUM(Daily!Y203,Daily!Y420,Daily!Y637,Daily!Y854)</f>
        <v>1219</v>
      </c>
      <c r="Z15" s="35">
        <f>SUM(Daily!Z203,Daily!Z420,Daily!Z637,Daily!Z854)</f>
        <v>8943</v>
      </c>
      <c r="AA15" s="35">
        <f>SUM(Daily!AA203,Daily!AA420,Daily!AA637,Daily!AA854)</f>
        <v>8910</v>
      </c>
      <c r="AB15" s="11">
        <f t="shared" si="0"/>
        <v>62144</v>
      </c>
      <c r="AC15" s="7">
        <f t="shared" si="0"/>
        <v>59901</v>
      </c>
    </row>
    <row r="16" spans="1:29" ht="14.25" thickTop="1" thickBot="1" x14ac:dyDescent="0.25">
      <c r="A16" s="93" t="s">
        <v>25</v>
      </c>
      <c r="B16" s="35">
        <f>SUM(Daily!B204,Daily!B421,Daily!B638,Daily!B855)</f>
        <v>6952</v>
      </c>
      <c r="C16" s="35">
        <f>SUM(Daily!C204,Daily!C421,Daily!C638,Daily!C855)</f>
        <v>7167</v>
      </c>
      <c r="D16" s="35">
        <f>SUM(Daily!D204,Daily!D421,Daily!D638,Daily!D855)</f>
        <v>2562</v>
      </c>
      <c r="E16" s="35">
        <f>SUM(Daily!E204,Daily!E421,Daily!E638,Daily!E855)</f>
        <v>2078</v>
      </c>
      <c r="F16" s="35">
        <f>SUM(Daily!F204,Daily!F421,Daily!F638,Daily!F855)</f>
        <v>5882</v>
      </c>
      <c r="G16" s="35">
        <f>SUM(Daily!G204,Daily!G421,Daily!G638,Daily!G855)</f>
        <v>4237</v>
      </c>
      <c r="H16" s="35">
        <f>SUM(Daily!H204,Daily!H421,Daily!H638,Daily!H855)</f>
        <v>10339</v>
      </c>
      <c r="I16" s="35">
        <f>SUM(Daily!I204,Daily!I421,Daily!I638,Daily!I855)</f>
        <v>8913</v>
      </c>
      <c r="J16" s="35">
        <f>SUM(Daily!J204,Daily!J421,Daily!J638,Daily!J855)</f>
        <v>1018</v>
      </c>
      <c r="K16" s="35">
        <f>SUM(Daily!K204,Daily!K421,Daily!K638,Daily!K855)</f>
        <v>881</v>
      </c>
      <c r="L16" s="35">
        <f>SUM(Daily!L204,Daily!L421,Daily!L638,Daily!L855)</f>
        <v>2926</v>
      </c>
      <c r="M16" s="35">
        <f>SUM(Daily!M204,Daily!M421,Daily!M638,Daily!M855)</f>
        <v>5115</v>
      </c>
      <c r="N16" s="35">
        <f>SUM(Daily!N204,Daily!N421,Daily!N638,Daily!N855)</f>
        <v>7779</v>
      </c>
      <c r="O16" s="35">
        <f>SUM(Daily!O204,Daily!O421,Daily!O638,Daily!O855)</f>
        <v>7705</v>
      </c>
      <c r="P16" s="35">
        <f>SUM(Daily!P204,Daily!P421,Daily!P638,Daily!P855)</f>
        <v>4973</v>
      </c>
      <c r="Q16" s="35">
        <f>SUM(Daily!Q204,Daily!Q421,Daily!Q638,Daily!Q855)</f>
        <v>2712</v>
      </c>
      <c r="R16" s="35">
        <f>SUM(Daily!R204,Daily!R421,Daily!R638,Daily!R855)</f>
        <v>6715</v>
      </c>
      <c r="S16" s="35">
        <f>SUM(Daily!S204,Daily!S421,Daily!S638,Daily!S855)</f>
        <v>4526</v>
      </c>
      <c r="T16" s="35">
        <f>SUM(Daily!T204,Daily!T421,Daily!T638,Daily!T855)</f>
        <v>1029</v>
      </c>
      <c r="U16" s="35">
        <f>SUM(Daily!U204,Daily!U421,Daily!U638,Daily!U855)</f>
        <v>1069</v>
      </c>
      <c r="V16" s="35">
        <f>SUM(Daily!V204,Daily!V421,Daily!V638,Daily!V855)</f>
        <v>3844</v>
      </c>
      <c r="W16" s="35">
        <f>SUM(Daily!W204,Daily!W421,Daily!W638,Daily!W855)</f>
        <v>9516</v>
      </c>
      <c r="X16" s="35">
        <f>SUM(Daily!X204,Daily!X421,Daily!X638,Daily!X855)</f>
        <v>3851</v>
      </c>
      <c r="Y16" s="35">
        <f>SUM(Daily!Y204,Daily!Y421,Daily!Y638,Daily!Y855)</f>
        <v>1511</v>
      </c>
      <c r="Z16" s="35">
        <f>SUM(Daily!Z204,Daily!Z421,Daily!Z638,Daily!Z855)</f>
        <v>9628</v>
      </c>
      <c r="AA16" s="35">
        <f>SUM(Daily!AA204,Daily!AA421,Daily!AA638,Daily!AA855)</f>
        <v>9730</v>
      </c>
      <c r="AB16" s="11">
        <f t="shared" si="0"/>
        <v>67498</v>
      </c>
      <c r="AC16" s="7">
        <f t="shared" si="0"/>
        <v>65160</v>
      </c>
    </row>
    <row r="17" spans="1:29" ht="14.25" thickTop="1" thickBot="1" x14ac:dyDescent="0.25">
      <c r="A17" s="94" t="s">
        <v>26</v>
      </c>
      <c r="B17" s="35">
        <f>SUM(Daily!B205,Daily!B422,Daily!B639,Daily!B856)</f>
        <v>7217</v>
      </c>
      <c r="C17" s="35">
        <f>SUM(Daily!C205,Daily!C422,Daily!C639,Daily!C856)</f>
        <v>6827</v>
      </c>
      <c r="D17" s="35">
        <f>SUM(Daily!D205,Daily!D422,Daily!D639,Daily!D856)</f>
        <v>2362</v>
      </c>
      <c r="E17" s="35">
        <f>SUM(Daily!E205,Daily!E422,Daily!E639,Daily!E856)</f>
        <v>2086</v>
      </c>
      <c r="F17" s="35">
        <f>SUM(Daily!F205,Daily!F422,Daily!F639,Daily!F856)</f>
        <v>4905</v>
      </c>
      <c r="G17" s="35">
        <f>SUM(Daily!G205,Daily!G422,Daily!G639,Daily!G856)</f>
        <v>4125</v>
      </c>
      <c r="H17" s="35">
        <f>SUM(Daily!H205,Daily!H422,Daily!H639,Daily!H856)</f>
        <v>9787</v>
      </c>
      <c r="I17" s="35">
        <f>SUM(Daily!I205,Daily!I422,Daily!I639,Daily!I856)</f>
        <v>8736</v>
      </c>
      <c r="J17" s="35">
        <f>SUM(Daily!J205,Daily!J422,Daily!J639,Daily!J856)</f>
        <v>987</v>
      </c>
      <c r="K17" s="35">
        <f>SUM(Daily!K205,Daily!K422,Daily!K639,Daily!K856)</f>
        <v>780</v>
      </c>
      <c r="L17" s="35">
        <f>SUM(Daily!L205,Daily!L422,Daily!L639,Daily!L856)</f>
        <v>2997</v>
      </c>
      <c r="M17" s="35">
        <f>SUM(Daily!M205,Daily!M422,Daily!M639,Daily!M856)</f>
        <v>4071</v>
      </c>
      <c r="N17" s="35">
        <f>SUM(Daily!N205,Daily!N422,Daily!N639,Daily!N856)</f>
        <v>7638</v>
      </c>
      <c r="O17" s="35">
        <f>SUM(Daily!O205,Daily!O422,Daily!O639,Daily!O856)</f>
        <v>6765</v>
      </c>
      <c r="P17" s="35">
        <f>SUM(Daily!P205,Daily!P422,Daily!P639,Daily!P856)</f>
        <v>4498</v>
      </c>
      <c r="Q17" s="35">
        <f>SUM(Daily!Q205,Daily!Q422,Daily!Q639,Daily!Q856)</f>
        <v>2562</v>
      </c>
      <c r="R17" s="35">
        <f>SUM(Daily!R205,Daily!R422,Daily!R639,Daily!R856)</f>
        <v>6365</v>
      </c>
      <c r="S17" s="35">
        <f>SUM(Daily!S205,Daily!S422,Daily!S639,Daily!S856)</f>
        <v>4184</v>
      </c>
      <c r="T17" s="35">
        <f>SUM(Daily!T205,Daily!T422,Daily!T639,Daily!T856)</f>
        <v>850</v>
      </c>
      <c r="U17" s="35">
        <f>SUM(Daily!U205,Daily!U422,Daily!U639,Daily!U856)</f>
        <v>1106</v>
      </c>
      <c r="V17" s="35">
        <f>SUM(Daily!V205,Daily!V422,Daily!V639,Daily!V856)</f>
        <v>3830</v>
      </c>
      <c r="W17" s="35">
        <f>SUM(Daily!W205,Daily!W422,Daily!W639,Daily!W856)</f>
        <v>7557</v>
      </c>
      <c r="X17" s="35">
        <f>SUM(Daily!X205,Daily!X422,Daily!X639,Daily!X856)</f>
        <v>3664</v>
      </c>
      <c r="Y17" s="35">
        <f>SUM(Daily!Y205,Daily!Y422,Daily!Y639,Daily!Y856)</f>
        <v>1519</v>
      </c>
      <c r="Z17" s="35">
        <f>SUM(Daily!Z205,Daily!Z422,Daily!Z639,Daily!Z856)</f>
        <v>9842</v>
      </c>
      <c r="AA17" s="35">
        <f>SUM(Daily!AA205,Daily!AA422,Daily!AA639,Daily!AA856)</f>
        <v>10047</v>
      </c>
      <c r="AB17" s="11">
        <f t="shared" si="0"/>
        <v>64942</v>
      </c>
      <c r="AC17" s="7">
        <f t="shared" si="0"/>
        <v>60365</v>
      </c>
    </row>
    <row r="18" spans="1:29" ht="14.25" thickTop="1" thickBot="1" x14ac:dyDescent="0.25">
      <c r="A18" s="93" t="s">
        <v>27</v>
      </c>
      <c r="B18" s="35">
        <f>SUM(Daily!B206,Daily!B423,Daily!B640,Daily!B857)</f>
        <v>7132</v>
      </c>
      <c r="C18" s="35">
        <f>SUM(Daily!C206,Daily!C423,Daily!C640,Daily!C857)</f>
        <v>7306</v>
      </c>
      <c r="D18" s="35">
        <f>SUM(Daily!D206,Daily!D423,Daily!D640,Daily!D857)</f>
        <v>2409</v>
      </c>
      <c r="E18" s="35">
        <f>SUM(Daily!E206,Daily!E423,Daily!E640,Daily!E857)</f>
        <v>2138</v>
      </c>
      <c r="F18" s="35">
        <f>SUM(Daily!F206,Daily!F423,Daily!F640,Daily!F857)</f>
        <v>4896</v>
      </c>
      <c r="G18" s="35">
        <f>SUM(Daily!G206,Daily!G423,Daily!G640,Daily!G857)</f>
        <v>4919</v>
      </c>
      <c r="H18" s="35">
        <f>SUM(Daily!H206,Daily!H423,Daily!H640,Daily!H857)</f>
        <v>10304</v>
      </c>
      <c r="I18" s="35">
        <f>SUM(Daily!I206,Daily!I423,Daily!I640,Daily!I857)</f>
        <v>9255</v>
      </c>
      <c r="J18" s="35">
        <f>SUM(Daily!J206,Daily!J423,Daily!J640,Daily!J857)</f>
        <v>1053</v>
      </c>
      <c r="K18" s="35">
        <f>SUM(Daily!K206,Daily!K423,Daily!K640,Daily!K857)</f>
        <v>829</v>
      </c>
      <c r="L18" s="35">
        <f>SUM(Daily!L206,Daily!L423,Daily!L640,Daily!L857)</f>
        <v>3665</v>
      </c>
      <c r="M18" s="35">
        <f>SUM(Daily!M206,Daily!M423,Daily!M640,Daily!M857)</f>
        <v>3506</v>
      </c>
      <c r="N18" s="35">
        <f>SUM(Daily!N206,Daily!N423,Daily!N640,Daily!N857)</f>
        <v>8114</v>
      </c>
      <c r="O18" s="35">
        <f>SUM(Daily!O206,Daily!O423,Daily!O640,Daily!O857)</f>
        <v>6761</v>
      </c>
      <c r="P18" s="35">
        <f>SUM(Daily!P206,Daily!P423,Daily!P640,Daily!P857)</f>
        <v>5128</v>
      </c>
      <c r="Q18" s="35">
        <f>SUM(Daily!Q206,Daily!Q423,Daily!Q640,Daily!Q857)</f>
        <v>2930</v>
      </c>
      <c r="R18" s="35">
        <f>SUM(Daily!R206,Daily!R423,Daily!R640,Daily!R857)</f>
        <v>6388</v>
      </c>
      <c r="S18" s="35">
        <f>SUM(Daily!S206,Daily!S423,Daily!S640,Daily!S857)</f>
        <v>4579</v>
      </c>
      <c r="T18" s="35">
        <f>SUM(Daily!T206,Daily!T423,Daily!T640,Daily!T857)</f>
        <v>1412</v>
      </c>
      <c r="U18" s="35">
        <f>SUM(Daily!U206,Daily!U423,Daily!U640,Daily!U857)</f>
        <v>865</v>
      </c>
      <c r="V18" s="35">
        <f>SUM(Daily!V206,Daily!V423,Daily!V640,Daily!V857)</f>
        <v>4768</v>
      </c>
      <c r="W18" s="35">
        <f>SUM(Daily!W206,Daily!W423,Daily!W640,Daily!W857)</f>
        <v>8549</v>
      </c>
      <c r="X18" s="35">
        <f>SUM(Daily!X206,Daily!X423,Daily!X640,Daily!X857)</f>
        <v>3898</v>
      </c>
      <c r="Y18" s="35">
        <f>SUM(Daily!Y206,Daily!Y423,Daily!Y640,Daily!Y857)</f>
        <v>1475</v>
      </c>
      <c r="Z18" s="35">
        <f>SUM(Daily!Z206,Daily!Z423,Daily!Z640,Daily!Z857)</f>
        <v>10615</v>
      </c>
      <c r="AA18" s="35">
        <f>SUM(Daily!AA206,Daily!AA423,Daily!AA640,Daily!AA857)</f>
        <v>10345</v>
      </c>
      <c r="AB18" s="11">
        <f t="shared" si="0"/>
        <v>69782</v>
      </c>
      <c r="AC18" s="7">
        <f t="shared" si="0"/>
        <v>63457</v>
      </c>
    </row>
    <row r="19" spans="1:29" ht="14.25" thickTop="1" thickBot="1" x14ac:dyDescent="0.25">
      <c r="A19" s="94" t="s">
        <v>28</v>
      </c>
      <c r="B19" s="35">
        <f>SUM(Daily!B207,Daily!B424,Daily!B641,Daily!B858)</f>
        <v>7122</v>
      </c>
      <c r="C19" s="35">
        <f>SUM(Daily!C207,Daily!C424,Daily!C641,Daily!C858)</f>
        <v>8489</v>
      </c>
      <c r="D19" s="35">
        <f>SUM(Daily!D207,Daily!D424,Daily!D641,Daily!D858)</f>
        <v>2964</v>
      </c>
      <c r="E19" s="35">
        <f>SUM(Daily!E207,Daily!E424,Daily!E641,Daily!E858)</f>
        <v>2674</v>
      </c>
      <c r="F19" s="35">
        <f>SUM(Daily!F207,Daily!F424,Daily!F641,Daily!F858)</f>
        <v>4564</v>
      </c>
      <c r="G19" s="35">
        <f>SUM(Daily!G207,Daily!G424,Daily!G641,Daily!G858)</f>
        <v>6888</v>
      </c>
      <c r="H19" s="35">
        <f>SUM(Daily!H207,Daily!H424,Daily!H641,Daily!H858)</f>
        <v>10794</v>
      </c>
      <c r="I19" s="35">
        <f>SUM(Daily!I207,Daily!I424,Daily!I641,Daily!I858)</f>
        <v>10712</v>
      </c>
      <c r="J19" s="35">
        <f>SUM(Daily!J207,Daily!J424,Daily!J641,Daily!J858)</f>
        <v>1321</v>
      </c>
      <c r="K19" s="35">
        <f>SUM(Daily!K207,Daily!K424,Daily!K641,Daily!K858)</f>
        <v>834</v>
      </c>
      <c r="L19" s="35">
        <f>SUM(Daily!L207,Daily!L424,Daily!L641,Daily!L858)</f>
        <v>5635</v>
      </c>
      <c r="M19" s="35">
        <f>SUM(Daily!M207,Daily!M424,Daily!M641,Daily!M858)</f>
        <v>3326</v>
      </c>
      <c r="N19" s="35">
        <f>SUM(Daily!N207,Daily!N424,Daily!N641,Daily!N858)</f>
        <v>11038</v>
      </c>
      <c r="O19" s="35">
        <f>SUM(Daily!O207,Daily!O424,Daily!O641,Daily!O858)</f>
        <v>7109</v>
      </c>
      <c r="P19" s="35">
        <f>SUM(Daily!P207,Daily!P424,Daily!P641,Daily!P858)</f>
        <v>5988</v>
      </c>
      <c r="Q19" s="35">
        <f>SUM(Daily!Q207,Daily!Q424,Daily!Q641,Daily!Q858)</f>
        <v>3404</v>
      </c>
      <c r="R19" s="35">
        <f>SUM(Daily!R207,Daily!R424,Daily!R641,Daily!R858)</f>
        <v>7249</v>
      </c>
      <c r="S19" s="35">
        <f>SUM(Daily!S207,Daily!S424,Daily!S641,Daily!S858)</f>
        <v>5674</v>
      </c>
      <c r="T19" s="35">
        <f>SUM(Daily!T207,Daily!T424,Daily!T641,Daily!T858)</f>
        <v>1715</v>
      </c>
      <c r="U19" s="35">
        <f>SUM(Daily!U207,Daily!U424,Daily!U641,Daily!U858)</f>
        <v>867</v>
      </c>
      <c r="V19" s="35">
        <f>SUM(Daily!V207,Daily!V424,Daily!V641,Daily!V858)</f>
        <v>6264</v>
      </c>
      <c r="W19" s="35">
        <f>SUM(Daily!W207,Daily!W424,Daily!W641,Daily!W858)</f>
        <v>8072</v>
      </c>
      <c r="X19" s="35">
        <f>SUM(Daily!X207,Daily!X424,Daily!X641,Daily!X858)</f>
        <v>5070</v>
      </c>
      <c r="Y19" s="35">
        <f>SUM(Daily!Y207,Daily!Y424,Daily!Y641,Daily!Y858)</f>
        <v>1618</v>
      </c>
      <c r="Z19" s="35">
        <f>SUM(Daily!Z207,Daily!Z424,Daily!Z641,Daily!Z858)</f>
        <v>11473</v>
      </c>
      <c r="AA19" s="35">
        <f>SUM(Daily!AA207,Daily!AA424,Daily!AA641,Daily!AA858)</f>
        <v>11860</v>
      </c>
      <c r="AB19" s="11">
        <f t="shared" si="0"/>
        <v>81197</v>
      </c>
      <c r="AC19" s="7">
        <f t="shared" si="0"/>
        <v>71527</v>
      </c>
    </row>
    <row r="20" spans="1:29" ht="14.25" thickTop="1" thickBot="1" x14ac:dyDescent="0.25">
      <c r="A20" s="93" t="s">
        <v>29</v>
      </c>
      <c r="B20" s="35">
        <f>SUM(Daily!B208,Daily!B425,Daily!B642,Daily!B859)</f>
        <v>8378</v>
      </c>
      <c r="C20" s="35">
        <f>SUM(Daily!C208,Daily!C425,Daily!C642,Daily!C859)</f>
        <v>8891</v>
      </c>
      <c r="D20" s="35">
        <f>SUM(Daily!D208,Daily!D425,Daily!D642,Daily!D859)</f>
        <v>3649</v>
      </c>
      <c r="E20" s="35">
        <f>SUM(Daily!E208,Daily!E425,Daily!E642,Daily!E859)</f>
        <v>3056</v>
      </c>
      <c r="F20" s="35">
        <f>SUM(Daily!F208,Daily!F425,Daily!F642,Daily!F859)</f>
        <v>5959</v>
      </c>
      <c r="G20" s="35">
        <f>SUM(Daily!G208,Daily!G425,Daily!G642,Daily!G859)</f>
        <v>10597</v>
      </c>
      <c r="H20" s="35">
        <f>SUM(Daily!H208,Daily!H425,Daily!H642,Daily!H859)</f>
        <v>11448</v>
      </c>
      <c r="I20" s="35">
        <f>SUM(Daily!I208,Daily!I425,Daily!I642,Daily!I859)</f>
        <v>14641</v>
      </c>
      <c r="J20" s="35">
        <f>SUM(Daily!J208,Daily!J425,Daily!J642,Daily!J859)</f>
        <v>2391</v>
      </c>
      <c r="K20" s="35">
        <f>SUM(Daily!K208,Daily!K425,Daily!K642,Daily!K859)</f>
        <v>845</v>
      </c>
      <c r="L20" s="35">
        <f>SUM(Daily!L208,Daily!L425,Daily!L642,Daily!L859)</f>
        <v>7337</v>
      </c>
      <c r="M20" s="35">
        <f>SUM(Daily!M208,Daily!M425,Daily!M642,Daily!M859)</f>
        <v>3579</v>
      </c>
      <c r="N20" s="35">
        <f>SUM(Daily!N208,Daily!N425,Daily!N642,Daily!N859)</f>
        <v>13837</v>
      </c>
      <c r="O20" s="35">
        <f>SUM(Daily!O208,Daily!O425,Daily!O642,Daily!O859)</f>
        <v>9021</v>
      </c>
      <c r="P20" s="35">
        <f>SUM(Daily!P208,Daily!P425,Daily!P642,Daily!P859)</f>
        <v>7946</v>
      </c>
      <c r="Q20" s="35">
        <f>SUM(Daily!Q208,Daily!Q425,Daily!Q642,Daily!Q859)</f>
        <v>4220</v>
      </c>
      <c r="R20" s="35">
        <f>SUM(Daily!R208,Daily!R425,Daily!R642,Daily!R859)</f>
        <v>9124</v>
      </c>
      <c r="S20" s="35">
        <f>SUM(Daily!S208,Daily!S425,Daily!S642,Daily!S859)</f>
        <v>7997</v>
      </c>
      <c r="T20" s="35">
        <f>SUM(Daily!T208,Daily!T425,Daily!T642,Daily!T859)</f>
        <v>3327</v>
      </c>
      <c r="U20" s="35">
        <f>SUM(Daily!U208,Daily!U425,Daily!U642,Daily!U859)</f>
        <v>1023</v>
      </c>
      <c r="V20" s="35">
        <f>SUM(Daily!V208,Daily!V425,Daily!V642,Daily!V859)</f>
        <v>8995</v>
      </c>
      <c r="W20" s="35">
        <f>SUM(Daily!W208,Daily!W425,Daily!W642,Daily!W859)</f>
        <v>8989</v>
      </c>
      <c r="X20" s="35">
        <f>SUM(Daily!X208,Daily!X425,Daily!X642,Daily!X859)</f>
        <v>7199</v>
      </c>
      <c r="Y20" s="35">
        <f>SUM(Daily!Y208,Daily!Y425,Daily!Y642,Daily!Y859)</f>
        <v>2022</v>
      </c>
      <c r="Z20" s="35">
        <f>SUM(Daily!Z208,Daily!Z425,Daily!Z642,Daily!Z859)</f>
        <v>13089</v>
      </c>
      <c r="AA20" s="35">
        <f>SUM(Daily!AA208,Daily!AA425,Daily!AA642,Daily!AA859)</f>
        <v>13999</v>
      </c>
      <c r="AB20" s="11">
        <f t="shared" si="0"/>
        <v>102679</v>
      </c>
      <c r="AC20" s="7">
        <f t="shared" si="0"/>
        <v>88880</v>
      </c>
    </row>
    <row r="21" spans="1:29" ht="14.25" thickTop="1" thickBot="1" x14ac:dyDescent="0.25">
      <c r="A21" s="94" t="s">
        <v>30</v>
      </c>
      <c r="B21" s="35">
        <f>SUM(Daily!B209,Daily!B426,Daily!B643,Daily!B860)</f>
        <v>8172</v>
      </c>
      <c r="C21" s="35">
        <f>SUM(Daily!C209,Daily!C426,Daily!C643,Daily!C860)</f>
        <v>10212</v>
      </c>
      <c r="D21" s="35">
        <f>SUM(Daily!D209,Daily!D426,Daily!D643,Daily!D860)</f>
        <v>3162</v>
      </c>
      <c r="E21" s="35">
        <f>SUM(Daily!E209,Daily!E426,Daily!E643,Daily!E860)</f>
        <v>3749</v>
      </c>
      <c r="F21" s="35">
        <f>SUM(Daily!F209,Daily!F426,Daily!F643,Daily!F860)</f>
        <v>5660</v>
      </c>
      <c r="G21" s="35">
        <f>SUM(Daily!G209,Daily!G426,Daily!G643,Daily!G860)</f>
        <v>12011</v>
      </c>
      <c r="H21" s="35">
        <f>SUM(Daily!H209,Daily!H426,Daily!H643,Daily!H860)</f>
        <v>12077</v>
      </c>
      <c r="I21" s="35">
        <f>SUM(Daily!I209,Daily!I426,Daily!I643,Daily!I860)</f>
        <v>15766</v>
      </c>
      <c r="J21" s="35">
        <f>SUM(Daily!J209,Daily!J426,Daily!J643,Daily!J860)</f>
        <v>2795</v>
      </c>
      <c r="K21" s="35">
        <f>SUM(Daily!K209,Daily!K426,Daily!K643,Daily!K860)</f>
        <v>871</v>
      </c>
      <c r="L21" s="35">
        <f>SUM(Daily!L209,Daily!L426,Daily!L643,Daily!L860)</f>
        <v>7379</v>
      </c>
      <c r="M21" s="35">
        <f>SUM(Daily!M209,Daily!M426,Daily!M643,Daily!M860)</f>
        <v>3632</v>
      </c>
      <c r="N21" s="35">
        <f>SUM(Daily!N209,Daily!N426,Daily!N643,Daily!N860)</f>
        <v>14567</v>
      </c>
      <c r="O21" s="35">
        <f>SUM(Daily!O209,Daily!O426,Daily!O643,Daily!O860)</f>
        <v>9343</v>
      </c>
      <c r="P21" s="35">
        <f>SUM(Daily!P209,Daily!P426,Daily!P643,Daily!P860)</f>
        <v>7169</v>
      </c>
      <c r="Q21" s="35">
        <f>SUM(Daily!Q209,Daily!Q426,Daily!Q643,Daily!Q860)</f>
        <v>4839</v>
      </c>
      <c r="R21" s="35">
        <f>SUM(Daily!R209,Daily!R426,Daily!R643,Daily!R860)</f>
        <v>9099</v>
      </c>
      <c r="S21" s="35">
        <f>SUM(Daily!S209,Daily!S426,Daily!S643,Daily!S860)</f>
        <v>8538</v>
      </c>
      <c r="T21" s="35">
        <f>SUM(Daily!T209,Daily!T426,Daily!T643,Daily!T860)</f>
        <v>2597</v>
      </c>
      <c r="U21" s="35">
        <f>SUM(Daily!U209,Daily!U426,Daily!U643,Daily!U860)</f>
        <v>957</v>
      </c>
      <c r="V21" s="35">
        <f>SUM(Daily!V209,Daily!V426,Daily!V643,Daily!V860)</f>
        <v>8579</v>
      </c>
      <c r="W21" s="35">
        <f>SUM(Daily!W209,Daily!W426,Daily!W643,Daily!W860)</f>
        <v>8642</v>
      </c>
      <c r="X21" s="35">
        <f>SUM(Daily!X209,Daily!X426,Daily!X643,Daily!X860)</f>
        <v>7546</v>
      </c>
      <c r="Y21" s="35">
        <f>SUM(Daily!Y209,Daily!Y426,Daily!Y643,Daily!Y860)</f>
        <v>2532</v>
      </c>
      <c r="Z21" s="35">
        <f>SUM(Daily!Z209,Daily!Z426,Daily!Z643,Daily!Z860)</f>
        <v>13932</v>
      </c>
      <c r="AA21" s="35">
        <f>SUM(Daily!AA209,Daily!AA426,Daily!AA643,Daily!AA860)</f>
        <v>16147</v>
      </c>
      <c r="AB21" s="11">
        <f t="shared" si="0"/>
        <v>102734</v>
      </c>
      <c r="AC21" s="7">
        <f t="shared" si="0"/>
        <v>97239</v>
      </c>
    </row>
    <row r="22" spans="1:29" ht="14.25" thickTop="1" thickBot="1" x14ac:dyDescent="0.25">
      <c r="A22" s="93" t="s">
        <v>31</v>
      </c>
      <c r="B22" s="35">
        <f>SUM(Daily!B210,Daily!B427,Daily!B644,Daily!B861)</f>
        <v>7589</v>
      </c>
      <c r="C22" s="35">
        <f>SUM(Daily!C210,Daily!C427,Daily!C644,Daily!C861)</f>
        <v>10775</v>
      </c>
      <c r="D22" s="35">
        <f>SUM(Daily!D210,Daily!D427,Daily!D644,Daily!D861)</f>
        <v>2301</v>
      </c>
      <c r="E22" s="35">
        <f>SUM(Daily!E210,Daily!E427,Daily!E644,Daily!E861)</f>
        <v>3969</v>
      </c>
      <c r="F22" s="35">
        <f>SUM(Daily!F210,Daily!F427,Daily!F644,Daily!F861)</f>
        <v>4454</v>
      </c>
      <c r="G22" s="35">
        <f>SUM(Daily!G210,Daily!G427,Daily!G644,Daily!G861)</f>
        <v>12508</v>
      </c>
      <c r="H22" s="35">
        <f>SUM(Daily!H210,Daily!H427,Daily!H644,Daily!H861)</f>
        <v>10787</v>
      </c>
      <c r="I22" s="35">
        <f>SUM(Daily!I210,Daily!I427,Daily!I644,Daily!I861)</f>
        <v>14732</v>
      </c>
      <c r="J22" s="35">
        <f>SUM(Daily!J210,Daily!J427,Daily!J644,Daily!J861)</f>
        <v>2006</v>
      </c>
      <c r="K22" s="35">
        <f>SUM(Daily!K210,Daily!K427,Daily!K644,Daily!K861)</f>
        <v>817</v>
      </c>
      <c r="L22" s="35">
        <f>SUM(Daily!L210,Daily!L427,Daily!L644,Daily!L861)</f>
        <v>6460</v>
      </c>
      <c r="M22" s="35">
        <f>SUM(Daily!M210,Daily!M427,Daily!M644,Daily!M861)</f>
        <v>3146</v>
      </c>
      <c r="N22" s="35">
        <f>SUM(Daily!N210,Daily!N427,Daily!N644,Daily!N861)</f>
        <v>12540</v>
      </c>
      <c r="O22" s="35">
        <f>SUM(Daily!O210,Daily!O427,Daily!O644,Daily!O861)</f>
        <v>9249</v>
      </c>
      <c r="P22" s="35">
        <f>SUM(Daily!P210,Daily!P427,Daily!P644,Daily!P861)</f>
        <v>5181</v>
      </c>
      <c r="Q22" s="35">
        <f>SUM(Daily!Q210,Daily!Q427,Daily!Q644,Daily!Q861)</f>
        <v>5354</v>
      </c>
      <c r="R22" s="35">
        <f>SUM(Daily!R210,Daily!R427,Daily!R644,Daily!R861)</f>
        <v>7620</v>
      </c>
      <c r="S22" s="35">
        <f>SUM(Daily!S210,Daily!S427,Daily!S644,Daily!S861)</f>
        <v>8521</v>
      </c>
      <c r="T22" s="35">
        <f>SUM(Daily!T210,Daily!T427,Daily!T644,Daily!T861)</f>
        <v>1938</v>
      </c>
      <c r="U22" s="35">
        <f>SUM(Daily!U210,Daily!U427,Daily!U644,Daily!U861)</f>
        <v>1052</v>
      </c>
      <c r="V22" s="35">
        <f>SUM(Daily!V210,Daily!V427,Daily!V644,Daily!V861)</f>
        <v>8466</v>
      </c>
      <c r="W22" s="35">
        <f>SUM(Daily!W210,Daily!W427,Daily!W644,Daily!W861)</f>
        <v>9470</v>
      </c>
      <c r="X22" s="35">
        <f>SUM(Daily!X210,Daily!X427,Daily!X644,Daily!X861)</f>
        <v>6366</v>
      </c>
      <c r="Y22" s="35">
        <f>SUM(Daily!Y210,Daily!Y427,Daily!Y644,Daily!Y861)</f>
        <v>2224</v>
      </c>
      <c r="Z22" s="35">
        <f>SUM(Daily!Z210,Daily!Z427,Daily!Z644,Daily!Z861)</f>
        <v>12463</v>
      </c>
      <c r="AA22" s="35">
        <f>SUM(Daily!AA210,Daily!AA427,Daily!AA644,Daily!AA861)</f>
        <v>14473</v>
      </c>
      <c r="AB22" s="11">
        <f t="shared" si="0"/>
        <v>88171</v>
      </c>
      <c r="AC22" s="7">
        <f t="shared" si="0"/>
        <v>96290</v>
      </c>
    </row>
    <row r="23" spans="1:29" ht="14.25" thickTop="1" thickBot="1" x14ac:dyDescent="0.25">
      <c r="A23" s="94" t="s">
        <v>32</v>
      </c>
      <c r="B23" s="35">
        <f>SUM(Daily!B211,Daily!B428,Daily!B645,Daily!B862)</f>
        <v>6638</v>
      </c>
      <c r="C23" s="35">
        <f>SUM(Daily!C211,Daily!C428,Daily!C645,Daily!C862)</f>
        <v>9372</v>
      </c>
      <c r="D23" s="35">
        <f>SUM(Daily!D211,Daily!D428,Daily!D645,Daily!D862)</f>
        <v>1802</v>
      </c>
      <c r="E23" s="35">
        <f>SUM(Daily!E211,Daily!E428,Daily!E645,Daily!E862)</f>
        <v>3654</v>
      </c>
      <c r="F23" s="35">
        <f>SUM(Daily!F211,Daily!F428,Daily!F645,Daily!F862)</f>
        <v>3551</v>
      </c>
      <c r="G23" s="35">
        <f>SUM(Daily!G211,Daily!G428,Daily!G645,Daily!G862)</f>
        <v>10569</v>
      </c>
      <c r="H23" s="35">
        <f>SUM(Daily!H211,Daily!H428,Daily!H645,Daily!H862)</f>
        <v>8783</v>
      </c>
      <c r="I23" s="35">
        <f>SUM(Daily!I211,Daily!I428,Daily!I645,Daily!I862)</f>
        <v>14326</v>
      </c>
      <c r="J23" s="35">
        <f>SUM(Daily!J211,Daily!J428,Daily!J645,Daily!J862)</f>
        <v>1640</v>
      </c>
      <c r="K23" s="35">
        <f>SUM(Daily!K211,Daily!K428,Daily!K645,Daily!K862)</f>
        <v>578</v>
      </c>
      <c r="L23" s="35">
        <f>SUM(Daily!L211,Daily!L428,Daily!L645,Daily!L862)</f>
        <v>5881</v>
      </c>
      <c r="M23" s="35">
        <f>SUM(Daily!M211,Daily!M428,Daily!M645,Daily!M862)</f>
        <v>2537</v>
      </c>
      <c r="N23" s="35">
        <f>SUM(Daily!N211,Daily!N428,Daily!N645,Daily!N862)</f>
        <v>9968</v>
      </c>
      <c r="O23" s="35">
        <f>SUM(Daily!O211,Daily!O428,Daily!O645,Daily!O862)</f>
        <v>7751</v>
      </c>
      <c r="P23" s="35">
        <f>SUM(Daily!P211,Daily!P428,Daily!P645,Daily!P862)</f>
        <v>3745</v>
      </c>
      <c r="Q23" s="35">
        <f>SUM(Daily!Q211,Daily!Q428,Daily!Q645,Daily!Q862)</f>
        <v>4889</v>
      </c>
      <c r="R23" s="35">
        <f>SUM(Daily!R211,Daily!R428,Daily!R645,Daily!R862)</f>
        <v>5909</v>
      </c>
      <c r="S23" s="35">
        <f>SUM(Daily!S211,Daily!S428,Daily!S645,Daily!S862)</f>
        <v>7092</v>
      </c>
      <c r="T23" s="35">
        <f>SUM(Daily!T211,Daily!T428,Daily!T645,Daily!T862)</f>
        <v>1747</v>
      </c>
      <c r="U23" s="35">
        <f>SUM(Daily!U211,Daily!U428,Daily!U645,Daily!U862)</f>
        <v>851</v>
      </c>
      <c r="V23" s="35">
        <f>SUM(Daily!V211,Daily!V428,Daily!V645,Daily!V862)</f>
        <v>8627</v>
      </c>
      <c r="W23" s="35">
        <f>SUM(Daily!W211,Daily!W428,Daily!W645,Daily!W862)</f>
        <v>6696</v>
      </c>
      <c r="X23" s="35">
        <f>SUM(Daily!X211,Daily!X428,Daily!X645,Daily!X862)</f>
        <v>4299</v>
      </c>
      <c r="Y23" s="35">
        <f>SUM(Daily!Y211,Daily!Y428,Daily!Y645,Daily!Y862)</f>
        <v>2001</v>
      </c>
      <c r="Z23" s="35">
        <f>SUM(Daily!Z211,Daily!Z428,Daily!Z645,Daily!Z862)</f>
        <v>11614</v>
      </c>
      <c r="AA23" s="35">
        <f>SUM(Daily!AA211,Daily!AA428,Daily!AA645,Daily!AA862)</f>
        <v>11471</v>
      </c>
      <c r="AB23" s="11">
        <f t="shared" si="0"/>
        <v>74204</v>
      </c>
      <c r="AC23" s="7">
        <f t="shared" si="0"/>
        <v>81787</v>
      </c>
    </row>
    <row r="24" spans="1:29" ht="14.25" thickTop="1" thickBot="1" x14ac:dyDescent="0.25">
      <c r="A24" s="93" t="s">
        <v>33</v>
      </c>
      <c r="B24" s="35">
        <f>SUM(Daily!B212,Daily!B429,Daily!B646,Daily!B863)</f>
        <v>5889</v>
      </c>
      <c r="C24" s="35">
        <f>SUM(Daily!C212,Daily!C429,Daily!C646,Daily!C863)</f>
        <v>6693</v>
      </c>
      <c r="D24" s="35">
        <f>SUM(Daily!D212,Daily!D429,Daily!D646,Daily!D863)</f>
        <v>1465</v>
      </c>
      <c r="E24" s="35">
        <f>SUM(Daily!E212,Daily!E429,Daily!E646,Daily!E863)</f>
        <v>2773</v>
      </c>
      <c r="F24" s="35">
        <f>SUM(Daily!F212,Daily!F429,Daily!F646,Daily!F863)</f>
        <v>3337</v>
      </c>
      <c r="G24" s="35">
        <f>SUM(Daily!G212,Daily!G429,Daily!G646,Daily!G863)</f>
        <v>7250</v>
      </c>
      <c r="H24" s="35">
        <f>SUM(Daily!H212,Daily!H429,Daily!H646,Daily!H863)</f>
        <v>6633</v>
      </c>
      <c r="I24" s="35">
        <f>SUM(Daily!I212,Daily!I429,Daily!I646,Daily!I863)</f>
        <v>10924</v>
      </c>
      <c r="J24" s="35">
        <f>SUM(Daily!J212,Daily!J429,Daily!J646,Daily!J863)</f>
        <v>1114</v>
      </c>
      <c r="K24" s="35">
        <f>SUM(Daily!K212,Daily!K429,Daily!K646,Daily!K863)</f>
        <v>532</v>
      </c>
      <c r="L24" s="35">
        <f>SUM(Daily!L212,Daily!L429,Daily!L646,Daily!L863)</f>
        <v>4575</v>
      </c>
      <c r="M24" s="35">
        <f>SUM(Daily!M212,Daily!M429,Daily!M646,Daily!M863)</f>
        <v>2264</v>
      </c>
      <c r="N24" s="35">
        <f>SUM(Daily!N212,Daily!N429,Daily!N646,Daily!N863)</f>
        <v>7961</v>
      </c>
      <c r="O24" s="35">
        <f>SUM(Daily!O212,Daily!O429,Daily!O646,Daily!O863)</f>
        <v>7229</v>
      </c>
      <c r="P24" s="35">
        <f>SUM(Daily!P212,Daily!P429,Daily!P646,Daily!P863)</f>
        <v>2641</v>
      </c>
      <c r="Q24" s="35">
        <f>SUM(Daily!Q212,Daily!Q429,Daily!Q646,Daily!Q863)</f>
        <v>4409</v>
      </c>
      <c r="R24" s="35">
        <f>SUM(Daily!R212,Daily!R429,Daily!R646,Daily!R863)</f>
        <v>4468</v>
      </c>
      <c r="S24" s="35">
        <f>SUM(Daily!S212,Daily!S429,Daily!S646,Daily!S863)</f>
        <v>6244</v>
      </c>
      <c r="T24" s="35">
        <f>SUM(Daily!T212,Daily!T429,Daily!T646,Daily!T863)</f>
        <v>1594</v>
      </c>
      <c r="U24" s="35">
        <f>SUM(Daily!U212,Daily!U429,Daily!U646,Daily!U863)</f>
        <v>1030</v>
      </c>
      <c r="V24" s="35">
        <f>SUM(Daily!V212,Daily!V429,Daily!V646,Daily!V863)</f>
        <v>8477</v>
      </c>
      <c r="W24" s="35">
        <f>SUM(Daily!W212,Daily!W429,Daily!W646,Daily!W863)</f>
        <v>5606</v>
      </c>
      <c r="X24" s="35">
        <f>SUM(Daily!X212,Daily!X429,Daily!X646,Daily!X863)</f>
        <v>2934</v>
      </c>
      <c r="Y24" s="35">
        <f>SUM(Daily!Y212,Daily!Y429,Daily!Y646,Daily!Y863)</f>
        <v>1680</v>
      </c>
      <c r="Z24" s="35">
        <f>SUM(Daily!Z212,Daily!Z429,Daily!Z646,Daily!Z863)</f>
        <v>9002</v>
      </c>
      <c r="AA24" s="35">
        <f>SUM(Daily!AA212,Daily!AA429,Daily!AA646,Daily!AA863)</f>
        <v>9270</v>
      </c>
      <c r="AB24" s="11">
        <f t="shared" si="0"/>
        <v>60090</v>
      </c>
      <c r="AC24" s="7">
        <f t="shared" si="0"/>
        <v>65904</v>
      </c>
    </row>
    <row r="25" spans="1:29" ht="14.25" thickTop="1" thickBot="1" x14ac:dyDescent="0.25">
      <c r="A25" s="94" t="s">
        <v>34</v>
      </c>
      <c r="B25" s="35">
        <f>SUM(Daily!B213,Daily!B430,Daily!B647,Daily!B864)</f>
        <v>2648</v>
      </c>
      <c r="C25" s="35">
        <f>SUM(Daily!C213,Daily!C430,Daily!C647,Daily!C864)</f>
        <v>5414</v>
      </c>
      <c r="D25" s="35">
        <f>SUM(Daily!D213,Daily!D430,Daily!D647,Daily!D864)</f>
        <v>763</v>
      </c>
      <c r="E25" s="35">
        <f>SUM(Daily!E213,Daily!E430,Daily!E647,Daily!E864)</f>
        <v>2834</v>
      </c>
      <c r="F25" s="35">
        <f>SUM(Daily!F213,Daily!F430,Daily!F647,Daily!F864)</f>
        <v>1394</v>
      </c>
      <c r="G25" s="35">
        <f>SUM(Daily!G213,Daily!G430,Daily!G647,Daily!G864)</f>
        <v>6540</v>
      </c>
      <c r="H25" s="35">
        <f>SUM(Daily!H213,Daily!H430,Daily!H647,Daily!H864)</f>
        <v>3841</v>
      </c>
      <c r="I25" s="35">
        <f>SUM(Daily!I213,Daily!I430,Daily!I647,Daily!I864)</f>
        <v>9491</v>
      </c>
      <c r="J25" s="35">
        <f>SUM(Daily!J213,Daily!J430,Daily!J647,Daily!J864)</f>
        <v>1095</v>
      </c>
      <c r="K25" s="35">
        <f>SUM(Daily!K213,Daily!K430,Daily!K647,Daily!K864)</f>
        <v>456</v>
      </c>
      <c r="L25" s="35">
        <f>SUM(Daily!L213,Daily!L430,Daily!L647,Daily!L864)</f>
        <v>3947</v>
      </c>
      <c r="M25" s="35">
        <f>SUM(Daily!M213,Daily!M430,Daily!M647,Daily!M864)</f>
        <v>1473</v>
      </c>
      <c r="N25" s="35">
        <f>SUM(Daily!N213,Daily!N430,Daily!N647,Daily!N864)</f>
        <v>7624</v>
      </c>
      <c r="O25" s="35">
        <f>SUM(Daily!O213,Daily!O430,Daily!O647,Daily!O864)</f>
        <v>5499</v>
      </c>
      <c r="P25" s="35">
        <f>SUM(Daily!P213,Daily!P430,Daily!P647,Daily!P864)</f>
        <v>1931</v>
      </c>
      <c r="Q25" s="35">
        <f>SUM(Daily!Q213,Daily!Q430,Daily!Q647,Daily!Q864)</f>
        <v>3581</v>
      </c>
      <c r="R25" s="35">
        <f>SUM(Daily!R213,Daily!R430,Daily!R647,Daily!R864)</f>
        <v>3326</v>
      </c>
      <c r="S25" s="35">
        <f>SUM(Daily!S213,Daily!S430,Daily!S647,Daily!S864)</f>
        <v>5464</v>
      </c>
      <c r="T25" s="35">
        <f>SUM(Daily!T213,Daily!T430,Daily!T647,Daily!T864)</f>
        <v>1569</v>
      </c>
      <c r="U25" s="35">
        <f>SUM(Daily!U213,Daily!U430,Daily!U647,Daily!U864)</f>
        <v>686</v>
      </c>
      <c r="V25" s="35">
        <f>SUM(Daily!V213,Daily!V430,Daily!V647,Daily!V864)</f>
        <v>8612</v>
      </c>
      <c r="W25" s="35">
        <f>SUM(Daily!W213,Daily!W430,Daily!W647,Daily!W864)</f>
        <v>4876</v>
      </c>
      <c r="X25" s="35">
        <f>SUM(Daily!X213,Daily!X430,Daily!X647,Daily!X864)</f>
        <v>1629</v>
      </c>
      <c r="Y25" s="35">
        <f>SUM(Daily!Y213,Daily!Y430,Daily!Y647,Daily!Y864)</f>
        <v>1374</v>
      </c>
      <c r="Z25" s="35">
        <f>SUM(Daily!Z213,Daily!Z430,Daily!Z647,Daily!Z864)</f>
        <v>6064</v>
      </c>
      <c r="AA25" s="35">
        <f>SUM(Daily!AA213,Daily!AA430,Daily!AA647,Daily!AA864)</f>
        <v>7674</v>
      </c>
      <c r="AB25" s="11">
        <f t="shared" si="0"/>
        <v>44443</v>
      </c>
      <c r="AC25" s="7">
        <f t="shared" si="0"/>
        <v>55362</v>
      </c>
    </row>
    <row r="26" spans="1:29" ht="14.25" thickTop="1" thickBot="1" x14ac:dyDescent="0.25">
      <c r="A26" s="93" t="s">
        <v>35</v>
      </c>
      <c r="B26" s="35">
        <f>SUM(Daily!B214,Daily!B431,Daily!B648,Daily!B865)</f>
        <v>0</v>
      </c>
      <c r="C26" s="35">
        <f>SUM(Daily!C214,Daily!C431,Daily!C648,Daily!C865)</f>
        <v>3774</v>
      </c>
      <c r="D26" s="35">
        <f>SUM(Daily!D214,Daily!D431,Daily!D648,Daily!D865)</f>
        <v>47</v>
      </c>
      <c r="E26" s="35">
        <f>SUM(Daily!E214,Daily!E431,Daily!E648,Daily!E865)</f>
        <v>2166</v>
      </c>
      <c r="F26" s="35">
        <f>SUM(Daily!F214,Daily!F431,Daily!F648,Daily!F865)</f>
        <v>109</v>
      </c>
      <c r="G26" s="35">
        <f>SUM(Daily!G214,Daily!G431,Daily!G648,Daily!G865)</f>
        <v>4407</v>
      </c>
      <c r="H26" s="35">
        <f>SUM(Daily!H214,Daily!H431,Daily!H648,Daily!H865)</f>
        <v>729</v>
      </c>
      <c r="I26" s="35">
        <f>SUM(Daily!I214,Daily!I431,Daily!I648,Daily!I865)</f>
        <v>5235</v>
      </c>
      <c r="J26" s="35">
        <f>SUM(Daily!J214,Daily!J431,Daily!J648,Daily!J865)</f>
        <v>275</v>
      </c>
      <c r="K26" s="35">
        <f>SUM(Daily!K214,Daily!K431,Daily!K648,Daily!K865)</f>
        <v>275</v>
      </c>
      <c r="L26" s="35">
        <f>SUM(Daily!L214,Daily!L431,Daily!L648,Daily!L865)</f>
        <v>2699</v>
      </c>
      <c r="M26" s="35">
        <f>SUM(Daily!M214,Daily!M431,Daily!M648,Daily!M865)</f>
        <v>677</v>
      </c>
      <c r="N26" s="35">
        <f>SUM(Daily!N214,Daily!N431,Daily!N648,Daily!N865)</f>
        <v>2114</v>
      </c>
      <c r="O26" s="35">
        <f>SUM(Daily!O214,Daily!O431,Daily!O648,Daily!O865)</f>
        <v>1703</v>
      </c>
      <c r="P26" s="35">
        <f>SUM(Daily!P214,Daily!P431,Daily!P648,Daily!P865)</f>
        <v>387</v>
      </c>
      <c r="Q26" s="35">
        <f>SUM(Daily!Q214,Daily!Q431,Daily!Q648,Daily!Q865)</f>
        <v>1214</v>
      </c>
      <c r="R26" s="35">
        <f>SUM(Daily!R214,Daily!R431,Daily!R648,Daily!R865)</f>
        <v>1073</v>
      </c>
      <c r="S26" s="35">
        <f>SUM(Daily!S214,Daily!S431,Daily!S648,Daily!S865)</f>
        <v>930</v>
      </c>
      <c r="T26" s="35">
        <f>SUM(Daily!T214,Daily!T431,Daily!T648,Daily!T865)</f>
        <v>751</v>
      </c>
      <c r="U26" s="35">
        <f>SUM(Daily!U214,Daily!U431,Daily!U648,Daily!U865)</f>
        <v>63</v>
      </c>
      <c r="V26" s="35">
        <f>SUM(Daily!V214,Daily!V431,Daily!V648,Daily!V865)</f>
        <v>2761</v>
      </c>
      <c r="W26" s="35">
        <f>SUM(Daily!W214,Daily!W431,Daily!W648,Daily!W865)</f>
        <v>2138</v>
      </c>
      <c r="X26" s="35">
        <f>SUM(Daily!X214,Daily!X431,Daily!X648,Daily!X865)</f>
        <v>331</v>
      </c>
      <c r="Y26" s="35">
        <f>SUM(Daily!Y214,Daily!Y431,Daily!Y648,Daily!Y865)</f>
        <v>92</v>
      </c>
      <c r="Z26" s="35">
        <f>SUM(Daily!Z214,Daily!Z431,Daily!Z648,Daily!Z865)</f>
        <v>521</v>
      </c>
      <c r="AA26" s="35">
        <f>SUM(Daily!AA214,Daily!AA431,Daily!AA648,Daily!AA865)</f>
        <v>955</v>
      </c>
      <c r="AB26" s="11">
        <f t="shared" si="0"/>
        <v>11797</v>
      </c>
      <c r="AC26" s="7">
        <f t="shared" si="0"/>
        <v>23629</v>
      </c>
    </row>
    <row r="27" spans="1:29" ht="14.25" thickTop="1" thickBot="1" x14ac:dyDescent="0.25">
      <c r="A27" s="94" t="s">
        <v>36</v>
      </c>
      <c r="B27" s="35">
        <f>SUM(Daily!B215,Daily!B432,Daily!B649,Daily!B866)</f>
        <v>0</v>
      </c>
      <c r="C27" s="35">
        <f>SUM(Daily!C215,Daily!C432,Daily!C649,Daily!C866)</f>
        <v>357</v>
      </c>
      <c r="D27" s="35">
        <f>SUM(Daily!D215,Daily!D432,Daily!D649,Daily!D866)</f>
        <v>2</v>
      </c>
      <c r="E27" s="35">
        <f>SUM(Daily!E215,Daily!E432,Daily!E649,Daily!E866)</f>
        <v>95</v>
      </c>
      <c r="F27" s="35">
        <f>SUM(Daily!F215,Daily!F432,Daily!F649,Daily!F866)</f>
        <v>0</v>
      </c>
      <c r="G27" s="35">
        <f>SUM(Daily!G215,Daily!G432,Daily!G649,Daily!G866)</f>
        <v>4</v>
      </c>
      <c r="H27" s="35">
        <f>SUM(Daily!H215,Daily!H432,Daily!H649,Daily!H866)</f>
        <v>0</v>
      </c>
      <c r="I27" s="35">
        <f>SUM(Daily!I215,Daily!I432,Daily!I649,Daily!I866)</f>
        <v>1</v>
      </c>
      <c r="J27" s="35">
        <f>SUM(Daily!J215,Daily!J432,Daily!J649,Daily!J866)</f>
        <v>0</v>
      </c>
      <c r="K27" s="35">
        <f>SUM(Daily!K215,Daily!K432,Daily!K649,Daily!K866)</f>
        <v>0</v>
      </c>
      <c r="L27" s="35">
        <f>SUM(Daily!L215,Daily!L432,Daily!L649,Daily!L866)</f>
        <v>0</v>
      </c>
      <c r="M27" s="35">
        <f>SUM(Daily!M215,Daily!M432,Daily!M649,Daily!M866)</f>
        <v>0</v>
      </c>
      <c r="N27" s="35">
        <f>SUM(Daily!N215,Daily!N432,Daily!N649,Daily!N866)</f>
        <v>0</v>
      </c>
      <c r="O27" s="35">
        <f>SUM(Daily!O215,Daily!O432,Daily!O649,Daily!O866)</f>
        <v>0</v>
      </c>
      <c r="P27" s="35">
        <f>SUM(Daily!P215,Daily!P432,Daily!P649,Daily!P866)</f>
        <v>0</v>
      </c>
      <c r="Q27" s="35">
        <f>SUM(Daily!Q215,Daily!Q432,Daily!Q649,Daily!Q866)</f>
        <v>40</v>
      </c>
      <c r="R27" s="35">
        <f>SUM(Daily!R215,Daily!R432,Daily!R649,Daily!R866)</f>
        <v>0</v>
      </c>
      <c r="S27" s="35">
        <f>SUM(Daily!S215,Daily!S432,Daily!S649,Daily!S866)</f>
        <v>0</v>
      </c>
      <c r="T27" s="35">
        <f>SUM(Daily!T215,Daily!T432,Daily!T649,Daily!T866)</f>
        <v>1</v>
      </c>
      <c r="U27" s="35">
        <f>SUM(Daily!U215,Daily!U432,Daily!U649,Daily!U866)</f>
        <v>1</v>
      </c>
      <c r="V27" s="35">
        <f>SUM(Daily!V215,Daily!V432,Daily!V649,Daily!V866)</f>
        <v>0</v>
      </c>
      <c r="W27" s="35">
        <f>SUM(Daily!W215,Daily!W432,Daily!W649,Daily!W866)</f>
        <v>2976</v>
      </c>
      <c r="X27" s="35">
        <f>SUM(Daily!X215,Daily!X432,Daily!X649,Daily!X866)</f>
        <v>0</v>
      </c>
      <c r="Y27" s="35">
        <f>SUM(Daily!Y215,Daily!Y432,Daily!Y649,Daily!Y866)</f>
        <v>0</v>
      </c>
      <c r="Z27" s="35">
        <f>SUM(Daily!Z215,Daily!Z432,Daily!Z649,Daily!Z866)</f>
        <v>0</v>
      </c>
      <c r="AA27" s="35">
        <f>SUM(Daily!AA215,Daily!AA432,Daily!AA649,Daily!AA866)</f>
        <v>0</v>
      </c>
      <c r="AB27" s="11">
        <f t="shared" si="0"/>
        <v>3</v>
      </c>
      <c r="AC27" s="7">
        <f t="shared" si="0"/>
        <v>3474</v>
      </c>
    </row>
    <row r="28" spans="1:29" ht="14.25" thickTop="1" thickBot="1" x14ac:dyDescent="0.25">
      <c r="A28" s="93" t="s">
        <v>37</v>
      </c>
      <c r="B28" s="35">
        <f>SUM(Daily!B216,Daily!B433,Daily!B650,Daily!B867)</f>
        <v>0</v>
      </c>
      <c r="C28" s="35">
        <f>SUM(Daily!C216,Daily!C433,Daily!C650,Daily!C867)</f>
        <v>0</v>
      </c>
      <c r="D28" s="35">
        <f>SUM(Daily!D216,Daily!D433,Daily!D650,Daily!D867)</f>
        <v>0</v>
      </c>
      <c r="E28" s="35">
        <f>SUM(Daily!E216,Daily!E433,Daily!E650,Daily!E867)</f>
        <v>0</v>
      </c>
      <c r="F28" s="35">
        <f>SUM(Daily!F216,Daily!F433,Daily!F650,Daily!F867)</f>
        <v>0</v>
      </c>
      <c r="G28" s="35">
        <f>SUM(Daily!G216,Daily!G433,Daily!G650,Daily!G867)</f>
        <v>0</v>
      </c>
      <c r="H28" s="35">
        <f>SUM(Daily!H216,Daily!H433,Daily!H650,Daily!H867)</f>
        <v>0</v>
      </c>
      <c r="I28" s="35">
        <f>SUM(Daily!I216,Daily!I433,Daily!I650,Daily!I867)</f>
        <v>0</v>
      </c>
      <c r="J28" s="35">
        <f>SUM(Daily!J216,Daily!J433,Daily!J650,Daily!J867)</f>
        <v>0</v>
      </c>
      <c r="K28" s="35">
        <f>SUM(Daily!K216,Daily!K433,Daily!K650,Daily!K867)</f>
        <v>0</v>
      </c>
      <c r="L28" s="35">
        <f>SUM(Daily!L216,Daily!L433,Daily!L650,Daily!L867)</f>
        <v>0</v>
      </c>
      <c r="M28" s="35">
        <f>SUM(Daily!M216,Daily!M433,Daily!M650,Daily!M867)</f>
        <v>0</v>
      </c>
      <c r="N28" s="35">
        <f>SUM(Daily!N216,Daily!N433,Daily!N650,Daily!N867)</f>
        <v>0</v>
      </c>
      <c r="O28" s="35">
        <f>SUM(Daily!O216,Daily!O433,Daily!O650,Daily!O867)</f>
        <v>0</v>
      </c>
      <c r="P28" s="35">
        <f>SUM(Daily!P216,Daily!P433,Daily!P650,Daily!P867)</f>
        <v>0</v>
      </c>
      <c r="Q28" s="35">
        <f>SUM(Daily!Q216,Daily!Q433,Daily!Q650,Daily!Q867)</f>
        <v>0</v>
      </c>
      <c r="R28" s="35">
        <f>SUM(Daily!R216,Daily!R433,Daily!R650,Daily!R867)</f>
        <v>0</v>
      </c>
      <c r="S28" s="35">
        <f>SUM(Daily!S216,Daily!S433,Daily!S650,Daily!S867)</f>
        <v>0</v>
      </c>
      <c r="T28" s="35">
        <f>SUM(Daily!T216,Daily!T433,Daily!T650,Daily!T867)</f>
        <v>0</v>
      </c>
      <c r="U28" s="35">
        <f>SUM(Daily!U216,Daily!U433,Daily!U650,Daily!U867)</f>
        <v>0</v>
      </c>
      <c r="V28" s="35">
        <f>SUM(Daily!V216,Daily!V433,Daily!V650,Daily!V867)</f>
        <v>0</v>
      </c>
      <c r="W28" s="35">
        <f>SUM(Daily!W216,Daily!W433,Daily!W650,Daily!W867)</f>
        <v>2270</v>
      </c>
      <c r="X28" s="35">
        <f>SUM(Daily!X216,Daily!X433,Daily!X650,Daily!X867)</f>
        <v>0</v>
      </c>
      <c r="Y28" s="35">
        <f>SUM(Daily!Y216,Daily!Y433,Daily!Y650,Daily!Y867)</f>
        <v>0</v>
      </c>
      <c r="Z28" s="35">
        <f>SUM(Daily!Z216,Daily!Z433,Daily!Z650,Daily!Z867)</f>
        <v>0</v>
      </c>
      <c r="AA28" s="35">
        <f>SUM(Daily!AA216,Daily!AA433,Daily!AA650,Daily!AA867)</f>
        <v>0</v>
      </c>
      <c r="AB28" s="11">
        <f t="shared" si="0"/>
        <v>0</v>
      </c>
      <c r="AC28" s="7">
        <f t="shared" si="0"/>
        <v>2270</v>
      </c>
    </row>
    <row r="29" spans="1:29" ht="14.25" thickTop="1" thickBot="1" x14ac:dyDescent="0.25">
      <c r="A29" s="94" t="s">
        <v>38</v>
      </c>
      <c r="B29" s="35">
        <f>SUM(Daily!B217,Daily!B434,Daily!B651,Daily!B868)</f>
        <v>0</v>
      </c>
      <c r="C29" s="35">
        <f>SUM(Daily!C217,Daily!C434,Daily!C651,Daily!C868)</f>
        <v>0</v>
      </c>
      <c r="D29" s="35">
        <f>SUM(Daily!D217,Daily!D434,Daily!D651,Daily!D868)</f>
        <v>0</v>
      </c>
      <c r="E29" s="35">
        <f>SUM(Daily!E217,Daily!E434,Daily!E651,Daily!E868)</f>
        <v>0</v>
      </c>
      <c r="F29" s="35">
        <f>SUM(Daily!F217,Daily!F434,Daily!F651,Daily!F868)</f>
        <v>0</v>
      </c>
      <c r="G29" s="35">
        <f>SUM(Daily!G217,Daily!G434,Daily!G651,Daily!G868)</f>
        <v>0</v>
      </c>
      <c r="H29" s="35">
        <f>SUM(Daily!H217,Daily!H434,Daily!H651,Daily!H868)</f>
        <v>0</v>
      </c>
      <c r="I29" s="35">
        <f>SUM(Daily!I217,Daily!I434,Daily!I651,Daily!I868)</f>
        <v>0</v>
      </c>
      <c r="J29" s="35">
        <f>SUM(Daily!J217,Daily!J434,Daily!J651,Daily!J868)</f>
        <v>0</v>
      </c>
      <c r="K29" s="35">
        <f>SUM(Daily!K217,Daily!K434,Daily!K651,Daily!K868)</f>
        <v>0</v>
      </c>
      <c r="L29" s="35">
        <f>SUM(Daily!L217,Daily!L434,Daily!L651,Daily!L868)</f>
        <v>0</v>
      </c>
      <c r="M29" s="35">
        <f>SUM(Daily!M217,Daily!M434,Daily!M651,Daily!M868)</f>
        <v>0</v>
      </c>
      <c r="N29" s="35">
        <f>SUM(Daily!N217,Daily!N434,Daily!N651,Daily!N868)</f>
        <v>0</v>
      </c>
      <c r="O29" s="35">
        <f>SUM(Daily!O217,Daily!O434,Daily!O651,Daily!O868)</f>
        <v>0</v>
      </c>
      <c r="P29" s="35">
        <f>SUM(Daily!P217,Daily!P434,Daily!P651,Daily!P868)</f>
        <v>0</v>
      </c>
      <c r="Q29" s="35">
        <f>SUM(Daily!Q217,Daily!Q434,Daily!Q651,Daily!Q868)</f>
        <v>0</v>
      </c>
      <c r="R29" s="35">
        <f>SUM(Daily!R217,Daily!R434,Daily!R651,Daily!R868)</f>
        <v>0</v>
      </c>
      <c r="S29" s="35">
        <f>SUM(Daily!S217,Daily!S434,Daily!S651,Daily!S868)</f>
        <v>0</v>
      </c>
      <c r="T29" s="35">
        <f>SUM(Daily!T217,Daily!T434,Daily!T651,Daily!T868)</f>
        <v>0</v>
      </c>
      <c r="U29" s="35">
        <f>SUM(Daily!U217,Daily!U434,Daily!U651,Daily!U868)</f>
        <v>0</v>
      </c>
      <c r="V29" s="35">
        <f>SUM(Daily!V217,Daily!V434,Daily!V651,Daily!V868)</f>
        <v>0</v>
      </c>
      <c r="W29" s="35">
        <f>SUM(Daily!W217,Daily!W434,Daily!W651,Daily!W868)</f>
        <v>0</v>
      </c>
      <c r="X29" s="35">
        <f>SUM(Daily!X217,Daily!X434,Daily!X651,Daily!X868)</f>
        <v>0</v>
      </c>
      <c r="Y29" s="35">
        <f>SUM(Daily!Y217,Daily!Y434,Daily!Y651,Daily!Y868)</f>
        <v>0</v>
      </c>
      <c r="Z29" s="35">
        <f>SUM(Daily!Z217,Daily!Z434,Daily!Z651,Daily!Z868)</f>
        <v>0</v>
      </c>
      <c r="AA29" s="35">
        <f>SUM(Daily!AA217,Daily!AA434,Daily!AA651,Daily!AA868)</f>
        <v>0</v>
      </c>
      <c r="AB29" s="11">
        <f t="shared" si="0"/>
        <v>0</v>
      </c>
      <c r="AC29" s="7">
        <f t="shared" si="0"/>
        <v>0</v>
      </c>
    </row>
    <row r="30" spans="1:29" ht="14.25" thickTop="1" thickBot="1" x14ac:dyDescent="0.25">
      <c r="A30" s="89" t="s">
        <v>39</v>
      </c>
      <c r="B30" s="35">
        <f>SUM(Daily!B218,Daily!B435,Daily!B652,Daily!B869)</f>
        <v>0</v>
      </c>
      <c r="C30" s="35">
        <f>SUM(Daily!C218,Daily!C435,Daily!C652,Daily!C869)</f>
        <v>0</v>
      </c>
      <c r="D30" s="35">
        <f>SUM(Daily!D218,Daily!D435,Daily!D652,Daily!D869)</f>
        <v>0</v>
      </c>
      <c r="E30" s="35">
        <f>SUM(Daily!E218,Daily!E435,Daily!E652,Daily!E869)</f>
        <v>0</v>
      </c>
      <c r="F30" s="35">
        <f>SUM(Daily!F218,Daily!F435,Daily!F652,Daily!F869)</f>
        <v>0</v>
      </c>
      <c r="G30" s="35">
        <f>SUM(Daily!G218,Daily!G435,Daily!G652,Daily!G869)</f>
        <v>0</v>
      </c>
      <c r="H30" s="35">
        <f>SUM(Daily!H218,Daily!H435,Daily!H652,Daily!H869)</f>
        <v>0</v>
      </c>
      <c r="I30" s="35">
        <f>SUM(Daily!I218,Daily!I435,Daily!I652,Daily!I869)</f>
        <v>0</v>
      </c>
      <c r="J30" s="35">
        <f>SUM(Daily!J218,Daily!J435,Daily!J652,Daily!J869)</f>
        <v>0</v>
      </c>
      <c r="K30" s="35">
        <f>SUM(Daily!K218,Daily!K435,Daily!K652,Daily!K869)</f>
        <v>0</v>
      </c>
      <c r="L30" s="35">
        <f>SUM(Daily!L218,Daily!L435,Daily!L652,Daily!L869)</f>
        <v>0</v>
      </c>
      <c r="M30" s="35">
        <f>SUM(Daily!M218,Daily!M435,Daily!M652,Daily!M869)</f>
        <v>0</v>
      </c>
      <c r="N30" s="35">
        <f>SUM(Daily!N218,Daily!N435,Daily!N652,Daily!N869)</f>
        <v>0</v>
      </c>
      <c r="O30" s="35">
        <f>SUM(Daily!O218,Daily!O435,Daily!O652,Daily!O869)</f>
        <v>0</v>
      </c>
      <c r="P30" s="35">
        <f>SUM(Daily!P218,Daily!P435,Daily!P652,Daily!P869)</f>
        <v>0</v>
      </c>
      <c r="Q30" s="35">
        <f>SUM(Daily!Q218,Daily!Q435,Daily!Q652,Daily!Q869)</f>
        <v>0</v>
      </c>
      <c r="R30" s="35">
        <f>SUM(Daily!R218,Daily!R435,Daily!R652,Daily!R869)</f>
        <v>0</v>
      </c>
      <c r="S30" s="35">
        <f>SUM(Daily!S218,Daily!S435,Daily!S652,Daily!S869)</f>
        <v>0</v>
      </c>
      <c r="T30" s="35">
        <f>SUM(Daily!T218,Daily!T435,Daily!T652,Daily!T869)</f>
        <v>0</v>
      </c>
      <c r="U30" s="35">
        <f>SUM(Daily!U218,Daily!U435,Daily!U652,Daily!U869)</f>
        <v>0</v>
      </c>
      <c r="V30" s="35">
        <f>SUM(Daily!V218,Daily!V435,Daily!V652,Daily!V869)</f>
        <v>0</v>
      </c>
      <c r="W30" s="35">
        <f>SUM(Daily!W218,Daily!W435,Daily!W652,Daily!W869)</f>
        <v>0</v>
      </c>
      <c r="X30" s="35">
        <f>SUM(Daily!X218,Daily!X435,Daily!X652,Daily!X869)</f>
        <v>0</v>
      </c>
      <c r="Y30" s="35">
        <f>SUM(Daily!Y218,Daily!Y435,Daily!Y652,Daily!Y869)</f>
        <v>0</v>
      </c>
      <c r="Z30" s="35">
        <f>SUM(Daily!Z218,Daily!Z435,Daily!Z652,Daily!Z869)</f>
        <v>0</v>
      </c>
      <c r="AA30" s="35">
        <f>SUM(Daily!AA218,Daily!AA435,Daily!AA652,Daily!AA869)</f>
        <v>0</v>
      </c>
      <c r="AB30" s="12">
        <f t="shared" si="0"/>
        <v>0</v>
      </c>
      <c r="AC30" s="13">
        <f t="shared" si="0"/>
        <v>0</v>
      </c>
    </row>
    <row r="31" spans="1:29" ht="14.25" thickTop="1" thickBot="1" x14ac:dyDescent="0.25">
      <c r="A31" s="54" t="s">
        <v>13</v>
      </c>
      <c r="B31" s="55">
        <f>SUM(B7:B30)</f>
        <v>108988</v>
      </c>
      <c r="C31" s="55">
        <f t="shared" ref="C31:AA31" si="1">SUM(C7:C30)</f>
        <v>120537</v>
      </c>
      <c r="D31" s="55">
        <f t="shared" si="1"/>
        <v>40541</v>
      </c>
      <c r="E31" s="55">
        <f t="shared" si="1"/>
        <v>44767</v>
      </c>
      <c r="F31" s="55">
        <f t="shared" si="1"/>
        <v>97863</v>
      </c>
      <c r="G31" s="55">
        <f t="shared" si="1"/>
        <v>109296</v>
      </c>
      <c r="H31" s="55">
        <f t="shared" si="1"/>
        <v>159322</v>
      </c>
      <c r="I31" s="55">
        <f t="shared" si="1"/>
        <v>173177</v>
      </c>
      <c r="J31" s="55">
        <f t="shared" si="1"/>
        <v>20238</v>
      </c>
      <c r="K31" s="55">
        <f t="shared" si="1"/>
        <v>18266</v>
      </c>
      <c r="L31" s="55">
        <f t="shared" si="1"/>
        <v>73281</v>
      </c>
      <c r="M31" s="55">
        <f t="shared" si="1"/>
        <v>66688</v>
      </c>
      <c r="N31" s="55">
        <f t="shared" si="1"/>
        <v>155058</v>
      </c>
      <c r="O31" s="55">
        <f t="shared" si="1"/>
        <v>137271</v>
      </c>
      <c r="P31" s="55">
        <f t="shared" si="1"/>
        <v>80558</v>
      </c>
      <c r="Q31" s="55">
        <f t="shared" si="1"/>
        <v>64683</v>
      </c>
      <c r="R31" s="55">
        <f t="shared" si="1"/>
        <v>110979</v>
      </c>
      <c r="S31" s="55">
        <f t="shared" si="1"/>
        <v>97372</v>
      </c>
      <c r="T31" s="55">
        <f t="shared" si="1"/>
        <v>25422</v>
      </c>
      <c r="U31" s="55">
        <f t="shared" si="1"/>
        <v>21175</v>
      </c>
      <c r="V31" s="55">
        <f t="shared" si="1"/>
        <v>96069</v>
      </c>
      <c r="W31" s="55">
        <f t="shared" si="1"/>
        <v>134382</v>
      </c>
      <c r="X31" s="55">
        <f t="shared" si="1"/>
        <v>72864</v>
      </c>
      <c r="Y31" s="55">
        <f t="shared" si="1"/>
        <v>33391</v>
      </c>
      <c r="Z31" s="55">
        <f t="shared" si="1"/>
        <v>165990</v>
      </c>
      <c r="AA31" s="55">
        <f t="shared" si="1"/>
        <v>170338</v>
      </c>
      <c r="AB31" s="55">
        <f>SUM(AB7:AB30)</f>
        <v>1207173</v>
      </c>
      <c r="AC31" s="1">
        <f>SUM(AC7:AC30)</f>
        <v>1191343</v>
      </c>
    </row>
    <row r="32" spans="1:29" ht="15.75" thickTop="1" x14ac:dyDescent="0.2">
      <c r="AB32" s="169" t="str">
        <f>IF(AB31='Daily Total'!D46,"Correct","Wrong")</f>
        <v>Correct</v>
      </c>
      <c r="AC32" s="169" t="str">
        <f>IF(AC31='Daily Total'!E46,"Correct","Wrong")</f>
        <v>Correct</v>
      </c>
    </row>
    <row r="35" spans="1:29" x14ac:dyDescent="0.2">
      <c r="A35" s="45" t="s">
        <v>48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5"/>
      <c r="AC35" s="45"/>
    </row>
    <row r="36" spans="1:29" ht="13.5" thickBot="1" x14ac:dyDescent="0.25">
      <c r="A36" s="45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5"/>
      <c r="AC36" s="45"/>
    </row>
    <row r="37" spans="1:29" ht="14.25" thickTop="1" thickBot="1" x14ac:dyDescent="0.25">
      <c r="A37" s="311" t="s">
        <v>0</v>
      </c>
      <c r="B37" s="305" t="s">
        <v>1</v>
      </c>
      <c r="C37" s="306"/>
      <c r="D37" s="305" t="s">
        <v>2</v>
      </c>
      <c r="E37" s="306"/>
      <c r="F37" s="305" t="s">
        <v>3</v>
      </c>
      <c r="G37" s="306"/>
      <c r="H37" s="305" t="s">
        <v>4</v>
      </c>
      <c r="I37" s="306"/>
      <c r="J37" s="305" t="s">
        <v>5</v>
      </c>
      <c r="K37" s="306"/>
      <c r="L37" s="305" t="s">
        <v>6</v>
      </c>
      <c r="M37" s="306"/>
      <c r="N37" s="305" t="s">
        <v>7</v>
      </c>
      <c r="O37" s="306"/>
      <c r="P37" s="305" t="s">
        <v>8</v>
      </c>
      <c r="Q37" s="306"/>
      <c r="R37" s="305" t="s">
        <v>9</v>
      </c>
      <c r="S37" s="306"/>
      <c r="T37" s="305" t="s">
        <v>10</v>
      </c>
      <c r="U37" s="306"/>
      <c r="V37" s="305" t="s">
        <v>11</v>
      </c>
      <c r="W37" s="306"/>
      <c r="X37" s="305" t="s">
        <v>12</v>
      </c>
      <c r="Y37" s="306"/>
      <c r="Z37" s="305" t="s">
        <v>40</v>
      </c>
      <c r="AA37" s="306"/>
      <c r="AB37" s="305" t="s">
        <v>47</v>
      </c>
      <c r="AC37" s="306"/>
    </row>
    <row r="38" spans="1:29" ht="15" thickTop="1" thickBot="1" x14ac:dyDescent="0.3">
      <c r="A38" s="312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3.5" thickTop="1" x14ac:dyDescent="0.2">
      <c r="A39" s="88" t="s">
        <v>16</v>
      </c>
      <c r="B39" s="35">
        <f>+B7/$B$65</f>
        <v>0</v>
      </c>
      <c r="C39" s="41">
        <f t="shared" ref="C39:AA39" si="2">+C7/$B$65</f>
        <v>0</v>
      </c>
      <c r="D39" s="35">
        <f t="shared" si="2"/>
        <v>0</v>
      </c>
      <c r="E39" s="41">
        <f t="shared" si="2"/>
        <v>0</v>
      </c>
      <c r="F39" s="35">
        <f t="shared" si="2"/>
        <v>0</v>
      </c>
      <c r="G39" s="41">
        <f t="shared" si="2"/>
        <v>0</v>
      </c>
      <c r="H39" s="35">
        <f t="shared" si="2"/>
        <v>0</v>
      </c>
      <c r="I39" s="41">
        <f t="shared" si="2"/>
        <v>0</v>
      </c>
      <c r="J39" s="35">
        <f t="shared" si="2"/>
        <v>0</v>
      </c>
      <c r="K39" s="41">
        <f t="shared" si="2"/>
        <v>0</v>
      </c>
      <c r="L39" s="35">
        <f t="shared" si="2"/>
        <v>0</v>
      </c>
      <c r="M39" s="41">
        <f t="shared" si="2"/>
        <v>0</v>
      </c>
      <c r="N39" s="35">
        <f t="shared" si="2"/>
        <v>0</v>
      </c>
      <c r="O39" s="41">
        <f t="shared" si="2"/>
        <v>0</v>
      </c>
      <c r="P39" s="35">
        <f t="shared" si="2"/>
        <v>0</v>
      </c>
      <c r="Q39" s="41">
        <f t="shared" si="2"/>
        <v>0</v>
      </c>
      <c r="R39" s="35">
        <f t="shared" si="2"/>
        <v>0</v>
      </c>
      <c r="S39" s="41">
        <f t="shared" si="2"/>
        <v>0</v>
      </c>
      <c r="T39" s="35">
        <f t="shared" si="2"/>
        <v>0</v>
      </c>
      <c r="U39" s="41">
        <f t="shared" si="2"/>
        <v>0</v>
      </c>
      <c r="V39" s="35">
        <f t="shared" si="2"/>
        <v>0</v>
      </c>
      <c r="W39" s="41">
        <f t="shared" si="2"/>
        <v>0</v>
      </c>
      <c r="X39" s="35">
        <f t="shared" si="2"/>
        <v>0</v>
      </c>
      <c r="Y39" s="41">
        <f t="shared" si="2"/>
        <v>0</v>
      </c>
      <c r="Z39" s="35">
        <f t="shared" si="2"/>
        <v>0</v>
      </c>
      <c r="AA39" s="41">
        <f t="shared" si="2"/>
        <v>0</v>
      </c>
      <c r="AB39" s="100">
        <f>B39+D39+F39+H39+J39+L39+N39+P39+R39+T39+V39+X39+Z39</f>
        <v>0</v>
      </c>
      <c r="AC39" s="108">
        <f>C39+E39+G39+I39+K39+M39+O39+Q39+S39+U39+W39+Y39+AA39</f>
        <v>0</v>
      </c>
    </row>
    <row r="40" spans="1:29" x14ac:dyDescent="0.2">
      <c r="A40" s="89" t="s">
        <v>17</v>
      </c>
      <c r="B40" s="3">
        <f t="shared" ref="B40:AA49" si="3">+B8/$B$65</f>
        <v>229.5</v>
      </c>
      <c r="C40" s="32">
        <f t="shared" si="3"/>
        <v>0</v>
      </c>
      <c r="D40" s="3">
        <f t="shared" si="3"/>
        <v>146.75</v>
      </c>
      <c r="E40" s="32">
        <f t="shared" si="3"/>
        <v>1.25</v>
      </c>
      <c r="F40" s="3">
        <f t="shared" si="3"/>
        <v>480.75</v>
      </c>
      <c r="G40" s="32">
        <f t="shared" si="3"/>
        <v>3.5</v>
      </c>
      <c r="H40" s="3">
        <f t="shared" si="3"/>
        <v>337.5</v>
      </c>
      <c r="I40" s="32">
        <f t="shared" si="3"/>
        <v>32.5</v>
      </c>
      <c r="J40" s="3">
        <f t="shared" si="3"/>
        <v>7.5</v>
      </c>
      <c r="K40" s="32">
        <f t="shared" si="3"/>
        <v>17.75</v>
      </c>
      <c r="L40" s="3">
        <f t="shared" si="3"/>
        <v>75.25</v>
      </c>
      <c r="M40" s="32">
        <f t="shared" si="3"/>
        <v>52.25</v>
      </c>
      <c r="N40" s="3">
        <f t="shared" si="3"/>
        <v>175.5</v>
      </c>
      <c r="O40" s="32">
        <f t="shared" si="3"/>
        <v>112</v>
      </c>
      <c r="P40" s="3">
        <f t="shared" si="3"/>
        <v>62.75</v>
      </c>
      <c r="Q40" s="32">
        <f t="shared" si="3"/>
        <v>67.25</v>
      </c>
      <c r="R40" s="3">
        <f t="shared" si="3"/>
        <v>26.5</v>
      </c>
      <c r="S40" s="32">
        <f t="shared" si="3"/>
        <v>79</v>
      </c>
      <c r="T40" s="3">
        <f t="shared" si="3"/>
        <v>1</v>
      </c>
      <c r="U40" s="32">
        <f t="shared" si="3"/>
        <v>6.75</v>
      </c>
      <c r="V40" s="3">
        <f t="shared" si="3"/>
        <v>9.25</v>
      </c>
      <c r="W40" s="32">
        <f t="shared" si="3"/>
        <v>21</v>
      </c>
      <c r="X40" s="3">
        <f t="shared" si="3"/>
        <v>3.25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">
        <f>B40+D40+F40+H40+J40+L40+N40+P40+R40+T40+V40+X40+Z40</f>
        <v>1555.5</v>
      </c>
      <c r="AC40" s="15">
        <f t="shared" ref="AC40:AC62" si="4">C40+E40+G40+I40+K40+M40+O40+Q40+S40+U40+W40+Y40+AA40</f>
        <v>393.25</v>
      </c>
    </row>
    <row r="41" spans="1:29" x14ac:dyDescent="0.2">
      <c r="A41" s="90" t="s">
        <v>18</v>
      </c>
      <c r="B41" s="3">
        <f t="shared" si="3"/>
        <v>1017</v>
      </c>
      <c r="C41" s="32">
        <f t="shared" si="3"/>
        <v>61.25</v>
      </c>
      <c r="D41" s="3">
        <f t="shared" si="3"/>
        <v>561.5</v>
      </c>
      <c r="E41" s="32">
        <f t="shared" si="3"/>
        <v>142.25</v>
      </c>
      <c r="F41" s="3">
        <f t="shared" si="3"/>
        <v>2053.75</v>
      </c>
      <c r="G41" s="32">
        <f t="shared" si="3"/>
        <v>452.75</v>
      </c>
      <c r="H41" s="3">
        <f t="shared" si="3"/>
        <v>1710</v>
      </c>
      <c r="I41" s="32">
        <f t="shared" si="3"/>
        <v>813</v>
      </c>
      <c r="J41" s="3">
        <f t="shared" si="3"/>
        <v>71.25</v>
      </c>
      <c r="K41" s="32">
        <f t="shared" si="3"/>
        <v>210</v>
      </c>
      <c r="L41" s="3">
        <f t="shared" si="3"/>
        <v>580.25</v>
      </c>
      <c r="M41" s="32">
        <f t="shared" si="3"/>
        <v>576</v>
      </c>
      <c r="N41" s="3">
        <f t="shared" si="3"/>
        <v>1444.75</v>
      </c>
      <c r="O41" s="32">
        <f t="shared" si="3"/>
        <v>1485</v>
      </c>
      <c r="P41" s="3">
        <f t="shared" si="3"/>
        <v>804.5</v>
      </c>
      <c r="Q41" s="32">
        <f t="shared" si="3"/>
        <v>711</v>
      </c>
      <c r="R41" s="3">
        <f t="shared" si="3"/>
        <v>896.75</v>
      </c>
      <c r="S41" s="32">
        <f t="shared" si="3"/>
        <v>898.75</v>
      </c>
      <c r="T41" s="3">
        <f t="shared" si="3"/>
        <v>152</v>
      </c>
      <c r="U41" s="32">
        <f t="shared" si="3"/>
        <v>426.75</v>
      </c>
      <c r="V41" s="3">
        <f t="shared" si="3"/>
        <v>553</v>
      </c>
      <c r="W41" s="32">
        <f t="shared" si="3"/>
        <v>912.5</v>
      </c>
      <c r="X41" s="3">
        <f t="shared" si="3"/>
        <v>646</v>
      </c>
      <c r="Y41" s="32">
        <f t="shared" si="3"/>
        <v>422</v>
      </c>
      <c r="Z41" s="3">
        <f t="shared" si="3"/>
        <v>1447</v>
      </c>
      <c r="AA41" s="32">
        <f t="shared" si="3"/>
        <v>1018</v>
      </c>
      <c r="AB41" s="11">
        <f t="shared" ref="AB41:AB62" si="5">B41+D41+F41+H41+J41+L41+N41+P41+R41+T41+V41+X41+Z41</f>
        <v>11937.75</v>
      </c>
      <c r="AC41" s="15">
        <f t="shared" si="4"/>
        <v>8129.25</v>
      </c>
    </row>
    <row r="42" spans="1:29" x14ac:dyDescent="0.2">
      <c r="A42" s="89" t="s">
        <v>19</v>
      </c>
      <c r="B42" s="3">
        <f t="shared" si="3"/>
        <v>1436.5</v>
      </c>
      <c r="C42" s="32">
        <f t="shared" si="3"/>
        <v>1310.75</v>
      </c>
      <c r="D42" s="3">
        <f t="shared" si="3"/>
        <v>704.75</v>
      </c>
      <c r="E42" s="32">
        <f t="shared" si="3"/>
        <v>620.5</v>
      </c>
      <c r="F42" s="3">
        <f t="shared" si="3"/>
        <v>2405.75</v>
      </c>
      <c r="G42" s="32">
        <f t="shared" si="3"/>
        <v>1173</v>
      </c>
      <c r="H42" s="3">
        <f t="shared" si="3"/>
        <v>2306.25</v>
      </c>
      <c r="I42" s="32">
        <f t="shared" si="3"/>
        <v>1905.25</v>
      </c>
      <c r="J42" s="3">
        <f t="shared" si="3"/>
        <v>145.25</v>
      </c>
      <c r="K42" s="32">
        <f t="shared" si="3"/>
        <v>389.75</v>
      </c>
      <c r="L42" s="3">
        <f t="shared" si="3"/>
        <v>909.25</v>
      </c>
      <c r="M42" s="32">
        <f t="shared" si="3"/>
        <v>1107.5</v>
      </c>
      <c r="N42" s="3">
        <f t="shared" si="3"/>
        <v>2330.25</v>
      </c>
      <c r="O42" s="32">
        <f t="shared" si="3"/>
        <v>2281.5</v>
      </c>
      <c r="P42" s="3">
        <f t="shared" si="3"/>
        <v>1231.75</v>
      </c>
      <c r="Q42" s="32">
        <f t="shared" si="3"/>
        <v>1361.25</v>
      </c>
      <c r="R42" s="3">
        <f t="shared" si="3"/>
        <v>1772.75</v>
      </c>
      <c r="S42" s="32">
        <f t="shared" si="3"/>
        <v>1555</v>
      </c>
      <c r="T42" s="3">
        <f t="shared" si="3"/>
        <v>320.25</v>
      </c>
      <c r="U42" s="32">
        <f t="shared" si="3"/>
        <v>729.5</v>
      </c>
      <c r="V42" s="3">
        <f t="shared" si="3"/>
        <v>1092</v>
      </c>
      <c r="W42" s="32">
        <f t="shared" si="3"/>
        <v>1752.25</v>
      </c>
      <c r="X42" s="3">
        <f t="shared" si="3"/>
        <v>1263</v>
      </c>
      <c r="Y42" s="32">
        <f t="shared" si="3"/>
        <v>755.75</v>
      </c>
      <c r="Z42" s="3">
        <f t="shared" si="3"/>
        <v>2102.75</v>
      </c>
      <c r="AA42" s="32">
        <f t="shared" si="3"/>
        <v>2018</v>
      </c>
      <c r="AB42" s="11">
        <f t="shared" si="5"/>
        <v>18020.5</v>
      </c>
      <c r="AC42" s="15">
        <f t="shared" si="4"/>
        <v>16960</v>
      </c>
    </row>
    <row r="43" spans="1:29" x14ac:dyDescent="0.2">
      <c r="A43" s="90" t="s">
        <v>20</v>
      </c>
      <c r="B43" s="3">
        <f t="shared" si="3"/>
        <v>1459.25</v>
      </c>
      <c r="C43" s="32">
        <f t="shared" si="3"/>
        <v>1562.5</v>
      </c>
      <c r="D43" s="3">
        <f t="shared" si="3"/>
        <v>616.5</v>
      </c>
      <c r="E43" s="32">
        <f t="shared" si="3"/>
        <v>652.25</v>
      </c>
      <c r="F43" s="3">
        <f t="shared" si="3"/>
        <v>1981.75</v>
      </c>
      <c r="G43" s="32">
        <f t="shared" si="3"/>
        <v>1406.5</v>
      </c>
      <c r="H43" s="3">
        <f t="shared" si="3"/>
        <v>2327.25</v>
      </c>
      <c r="I43" s="32">
        <f t="shared" si="3"/>
        <v>2279.25</v>
      </c>
      <c r="J43" s="3">
        <f t="shared" si="3"/>
        <v>162.75</v>
      </c>
      <c r="K43" s="32">
        <f t="shared" si="3"/>
        <v>480.75</v>
      </c>
      <c r="L43" s="3">
        <f t="shared" si="3"/>
        <v>927.5</v>
      </c>
      <c r="M43" s="32">
        <f t="shared" si="3"/>
        <v>1464</v>
      </c>
      <c r="N43" s="3">
        <f t="shared" si="3"/>
        <v>2228</v>
      </c>
      <c r="O43" s="32">
        <f t="shared" si="3"/>
        <v>2414.25</v>
      </c>
      <c r="P43" s="3">
        <f t="shared" si="3"/>
        <v>1228.75</v>
      </c>
      <c r="Q43" s="32">
        <f t="shared" si="3"/>
        <v>1173.5</v>
      </c>
      <c r="R43" s="3">
        <f t="shared" si="3"/>
        <v>1816.75</v>
      </c>
      <c r="S43" s="32">
        <f t="shared" si="3"/>
        <v>1548.5</v>
      </c>
      <c r="T43" s="3">
        <f t="shared" si="3"/>
        <v>335</v>
      </c>
      <c r="U43" s="32">
        <f t="shared" si="3"/>
        <v>616.5</v>
      </c>
      <c r="V43" s="3">
        <f t="shared" si="3"/>
        <v>1029</v>
      </c>
      <c r="W43" s="32">
        <f t="shared" si="3"/>
        <v>1650.75</v>
      </c>
      <c r="X43" s="3">
        <f t="shared" si="3"/>
        <v>1115</v>
      </c>
      <c r="Y43" s="32">
        <f t="shared" si="3"/>
        <v>839</v>
      </c>
      <c r="Z43" s="3">
        <f t="shared" si="3"/>
        <v>2208.5</v>
      </c>
      <c r="AA43" s="32">
        <f t="shared" si="3"/>
        <v>2212.25</v>
      </c>
      <c r="AB43" s="11">
        <f t="shared" si="5"/>
        <v>17436</v>
      </c>
      <c r="AC43" s="15">
        <f t="shared" si="4"/>
        <v>18300</v>
      </c>
    </row>
    <row r="44" spans="1:29" x14ac:dyDescent="0.2">
      <c r="A44" s="89" t="s">
        <v>21</v>
      </c>
      <c r="B44" s="3">
        <f t="shared" si="3"/>
        <v>1524</v>
      </c>
      <c r="C44" s="32">
        <f t="shared" si="3"/>
        <v>1245.5</v>
      </c>
      <c r="D44" s="3">
        <f t="shared" si="3"/>
        <v>558</v>
      </c>
      <c r="E44" s="32">
        <f t="shared" si="3"/>
        <v>521.75</v>
      </c>
      <c r="F44" s="3">
        <f t="shared" si="3"/>
        <v>1730.75</v>
      </c>
      <c r="G44" s="32">
        <f t="shared" si="3"/>
        <v>964</v>
      </c>
      <c r="H44" s="3">
        <f t="shared" si="3"/>
        <v>2260.25</v>
      </c>
      <c r="I44" s="32">
        <f t="shared" si="3"/>
        <v>1965.25</v>
      </c>
      <c r="J44" s="3">
        <f t="shared" si="3"/>
        <v>163.5</v>
      </c>
      <c r="K44" s="32">
        <f t="shared" si="3"/>
        <v>411</v>
      </c>
      <c r="L44" s="3">
        <f t="shared" si="3"/>
        <v>791.5</v>
      </c>
      <c r="M44" s="32">
        <f t="shared" si="3"/>
        <v>1297.5</v>
      </c>
      <c r="N44" s="3">
        <f t="shared" si="3"/>
        <v>1856.5</v>
      </c>
      <c r="O44" s="32">
        <f t="shared" si="3"/>
        <v>2174.75</v>
      </c>
      <c r="P44" s="3">
        <f t="shared" si="3"/>
        <v>1072</v>
      </c>
      <c r="Q44" s="32">
        <f t="shared" si="3"/>
        <v>890.75</v>
      </c>
      <c r="R44" s="3">
        <f t="shared" si="3"/>
        <v>1586</v>
      </c>
      <c r="S44" s="32">
        <f t="shared" si="3"/>
        <v>1213.5</v>
      </c>
      <c r="T44" s="3">
        <f t="shared" si="3"/>
        <v>257</v>
      </c>
      <c r="U44" s="32">
        <f t="shared" si="3"/>
        <v>393.75</v>
      </c>
      <c r="V44" s="3">
        <f t="shared" si="3"/>
        <v>819.75</v>
      </c>
      <c r="W44" s="32">
        <f t="shared" si="3"/>
        <v>1648</v>
      </c>
      <c r="X44" s="3">
        <f t="shared" si="3"/>
        <v>911.5</v>
      </c>
      <c r="Y44" s="32">
        <f t="shared" si="3"/>
        <v>670</v>
      </c>
      <c r="Z44" s="3">
        <f t="shared" si="3"/>
        <v>2074.25</v>
      </c>
      <c r="AA44" s="32">
        <f t="shared" si="3"/>
        <v>2013.5</v>
      </c>
      <c r="AB44" s="11">
        <f t="shared" si="5"/>
        <v>15605</v>
      </c>
      <c r="AC44" s="15">
        <f t="shared" si="4"/>
        <v>15409.25</v>
      </c>
    </row>
    <row r="45" spans="1:29" x14ac:dyDescent="0.2">
      <c r="A45" s="90" t="s">
        <v>22</v>
      </c>
      <c r="B45" s="3">
        <f t="shared" si="3"/>
        <v>1543.75</v>
      </c>
      <c r="C45" s="32">
        <f t="shared" si="3"/>
        <v>1410</v>
      </c>
      <c r="D45" s="3">
        <f t="shared" si="3"/>
        <v>551.25</v>
      </c>
      <c r="E45" s="32">
        <f t="shared" si="3"/>
        <v>495.75</v>
      </c>
      <c r="F45" s="3">
        <f t="shared" si="3"/>
        <v>1665</v>
      </c>
      <c r="G45" s="32">
        <f t="shared" si="3"/>
        <v>754.75</v>
      </c>
      <c r="H45" s="3">
        <f t="shared" si="3"/>
        <v>2365.25</v>
      </c>
      <c r="I45" s="32">
        <f t="shared" si="3"/>
        <v>1933.25</v>
      </c>
      <c r="J45" s="3">
        <f t="shared" si="3"/>
        <v>186.75</v>
      </c>
      <c r="K45" s="32">
        <f t="shared" si="3"/>
        <v>505.75</v>
      </c>
      <c r="L45" s="3">
        <f t="shared" si="3"/>
        <v>597</v>
      </c>
      <c r="M45" s="32">
        <f t="shared" si="3"/>
        <v>1436.5</v>
      </c>
      <c r="N45" s="3">
        <f t="shared" si="3"/>
        <v>1652</v>
      </c>
      <c r="O45" s="32">
        <f t="shared" si="3"/>
        <v>2462.75</v>
      </c>
      <c r="P45" s="3">
        <f t="shared" si="3"/>
        <v>1092</v>
      </c>
      <c r="Q45" s="32">
        <f t="shared" si="3"/>
        <v>733.25</v>
      </c>
      <c r="R45" s="3">
        <f t="shared" si="3"/>
        <v>1667.75</v>
      </c>
      <c r="S45" s="32">
        <f t="shared" si="3"/>
        <v>1171</v>
      </c>
      <c r="T45" s="3">
        <f t="shared" si="3"/>
        <v>203.5</v>
      </c>
      <c r="U45" s="32">
        <f t="shared" si="3"/>
        <v>277</v>
      </c>
      <c r="V45" s="3">
        <f t="shared" si="3"/>
        <v>722.5</v>
      </c>
      <c r="W45" s="32">
        <f t="shared" si="3"/>
        <v>1981</v>
      </c>
      <c r="X45" s="3">
        <f t="shared" si="3"/>
        <v>905.5</v>
      </c>
      <c r="Y45" s="32">
        <f t="shared" si="3"/>
        <v>470</v>
      </c>
      <c r="Z45" s="3">
        <f t="shared" si="3"/>
        <v>2209</v>
      </c>
      <c r="AA45" s="32">
        <f t="shared" si="3"/>
        <v>2205</v>
      </c>
      <c r="AB45" s="11">
        <f t="shared" si="5"/>
        <v>15361.25</v>
      </c>
      <c r="AC45" s="15">
        <f t="shared" si="4"/>
        <v>15836</v>
      </c>
    </row>
    <row r="46" spans="1:29" x14ac:dyDescent="0.2">
      <c r="A46" s="89" t="s">
        <v>23</v>
      </c>
      <c r="B46" s="3">
        <f t="shared" si="3"/>
        <v>1478.5</v>
      </c>
      <c r="C46" s="32">
        <f t="shared" si="3"/>
        <v>1474.75</v>
      </c>
      <c r="D46" s="3">
        <f t="shared" si="3"/>
        <v>547.25</v>
      </c>
      <c r="E46" s="32">
        <f t="shared" si="3"/>
        <v>454.75</v>
      </c>
      <c r="F46" s="3">
        <f t="shared" si="3"/>
        <v>1443.25</v>
      </c>
      <c r="G46" s="32">
        <f t="shared" si="3"/>
        <v>769</v>
      </c>
      <c r="H46" s="3">
        <f t="shared" si="3"/>
        <v>2195.75</v>
      </c>
      <c r="I46" s="32">
        <f t="shared" si="3"/>
        <v>1752.25</v>
      </c>
      <c r="J46" s="3">
        <f t="shared" si="3"/>
        <v>177</v>
      </c>
      <c r="K46" s="32">
        <f t="shared" si="3"/>
        <v>359</v>
      </c>
      <c r="L46" s="3">
        <f t="shared" si="3"/>
        <v>515.75</v>
      </c>
      <c r="M46" s="32">
        <f t="shared" si="3"/>
        <v>1206.75</v>
      </c>
      <c r="N46" s="3">
        <f t="shared" si="3"/>
        <v>1570.25</v>
      </c>
      <c r="O46" s="32">
        <f t="shared" si="3"/>
        <v>1875.25</v>
      </c>
      <c r="P46" s="3">
        <f t="shared" si="3"/>
        <v>1134</v>
      </c>
      <c r="Q46" s="32">
        <f t="shared" si="3"/>
        <v>583</v>
      </c>
      <c r="R46" s="3">
        <f t="shared" si="3"/>
        <v>1491.25</v>
      </c>
      <c r="S46" s="32">
        <f t="shared" si="3"/>
        <v>939</v>
      </c>
      <c r="T46" s="3">
        <f t="shared" si="3"/>
        <v>238.25</v>
      </c>
      <c r="U46" s="32">
        <f t="shared" si="3"/>
        <v>229.5</v>
      </c>
      <c r="V46" s="3">
        <f t="shared" si="3"/>
        <v>688.75</v>
      </c>
      <c r="W46" s="32">
        <f t="shared" si="3"/>
        <v>2081.75</v>
      </c>
      <c r="X46" s="3">
        <f t="shared" si="3"/>
        <v>816.75</v>
      </c>
      <c r="Y46" s="32">
        <f t="shared" si="3"/>
        <v>374.25</v>
      </c>
      <c r="Z46" s="3">
        <f t="shared" si="3"/>
        <v>2159.5</v>
      </c>
      <c r="AA46" s="32">
        <f t="shared" si="3"/>
        <v>1897.5</v>
      </c>
      <c r="AB46" s="11">
        <f t="shared" si="5"/>
        <v>14456.25</v>
      </c>
      <c r="AC46" s="15">
        <f t="shared" si="4"/>
        <v>13996.75</v>
      </c>
    </row>
    <row r="47" spans="1:29" x14ac:dyDescent="0.2">
      <c r="A47" s="90" t="s">
        <v>24</v>
      </c>
      <c r="B47" s="3">
        <f t="shared" si="3"/>
        <v>1624.25</v>
      </c>
      <c r="C47" s="32">
        <f t="shared" si="3"/>
        <v>1750.25</v>
      </c>
      <c r="D47" s="3">
        <f t="shared" si="3"/>
        <v>577.25</v>
      </c>
      <c r="E47" s="32">
        <f t="shared" si="3"/>
        <v>485.25</v>
      </c>
      <c r="F47" s="3">
        <f t="shared" si="3"/>
        <v>1527</v>
      </c>
      <c r="G47" s="32">
        <f t="shared" si="3"/>
        <v>786.75</v>
      </c>
      <c r="H47" s="3">
        <f t="shared" si="3"/>
        <v>2447.75</v>
      </c>
      <c r="I47" s="32">
        <f t="shared" si="3"/>
        <v>1930.5</v>
      </c>
      <c r="J47" s="3">
        <f t="shared" si="3"/>
        <v>221.75</v>
      </c>
      <c r="K47" s="32">
        <f t="shared" si="3"/>
        <v>268</v>
      </c>
      <c r="L47" s="3">
        <f t="shared" si="3"/>
        <v>548.5</v>
      </c>
      <c r="M47" s="32">
        <f t="shared" si="3"/>
        <v>1200</v>
      </c>
      <c r="N47" s="3">
        <f t="shared" si="3"/>
        <v>1712.25</v>
      </c>
      <c r="O47" s="32">
        <f t="shared" si="3"/>
        <v>1978.5</v>
      </c>
      <c r="P47" s="3">
        <f t="shared" si="3"/>
        <v>1117</v>
      </c>
      <c r="Q47" s="32">
        <f t="shared" si="3"/>
        <v>612.25</v>
      </c>
      <c r="R47" s="3">
        <f t="shared" si="3"/>
        <v>1653</v>
      </c>
      <c r="S47" s="32">
        <f t="shared" si="3"/>
        <v>1001</v>
      </c>
      <c r="T47" s="3">
        <f t="shared" si="3"/>
        <v>216</v>
      </c>
      <c r="U47" s="32">
        <f t="shared" si="3"/>
        <v>221.5</v>
      </c>
      <c r="V47" s="3">
        <f t="shared" si="3"/>
        <v>797.25</v>
      </c>
      <c r="W47" s="32">
        <f t="shared" si="3"/>
        <v>2209</v>
      </c>
      <c r="X47" s="3">
        <f t="shared" si="3"/>
        <v>858.25</v>
      </c>
      <c r="Y47" s="32">
        <f t="shared" si="3"/>
        <v>304.75</v>
      </c>
      <c r="Z47" s="3">
        <f t="shared" si="3"/>
        <v>2235.75</v>
      </c>
      <c r="AA47" s="32">
        <f t="shared" si="3"/>
        <v>2227.5</v>
      </c>
      <c r="AB47" s="11">
        <f t="shared" si="5"/>
        <v>15536</v>
      </c>
      <c r="AC47" s="15">
        <f t="shared" si="4"/>
        <v>14975.25</v>
      </c>
    </row>
    <row r="48" spans="1:29" x14ac:dyDescent="0.2">
      <c r="A48" s="89" t="s">
        <v>25</v>
      </c>
      <c r="B48" s="3">
        <f t="shared" si="3"/>
        <v>1738</v>
      </c>
      <c r="C48" s="32">
        <f t="shared" si="3"/>
        <v>1791.75</v>
      </c>
      <c r="D48" s="3">
        <f t="shared" si="3"/>
        <v>640.5</v>
      </c>
      <c r="E48" s="32">
        <f t="shared" si="3"/>
        <v>519.5</v>
      </c>
      <c r="F48" s="3">
        <f t="shared" si="3"/>
        <v>1470.5</v>
      </c>
      <c r="G48" s="32">
        <f t="shared" si="3"/>
        <v>1059.25</v>
      </c>
      <c r="H48" s="3">
        <f t="shared" si="3"/>
        <v>2584.75</v>
      </c>
      <c r="I48" s="32">
        <f t="shared" si="3"/>
        <v>2228.25</v>
      </c>
      <c r="J48" s="3">
        <f t="shared" si="3"/>
        <v>254.5</v>
      </c>
      <c r="K48" s="32">
        <f t="shared" si="3"/>
        <v>220.25</v>
      </c>
      <c r="L48" s="3">
        <f t="shared" si="3"/>
        <v>731.5</v>
      </c>
      <c r="M48" s="32">
        <f t="shared" si="3"/>
        <v>1278.75</v>
      </c>
      <c r="N48" s="3">
        <f t="shared" si="3"/>
        <v>1944.75</v>
      </c>
      <c r="O48" s="32">
        <f t="shared" si="3"/>
        <v>1926.25</v>
      </c>
      <c r="P48" s="3">
        <f t="shared" si="3"/>
        <v>1243.25</v>
      </c>
      <c r="Q48" s="32">
        <f t="shared" si="3"/>
        <v>678</v>
      </c>
      <c r="R48" s="3">
        <f t="shared" si="3"/>
        <v>1678.75</v>
      </c>
      <c r="S48" s="32">
        <f t="shared" si="3"/>
        <v>1131.5</v>
      </c>
      <c r="T48" s="3">
        <f t="shared" si="3"/>
        <v>257.25</v>
      </c>
      <c r="U48" s="32">
        <f t="shared" si="3"/>
        <v>267.25</v>
      </c>
      <c r="V48" s="3">
        <f t="shared" si="3"/>
        <v>961</v>
      </c>
      <c r="W48" s="32">
        <f t="shared" si="3"/>
        <v>2379</v>
      </c>
      <c r="X48" s="3">
        <f t="shared" si="3"/>
        <v>962.75</v>
      </c>
      <c r="Y48" s="32">
        <f t="shared" si="3"/>
        <v>377.75</v>
      </c>
      <c r="Z48" s="3">
        <f t="shared" si="3"/>
        <v>2407</v>
      </c>
      <c r="AA48" s="32">
        <f t="shared" si="3"/>
        <v>2432.5</v>
      </c>
      <c r="AB48" s="11">
        <f t="shared" si="5"/>
        <v>16874.5</v>
      </c>
      <c r="AC48" s="15">
        <f t="shared" si="4"/>
        <v>16290</v>
      </c>
    </row>
    <row r="49" spans="1:29" x14ac:dyDescent="0.2">
      <c r="A49" s="90" t="s">
        <v>26</v>
      </c>
      <c r="B49" s="3">
        <f t="shared" si="3"/>
        <v>1804.25</v>
      </c>
      <c r="C49" s="32">
        <f t="shared" si="3"/>
        <v>1706.75</v>
      </c>
      <c r="D49" s="3">
        <f t="shared" si="3"/>
        <v>590.5</v>
      </c>
      <c r="E49" s="32">
        <f t="shared" si="3"/>
        <v>521.5</v>
      </c>
      <c r="F49" s="3">
        <f t="shared" si="3"/>
        <v>1226.25</v>
      </c>
      <c r="G49" s="32">
        <f t="shared" si="3"/>
        <v>1031.25</v>
      </c>
      <c r="H49" s="3">
        <f t="shared" si="3"/>
        <v>2446.75</v>
      </c>
      <c r="I49" s="32">
        <f t="shared" si="3"/>
        <v>2184</v>
      </c>
      <c r="J49" s="3">
        <f t="shared" si="3"/>
        <v>246.75</v>
      </c>
      <c r="K49" s="32">
        <f t="shared" si="3"/>
        <v>195</v>
      </c>
      <c r="L49" s="3">
        <f t="shared" si="3"/>
        <v>749.25</v>
      </c>
      <c r="M49" s="32">
        <f t="shared" si="3"/>
        <v>1017.75</v>
      </c>
      <c r="N49" s="3">
        <f t="shared" si="3"/>
        <v>1909.5</v>
      </c>
      <c r="O49" s="32">
        <f t="shared" si="3"/>
        <v>1691.25</v>
      </c>
      <c r="P49" s="3">
        <f t="shared" si="3"/>
        <v>1124.5</v>
      </c>
      <c r="Q49" s="32">
        <f t="shared" si="3"/>
        <v>640.5</v>
      </c>
      <c r="R49" s="3">
        <f t="shared" si="3"/>
        <v>1591.25</v>
      </c>
      <c r="S49" s="32">
        <f t="shared" si="3"/>
        <v>1046</v>
      </c>
      <c r="T49" s="3">
        <f t="shared" si="3"/>
        <v>212.5</v>
      </c>
      <c r="U49" s="32">
        <f t="shared" si="3"/>
        <v>276.5</v>
      </c>
      <c r="V49" s="3">
        <f t="shared" si="3"/>
        <v>957.5</v>
      </c>
      <c r="W49" s="32">
        <f t="shared" ref="W49:AA49" si="6">+W17/$B$65</f>
        <v>1889.25</v>
      </c>
      <c r="X49" s="3">
        <f t="shared" si="6"/>
        <v>916</v>
      </c>
      <c r="Y49" s="32">
        <f t="shared" si="6"/>
        <v>379.75</v>
      </c>
      <c r="Z49" s="3">
        <f t="shared" si="6"/>
        <v>2460.5</v>
      </c>
      <c r="AA49" s="32">
        <f t="shared" si="6"/>
        <v>2511.75</v>
      </c>
      <c r="AB49" s="11">
        <f t="shared" si="5"/>
        <v>16235.5</v>
      </c>
      <c r="AC49" s="15">
        <f t="shared" si="4"/>
        <v>15091.25</v>
      </c>
    </row>
    <row r="50" spans="1:29" x14ac:dyDescent="0.2">
      <c r="A50" s="89" t="s">
        <v>27</v>
      </c>
      <c r="B50" s="3">
        <f t="shared" ref="B50:AA59" si="7">+B18/$B$65</f>
        <v>1783</v>
      </c>
      <c r="C50" s="32">
        <f t="shared" si="7"/>
        <v>1826.5</v>
      </c>
      <c r="D50" s="3">
        <f t="shared" si="7"/>
        <v>602.25</v>
      </c>
      <c r="E50" s="32">
        <f t="shared" si="7"/>
        <v>534.5</v>
      </c>
      <c r="F50" s="3">
        <f t="shared" si="7"/>
        <v>1224</v>
      </c>
      <c r="G50" s="32">
        <f t="shared" si="7"/>
        <v>1229.75</v>
      </c>
      <c r="H50" s="3">
        <f t="shared" si="7"/>
        <v>2576</v>
      </c>
      <c r="I50" s="32">
        <f t="shared" si="7"/>
        <v>2313.75</v>
      </c>
      <c r="J50" s="3">
        <f t="shared" si="7"/>
        <v>263.25</v>
      </c>
      <c r="K50" s="32">
        <f t="shared" si="7"/>
        <v>207.25</v>
      </c>
      <c r="L50" s="3">
        <f t="shared" si="7"/>
        <v>916.25</v>
      </c>
      <c r="M50" s="32">
        <f t="shared" si="7"/>
        <v>876.5</v>
      </c>
      <c r="N50" s="3">
        <f t="shared" si="7"/>
        <v>2028.5</v>
      </c>
      <c r="O50" s="32">
        <f t="shared" si="7"/>
        <v>1690.25</v>
      </c>
      <c r="P50" s="3">
        <f t="shared" si="7"/>
        <v>1282</v>
      </c>
      <c r="Q50" s="32">
        <f t="shared" si="7"/>
        <v>732.5</v>
      </c>
      <c r="R50" s="3">
        <f t="shared" si="7"/>
        <v>1597</v>
      </c>
      <c r="S50" s="32">
        <f t="shared" si="7"/>
        <v>1144.75</v>
      </c>
      <c r="T50" s="3">
        <f t="shared" si="7"/>
        <v>353</v>
      </c>
      <c r="U50" s="32">
        <f t="shared" si="7"/>
        <v>216.25</v>
      </c>
      <c r="V50" s="3">
        <f t="shared" si="7"/>
        <v>1192</v>
      </c>
      <c r="W50" s="32">
        <f t="shared" si="7"/>
        <v>2137.25</v>
      </c>
      <c r="X50" s="3">
        <f t="shared" si="7"/>
        <v>974.5</v>
      </c>
      <c r="Y50" s="32">
        <f t="shared" si="7"/>
        <v>368.75</v>
      </c>
      <c r="Z50" s="3">
        <f t="shared" si="7"/>
        <v>2653.75</v>
      </c>
      <c r="AA50" s="32">
        <f t="shared" si="7"/>
        <v>2586.25</v>
      </c>
      <c r="AB50" s="11">
        <f t="shared" si="5"/>
        <v>17445.5</v>
      </c>
      <c r="AC50" s="15">
        <f t="shared" si="4"/>
        <v>15864.25</v>
      </c>
    </row>
    <row r="51" spans="1:29" x14ac:dyDescent="0.2">
      <c r="A51" s="90" t="s">
        <v>28</v>
      </c>
      <c r="B51" s="3">
        <f t="shared" si="7"/>
        <v>1780.5</v>
      </c>
      <c r="C51" s="32">
        <f t="shared" si="7"/>
        <v>2122.25</v>
      </c>
      <c r="D51" s="3">
        <f t="shared" si="7"/>
        <v>741</v>
      </c>
      <c r="E51" s="32">
        <f t="shared" si="7"/>
        <v>668.5</v>
      </c>
      <c r="F51" s="3">
        <f t="shared" si="7"/>
        <v>1141</v>
      </c>
      <c r="G51" s="32">
        <f t="shared" si="7"/>
        <v>1722</v>
      </c>
      <c r="H51" s="3">
        <f t="shared" si="7"/>
        <v>2698.5</v>
      </c>
      <c r="I51" s="32">
        <f t="shared" si="7"/>
        <v>2678</v>
      </c>
      <c r="J51" s="3">
        <f t="shared" si="7"/>
        <v>330.25</v>
      </c>
      <c r="K51" s="32">
        <f t="shared" si="7"/>
        <v>208.5</v>
      </c>
      <c r="L51" s="3">
        <f t="shared" si="7"/>
        <v>1408.75</v>
      </c>
      <c r="M51" s="32">
        <f t="shared" si="7"/>
        <v>831.5</v>
      </c>
      <c r="N51" s="3">
        <f t="shared" si="7"/>
        <v>2759.5</v>
      </c>
      <c r="O51" s="32">
        <f t="shared" si="7"/>
        <v>1777.25</v>
      </c>
      <c r="P51" s="3">
        <f t="shared" si="7"/>
        <v>1497</v>
      </c>
      <c r="Q51" s="32">
        <f t="shared" si="7"/>
        <v>851</v>
      </c>
      <c r="R51" s="3">
        <f t="shared" si="7"/>
        <v>1812.25</v>
      </c>
      <c r="S51" s="32">
        <f t="shared" si="7"/>
        <v>1418.5</v>
      </c>
      <c r="T51" s="3">
        <f t="shared" si="7"/>
        <v>428.75</v>
      </c>
      <c r="U51" s="32">
        <f t="shared" si="7"/>
        <v>216.75</v>
      </c>
      <c r="V51" s="3">
        <f t="shared" si="7"/>
        <v>1566</v>
      </c>
      <c r="W51" s="32">
        <f t="shared" si="7"/>
        <v>2018</v>
      </c>
      <c r="X51" s="3">
        <f t="shared" si="7"/>
        <v>1267.5</v>
      </c>
      <c r="Y51" s="32">
        <f t="shared" si="7"/>
        <v>404.5</v>
      </c>
      <c r="Z51" s="3">
        <f t="shared" si="7"/>
        <v>2868.25</v>
      </c>
      <c r="AA51" s="32">
        <f t="shared" si="7"/>
        <v>2965</v>
      </c>
      <c r="AB51" s="11">
        <f t="shared" si="5"/>
        <v>20299.25</v>
      </c>
      <c r="AC51" s="15">
        <f t="shared" si="4"/>
        <v>17881.75</v>
      </c>
    </row>
    <row r="52" spans="1:29" x14ac:dyDescent="0.2">
      <c r="A52" s="89" t="s">
        <v>29</v>
      </c>
      <c r="B52" s="3">
        <f t="shared" si="7"/>
        <v>2094.5</v>
      </c>
      <c r="C52" s="32">
        <f t="shared" si="7"/>
        <v>2222.75</v>
      </c>
      <c r="D52" s="3">
        <f t="shared" si="7"/>
        <v>912.25</v>
      </c>
      <c r="E52" s="32">
        <f t="shared" si="7"/>
        <v>764</v>
      </c>
      <c r="F52" s="3">
        <f t="shared" si="7"/>
        <v>1489.75</v>
      </c>
      <c r="G52" s="32">
        <f t="shared" si="7"/>
        <v>2649.25</v>
      </c>
      <c r="H52" s="3">
        <f t="shared" si="7"/>
        <v>2862</v>
      </c>
      <c r="I52" s="32">
        <f t="shared" si="7"/>
        <v>3660.25</v>
      </c>
      <c r="J52" s="3">
        <f t="shared" si="7"/>
        <v>597.75</v>
      </c>
      <c r="K52" s="32">
        <f t="shared" si="7"/>
        <v>211.25</v>
      </c>
      <c r="L52" s="3">
        <f t="shared" si="7"/>
        <v>1834.25</v>
      </c>
      <c r="M52" s="32">
        <f t="shared" si="7"/>
        <v>894.75</v>
      </c>
      <c r="N52" s="3">
        <f t="shared" si="7"/>
        <v>3459.25</v>
      </c>
      <c r="O52" s="32">
        <f t="shared" si="7"/>
        <v>2255.25</v>
      </c>
      <c r="P52" s="3">
        <f t="shared" si="7"/>
        <v>1986.5</v>
      </c>
      <c r="Q52" s="32">
        <f t="shared" si="7"/>
        <v>1055</v>
      </c>
      <c r="R52" s="3">
        <f t="shared" si="7"/>
        <v>2281</v>
      </c>
      <c r="S52" s="32">
        <f t="shared" si="7"/>
        <v>1999.25</v>
      </c>
      <c r="T52" s="3">
        <f t="shared" si="7"/>
        <v>831.75</v>
      </c>
      <c r="U52" s="32">
        <f t="shared" si="7"/>
        <v>255.75</v>
      </c>
      <c r="V52" s="3">
        <f t="shared" si="7"/>
        <v>2248.75</v>
      </c>
      <c r="W52" s="32">
        <f t="shared" si="7"/>
        <v>2247.25</v>
      </c>
      <c r="X52" s="3">
        <f t="shared" si="7"/>
        <v>1799.75</v>
      </c>
      <c r="Y52" s="32">
        <f t="shared" si="7"/>
        <v>505.5</v>
      </c>
      <c r="Z52" s="3">
        <f t="shared" si="7"/>
        <v>3272.25</v>
      </c>
      <c r="AA52" s="32">
        <f t="shared" si="7"/>
        <v>3499.75</v>
      </c>
      <c r="AB52" s="11">
        <f t="shared" si="5"/>
        <v>25669.75</v>
      </c>
      <c r="AC52" s="15">
        <f t="shared" si="4"/>
        <v>22220</v>
      </c>
    </row>
    <row r="53" spans="1:29" x14ac:dyDescent="0.2">
      <c r="A53" s="90" t="s">
        <v>30</v>
      </c>
      <c r="B53" s="3">
        <f t="shared" si="7"/>
        <v>2043</v>
      </c>
      <c r="C53" s="32">
        <f t="shared" si="7"/>
        <v>2553</v>
      </c>
      <c r="D53" s="3">
        <f t="shared" si="7"/>
        <v>790.5</v>
      </c>
      <c r="E53" s="32">
        <f t="shared" si="7"/>
        <v>937.25</v>
      </c>
      <c r="F53" s="3">
        <f t="shared" si="7"/>
        <v>1415</v>
      </c>
      <c r="G53" s="32">
        <f t="shared" si="7"/>
        <v>3002.75</v>
      </c>
      <c r="H53" s="3">
        <f t="shared" si="7"/>
        <v>3019.25</v>
      </c>
      <c r="I53" s="32">
        <f t="shared" si="7"/>
        <v>3941.5</v>
      </c>
      <c r="J53" s="3">
        <f t="shared" si="7"/>
        <v>698.75</v>
      </c>
      <c r="K53" s="32">
        <f t="shared" si="7"/>
        <v>217.75</v>
      </c>
      <c r="L53" s="3">
        <f t="shared" si="7"/>
        <v>1844.75</v>
      </c>
      <c r="M53" s="32">
        <f t="shared" si="7"/>
        <v>908</v>
      </c>
      <c r="N53" s="3">
        <f t="shared" si="7"/>
        <v>3641.75</v>
      </c>
      <c r="O53" s="32">
        <f t="shared" si="7"/>
        <v>2335.75</v>
      </c>
      <c r="P53" s="3">
        <f t="shared" si="7"/>
        <v>1792.25</v>
      </c>
      <c r="Q53" s="32">
        <f t="shared" si="7"/>
        <v>1209.75</v>
      </c>
      <c r="R53" s="3">
        <f t="shared" si="7"/>
        <v>2274.75</v>
      </c>
      <c r="S53" s="32">
        <f t="shared" si="7"/>
        <v>2134.5</v>
      </c>
      <c r="T53" s="3">
        <f t="shared" si="7"/>
        <v>649.25</v>
      </c>
      <c r="U53" s="32">
        <f t="shared" si="7"/>
        <v>239.25</v>
      </c>
      <c r="V53" s="3">
        <f t="shared" si="7"/>
        <v>2144.75</v>
      </c>
      <c r="W53" s="32">
        <f t="shared" si="7"/>
        <v>2160.5</v>
      </c>
      <c r="X53" s="3">
        <f t="shared" si="7"/>
        <v>1886.5</v>
      </c>
      <c r="Y53" s="32">
        <f t="shared" si="7"/>
        <v>633</v>
      </c>
      <c r="Z53" s="3">
        <f t="shared" si="7"/>
        <v>3483</v>
      </c>
      <c r="AA53" s="32">
        <f t="shared" si="7"/>
        <v>4036.75</v>
      </c>
      <c r="AB53" s="11">
        <f t="shared" si="5"/>
        <v>25683.5</v>
      </c>
      <c r="AC53" s="15">
        <f t="shared" si="4"/>
        <v>24309.75</v>
      </c>
    </row>
    <row r="54" spans="1:29" x14ac:dyDescent="0.2">
      <c r="A54" s="89" t="s">
        <v>31</v>
      </c>
      <c r="B54" s="3">
        <f t="shared" si="7"/>
        <v>1897.25</v>
      </c>
      <c r="C54" s="32">
        <f t="shared" si="7"/>
        <v>2693.75</v>
      </c>
      <c r="D54" s="3">
        <f t="shared" si="7"/>
        <v>575.25</v>
      </c>
      <c r="E54" s="32">
        <f t="shared" si="7"/>
        <v>992.25</v>
      </c>
      <c r="F54" s="3">
        <f t="shared" si="7"/>
        <v>1113.5</v>
      </c>
      <c r="G54" s="32">
        <f t="shared" si="7"/>
        <v>3127</v>
      </c>
      <c r="H54" s="3">
        <f t="shared" si="7"/>
        <v>2696.75</v>
      </c>
      <c r="I54" s="32">
        <f t="shared" si="7"/>
        <v>3683</v>
      </c>
      <c r="J54" s="3">
        <f t="shared" si="7"/>
        <v>501.5</v>
      </c>
      <c r="K54" s="32">
        <f t="shared" si="7"/>
        <v>204.25</v>
      </c>
      <c r="L54" s="3">
        <f t="shared" si="7"/>
        <v>1615</v>
      </c>
      <c r="M54" s="32">
        <f t="shared" si="7"/>
        <v>786.5</v>
      </c>
      <c r="N54" s="3">
        <f t="shared" si="7"/>
        <v>3135</v>
      </c>
      <c r="O54" s="32">
        <f t="shared" si="7"/>
        <v>2312.25</v>
      </c>
      <c r="P54" s="3">
        <f t="shared" si="7"/>
        <v>1295.25</v>
      </c>
      <c r="Q54" s="32">
        <f t="shared" si="7"/>
        <v>1338.5</v>
      </c>
      <c r="R54" s="3">
        <f t="shared" si="7"/>
        <v>1905</v>
      </c>
      <c r="S54" s="32">
        <f t="shared" si="7"/>
        <v>2130.25</v>
      </c>
      <c r="T54" s="3">
        <f t="shared" si="7"/>
        <v>484.5</v>
      </c>
      <c r="U54" s="32">
        <f t="shared" si="7"/>
        <v>263</v>
      </c>
      <c r="V54" s="3">
        <f t="shared" si="7"/>
        <v>2116.5</v>
      </c>
      <c r="W54" s="32">
        <f t="shared" si="7"/>
        <v>2367.5</v>
      </c>
      <c r="X54" s="3">
        <f t="shared" si="7"/>
        <v>1591.5</v>
      </c>
      <c r="Y54" s="32">
        <f t="shared" si="7"/>
        <v>556</v>
      </c>
      <c r="Z54" s="3">
        <f t="shared" si="7"/>
        <v>3115.75</v>
      </c>
      <c r="AA54" s="32">
        <f t="shared" si="7"/>
        <v>3618.25</v>
      </c>
      <c r="AB54" s="11">
        <f t="shared" si="5"/>
        <v>22042.75</v>
      </c>
      <c r="AC54" s="15">
        <f t="shared" si="4"/>
        <v>24072.5</v>
      </c>
    </row>
    <row r="55" spans="1:29" x14ac:dyDescent="0.2">
      <c r="A55" s="90" t="s">
        <v>32</v>
      </c>
      <c r="B55" s="3">
        <f t="shared" si="7"/>
        <v>1659.5</v>
      </c>
      <c r="C55" s="32">
        <f t="shared" si="7"/>
        <v>2343</v>
      </c>
      <c r="D55" s="3">
        <f t="shared" si="7"/>
        <v>450.5</v>
      </c>
      <c r="E55" s="32">
        <f t="shared" si="7"/>
        <v>913.5</v>
      </c>
      <c r="F55" s="3">
        <f t="shared" si="7"/>
        <v>887.75</v>
      </c>
      <c r="G55" s="32">
        <f t="shared" si="7"/>
        <v>2642.25</v>
      </c>
      <c r="H55" s="3">
        <f t="shared" si="7"/>
        <v>2195.75</v>
      </c>
      <c r="I55" s="32">
        <f t="shared" si="7"/>
        <v>3581.5</v>
      </c>
      <c r="J55" s="3">
        <f t="shared" si="7"/>
        <v>410</v>
      </c>
      <c r="K55" s="32">
        <f t="shared" si="7"/>
        <v>144.5</v>
      </c>
      <c r="L55" s="3">
        <f t="shared" si="7"/>
        <v>1470.25</v>
      </c>
      <c r="M55" s="32">
        <f t="shared" si="7"/>
        <v>634.25</v>
      </c>
      <c r="N55" s="3">
        <f t="shared" si="7"/>
        <v>2492</v>
      </c>
      <c r="O55" s="32">
        <f t="shared" si="7"/>
        <v>1937.75</v>
      </c>
      <c r="P55" s="3">
        <f t="shared" si="7"/>
        <v>936.25</v>
      </c>
      <c r="Q55" s="32">
        <f t="shared" si="7"/>
        <v>1222.25</v>
      </c>
      <c r="R55" s="3">
        <f t="shared" si="7"/>
        <v>1477.25</v>
      </c>
      <c r="S55" s="32">
        <f t="shared" si="7"/>
        <v>1773</v>
      </c>
      <c r="T55" s="3">
        <f t="shared" si="7"/>
        <v>436.75</v>
      </c>
      <c r="U55" s="32">
        <f t="shared" si="7"/>
        <v>212.75</v>
      </c>
      <c r="V55" s="3">
        <f t="shared" si="7"/>
        <v>2156.75</v>
      </c>
      <c r="W55" s="32">
        <f t="shared" si="7"/>
        <v>1674</v>
      </c>
      <c r="X55" s="3">
        <f t="shared" si="7"/>
        <v>1074.75</v>
      </c>
      <c r="Y55" s="32">
        <f t="shared" si="7"/>
        <v>500.25</v>
      </c>
      <c r="Z55" s="3">
        <f t="shared" si="7"/>
        <v>2903.5</v>
      </c>
      <c r="AA55" s="32">
        <f t="shared" si="7"/>
        <v>2867.75</v>
      </c>
      <c r="AB55" s="11">
        <f t="shared" si="5"/>
        <v>18551</v>
      </c>
      <c r="AC55" s="15">
        <f t="shared" si="4"/>
        <v>20446.75</v>
      </c>
    </row>
    <row r="56" spans="1:29" x14ac:dyDescent="0.2">
      <c r="A56" s="89" t="s">
        <v>33</v>
      </c>
      <c r="B56" s="3">
        <f t="shared" si="7"/>
        <v>1472.25</v>
      </c>
      <c r="C56" s="32">
        <f t="shared" si="7"/>
        <v>1673.25</v>
      </c>
      <c r="D56" s="3">
        <f t="shared" si="7"/>
        <v>366.25</v>
      </c>
      <c r="E56" s="32">
        <f t="shared" si="7"/>
        <v>693.25</v>
      </c>
      <c r="F56" s="3">
        <f t="shared" si="7"/>
        <v>834.25</v>
      </c>
      <c r="G56" s="32">
        <f t="shared" si="7"/>
        <v>1812.5</v>
      </c>
      <c r="H56" s="3">
        <f t="shared" si="7"/>
        <v>1658.25</v>
      </c>
      <c r="I56" s="32">
        <f t="shared" si="7"/>
        <v>2731</v>
      </c>
      <c r="J56" s="3">
        <f t="shared" si="7"/>
        <v>278.5</v>
      </c>
      <c r="K56" s="32">
        <f t="shared" si="7"/>
        <v>133</v>
      </c>
      <c r="L56" s="3">
        <f t="shared" si="7"/>
        <v>1143.75</v>
      </c>
      <c r="M56" s="32">
        <f t="shared" si="7"/>
        <v>566</v>
      </c>
      <c r="N56" s="3">
        <f t="shared" si="7"/>
        <v>1990.25</v>
      </c>
      <c r="O56" s="32">
        <f t="shared" si="7"/>
        <v>1807.25</v>
      </c>
      <c r="P56" s="3">
        <f t="shared" si="7"/>
        <v>660.25</v>
      </c>
      <c r="Q56" s="32">
        <f t="shared" si="7"/>
        <v>1102.25</v>
      </c>
      <c r="R56" s="3">
        <f t="shared" si="7"/>
        <v>1117</v>
      </c>
      <c r="S56" s="32">
        <f t="shared" si="7"/>
        <v>1561</v>
      </c>
      <c r="T56" s="3">
        <f t="shared" si="7"/>
        <v>398.5</v>
      </c>
      <c r="U56" s="32">
        <f t="shared" si="7"/>
        <v>257.5</v>
      </c>
      <c r="V56" s="3">
        <f t="shared" si="7"/>
        <v>2119.25</v>
      </c>
      <c r="W56" s="32">
        <f t="shared" si="7"/>
        <v>1401.5</v>
      </c>
      <c r="X56" s="3">
        <f t="shared" si="7"/>
        <v>733.5</v>
      </c>
      <c r="Y56" s="32">
        <f t="shared" si="7"/>
        <v>420</v>
      </c>
      <c r="Z56" s="3">
        <f t="shared" si="7"/>
        <v>2250.5</v>
      </c>
      <c r="AA56" s="32">
        <f t="shared" si="7"/>
        <v>2317.5</v>
      </c>
      <c r="AB56" s="11">
        <f t="shared" si="5"/>
        <v>15022.5</v>
      </c>
      <c r="AC56" s="15">
        <f t="shared" si="4"/>
        <v>16476</v>
      </c>
    </row>
    <row r="57" spans="1:29" x14ac:dyDescent="0.2">
      <c r="A57" s="90" t="s">
        <v>34</v>
      </c>
      <c r="B57" s="3">
        <f t="shared" si="7"/>
        <v>662</v>
      </c>
      <c r="C57" s="32">
        <f t="shared" si="7"/>
        <v>1353.5</v>
      </c>
      <c r="D57" s="3">
        <f t="shared" si="7"/>
        <v>190.75</v>
      </c>
      <c r="E57" s="32">
        <f t="shared" si="7"/>
        <v>708.5</v>
      </c>
      <c r="F57" s="3">
        <f t="shared" si="7"/>
        <v>348.5</v>
      </c>
      <c r="G57" s="32">
        <f t="shared" si="7"/>
        <v>1635</v>
      </c>
      <c r="H57" s="3">
        <f t="shared" si="7"/>
        <v>960.25</v>
      </c>
      <c r="I57" s="32">
        <f t="shared" si="7"/>
        <v>2372.75</v>
      </c>
      <c r="J57" s="3">
        <f t="shared" si="7"/>
        <v>273.75</v>
      </c>
      <c r="K57" s="32">
        <f t="shared" si="7"/>
        <v>114</v>
      </c>
      <c r="L57" s="3">
        <f t="shared" si="7"/>
        <v>986.75</v>
      </c>
      <c r="M57" s="32">
        <f t="shared" si="7"/>
        <v>368.25</v>
      </c>
      <c r="N57" s="3">
        <f t="shared" si="7"/>
        <v>1906</v>
      </c>
      <c r="O57" s="32">
        <f t="shared" si="7"/>
        <v>1374.75</v>
      </c>
      <c r="P57" s="3">
        <f t="shared" si="7"/>
        <v>482.75</v>
      </c>
      <c r="Q57" s="32">
        <f t="shared" si="7"/>
        <v>895.25</v>
      </c>
      <c r="R57" s="3">
        <f t="shared" si="7"/>
        <v>831.5</v>
      </c>
      <c r="S57" s="32">
        <f t="shared" si="7"/>
        <v>1366</v>
      </c>
      <c r="T57" s="3">
        <f t="shared" si="7"/>
        <v>392.25</v>
      </c>
      <c r="U57" s="32">
        <f t="shared" si="7"/>
        <v>171.5</v>
      </c>
      <c r="V57" s="3">
        <f t="shared" si="7"/>
        <v>2153</v>
      </c>
      <c r="W57" s="32">
        <f t="shared" si="7"/>
        <v>1219</v>
      </c>
      <c r="X57" s="3">
        <f t="shared" si="7"/>
        <v>407.25</v>
      </c>
      <c r="Y57" s="32">
        <f t="shared" si="7"/>
        <v>343.5</v>
      </c>
      <c r="Z57" s="3">
        <f t="shared" si="7"/>
        <v>1516</v>
      </c>
      <c r="AA57" s="32">
        <f t="shared" si="7"/>
        <v>1918.5</v>
      </c>
      <c r="AB57" s="11">
        <f t="shared" si="5"/>
        <v>11110.75</v>
      </c>
      <c r="AC57" s="15">
        <f t="shared" si="4"/>
        <v>13840.5</v>
      </c>
    </row>
    <row r="58" spans="1:29" x14ac:dyDescent="0.2">
      <c r="A58" s="89" t="s">
        <v>35</v>
      </c>
      <c r="B58" s="3">
        <f t="shared" si="7"/>
        <v>0</v>
      </c>
      <c r="C58" s="32">
        <f t="shared" si="7"/>
        <v>943.5</v>
      </c>
      <c r="D58" s="3">
        <f t="shared" si="7"/>
        <v>11.75</v>
      </c>
      <c r="E58" s="32">
        <f t="shared" si="7"/>
        <v>541.5</v>
      </c>
      <c r="F58" s="3">
        <f t="shared" si="7"/>
        <v>27.25</v>
      </c>
      <c r="G58" s="32">
        <f t="shared" si="7"/>
        <v>1101.75</v>
      </c>
      <c r="H58" s="3">
        <f t="shared" si="7"/>
        <v>182.25</v>
      </c>
      <c r="I58" s="32">
        <f t="shared" si="7"/>
        <v>1308.75</v>
      </c>
      <c r="J58" s="3">
        <f t="shared" si="7"/>
        <v>68.75</v>
      </c>
      <c r="K58" s="32">
        <f t="shared" si="7"/>
        <v>68.75</v>
      </c>
      <c r="L58" s="3">
        <f t="shared" si="7"/>
        <v>674.75</v>
      </c>
      <c r="M58" s="32">
        <f t="shared" si="7"/>
        <v>169.25</v>
      </c>
      <c r="N58" s="3">
        <f t="shared" si="7"/>
        <v>528.5</v>
      </c>
      <c r="O58" s="32">
        <f t="shared" si="7"/>
        <v>425.75</v>
      </c>
      <c r="P58" s="3">
        <f t="shared" si="7"/>
        <v>96.75</v>
      </c>
      <c r="Q58" s="32">
        <f t="shared" si="7"/>
        <v>303.5</v>
      </c>
      <c r="R58" s="3">
        <f t="shared" si="7"/>
        <v>268.25</v>
      </c>
      <c r="S58" s="32">
        <f t="shared" si="7"/>
        <v>232.5</v>
      </c>
      <c r="T58" s="3">
        <f t="shared" si="7"/>
        <v>187.75</v>
      </c>
      <c r="U58" s="32">
        <f t="shared" si="7"/>
        <v>15.75</v>
      </c>
      <c r="V58" s="3">
        <f t="shared" si="7"/>
        <v>690.25</v>
      </c>
      <c r="W58" s="32">
        <f t="shared" si="7"/>
        <v>534.5</v>
      </c>
      <c r="X58" s="3">
        <f t="shared" si="7"/>
        <v>82.75</v>
      </c>
      <c r="Y58" s="32">
        <f t="shared" si="7"/>
        <v>23</v>
      </c>
      <c r="Z58" s="3">
        <f t="shared" si="7"/>
        <v>130.25</v>
      </c>
      <c r="AA58" s="32">
        <f t="shared" si="7"/>
        <v>238.75</v>
      </c>
      <c r="AB58" s="11">
        <f t="shared" si="5"/>
        <v>2949.25</v>
      </c>
      <c r="AC58" s="15">
        <f t="shared" si="4"/>
        <v>5907.25</v>
      </c>
    </row>
    <row r="59" spans="1:29" x14ac:dyDescent="0.2">
      <c r="A59" s="90" t="s">
        <v>36</v>
      </c>
      <c r="B59" s="3">
        <f t="shared" si="7"/>
        <v>0</v>
      </c>
      <c r="C59" s="32">
        <f t="shared" si="7"/>
        <v>89.25</v>
      </c>
      <c r="D59" s="3">
        <f t="shared" si="7"/>
        <v>0.5</v>
      </c>
      <c r="E59" s="32">
        <f t="shared" si="7"/>
        <v>23.75</v>
      </c>
      <c r="F59" s="3">
        <f t="shared" si="7"/>
        <v>0</v>
      </c>
      <c r="G59" s="32">
        <f t="shared" si="7"/>
        <v>1</v>
      </c>
      <c r="H59" s="3">
        <f t="shared" si="7"/>
        <v>0</v>
      </c>
      <c r="I59" s="32">
        <f t="shared" si="7"/>
        <v>0.25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10</v>
      </c>
      <c r="R59" s="3">
        <f t="shared" si="7"/>
        <v>0</v>
      </c>
      <c r="S59" s="32">
        <f t="shared" si="7"/>
        <v>0</v>
      </c>
      <c r="T59" s="3">
        <f t="shared" si="7"/>
        <v>0.25</v>
      </c>
      <c r="U59" s="32">
        <f t="shared" si="7"/>
        <v>0.25</v>
      </c>
      <c r="V59" s="3">
        <f t="shared" si="7"/>
        <v>0</v>
      </c>
      <c r="W59" s="32">
        <f t="shared" ref="W59:AA59" si="8">+W27/$B$65</f>
        <v>744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">
        <f t="shared" si="5"/>
        <v>0.75</v>
      </c>
      <c r="AC59" s="15">
        <f t="shared" si="4"/>
        <v>868.5</v>
      </c>
    </row>
    <row r="60" spans="1:29" x14ac:dyDescent="0.2">
      <c r="A60" s="89" t="s">
        <v>37</v>
      </c>
      <c r="B60" s="3">
        <f t="shared" ref="B60:AA62" si="9">B28/5</f>
        <v>0</v>
      </c>
      <c r="C60" s="32">
        <f t="shared" si="9"/>
        <v>0</v>
      </c>
      <c r="D60" s="3">
        <f t="shared" si="9"/>
        <v>0</v>
      </c>
      <c r="E60" s="32">
        <f t="shared" si="9"/>
        <v>0</v>
      </c>
      <c r="F60" s="3">
        <f t="shared" si="9"/>
        <v>0</v>
      </c>
      <c r="G60" s="32">
        <f t="shared" si="9"/>
        <v>0</v>
      </c>
      <c r="H60" s="3">
        <f t="shared" si="9"/>
        <v>0</v>
      </c>
      <c r="I60" s="32">
        <f t="shared" si="9"/>
        <v>0</v>
      </c>
      <c r="J60" s="3">
        <f t="shared" si="9"/>
        <v>0</v>
      </c>
      <c r="K60" s="32">
        <f t="shared" si="9"/>
        <v>0</v>
      </c>
      <c r="L60" s="3">
        <f t="shared" si="9"/>
        <v>0</v>
      </c>
      <c r="M60" s="32">
        <f t="shared" si="9"/>
        <v>0</v>
      </c>
      <c r="N60" s="3">
        <f t="shared" si="9"/>
        <v>0</v>
      </c>
      <c r="O60" s="32">
        <f t="shared" si="9"/>
        <v>0</v>
      </c>
      <c r="P60" s="3">
        <f t="shared" si="9"/>
        <v>0</v>
      </c>
      <c r="Q60" s="32">
        <f t="shared" si="9"/>
        <v>0</v>
      </c>
      <c r="R60" s="3">
        <f t="shared" si="9"/>
        <v>0</v>
      </c>
      <c r="S60" s="32">
        <f t="shared" si="9"/>
        <v>0</v>
      </c>
      <c r="T60" s="3">
        <f t="shared" si="9"/>
        <v>0</v>
      </c>
      <c r="U60" s="32">
        <f t="shared" si="9"/>
        <v>0</v>
      </c>
      <c r="V60" s="3">
        <f t="shared" si="9"/>
        <v>0</v>
      </c>
      <c r="W60" s="32">
        <f t="shared" si="9"/>
        <v>454</v>
      </c>
      <c r="X60" s="3">
        <f t="shared" si="9"/>
        <v>0</v>
      </c>
      <c r="Y60" s="32">
        <f t="shared" si="9"/>
        <v>0</v>
      </c>
      <c r="Z60" s="3">
        <f t="shared" si="9"/>
        <v>0</v>
      </c>
      <c r="AA60" s="32">
        <f t="shared" si="9"/>
        <v>0</v>
      </c>
      <c r="AB60" s="11">
        <f t="shared" si="5"/>
        <v>0</v>
      </c>
      <c r="AC60" s="15">
        <f t="shared" si="4"/>
        <v>454</v>
      </c>
    </row>
    <row r="61" spans="1:29" x14ac:dyDescent="0.2">
      <c r="A61" s="90" t="s">
        <v>38</v>
      </c>
      <c r="B61" s="3">
        <f t="shared" si="9"/>
        <v>0</v>
      </c>
      <c r="C61" s="32">
        <f t="shared" si="9"/>
        <v>0</v>
      </c>
      <c r="D61" s="3">
        <f t="shared" si="9"/>
        <v>0</v>
      </c>
      <c r="E61" s="32">
        <f t="shared" si="9"/>
        <v>0</v>
      </c>
      <c r="F61" s="3">
        <f t="shared" si="9"/>
        <v>0</v>
      </c>
      <c r="G61" s="32">
        <f t="shared" si="9"/>
        <v>0</v>
      </c>
      <c r="H61" s="3">
        <f t="shared" si="9"/>
        <v>0</v>
      </c>
      <c r="I61" s="32">
        <f t="shared" si="9"/>
        <v>0</v>
      </c>
      <c r="J61" s="3">
        <f t="shared" si="9"/>
        <v>0</v>
      </c>
      <c r="K61" s="32">
        <f t="shared" si="9"/>
        <v>0</v>
      </c>
      <c r="L61" s="3">
        <f t="shared" si="9"/>
        <v>0</v>
      </c>
      <c r="M61" s="32">
        <f t="shared" si="9"/>
        <v>0</v>
      </c>
      <c r="N61" s="3">
        <f t="shared" si="9"/>
        <v>0</v>
      </c>
      <c r="O61" s="32">
        <f t="shared" si="9"/>
        <v>0</v>
      </c>
      <c r="P61" s="3">
        <f t="shared" si="9"/>
        <v>0</v>
      </c>
      <c r="Q61" s="32">
        <f t="shared" si="9"/>
        <v>0</v>
      </c>
      <c r="R61" s="3">
        <f t="shared" si="9"/>
        <v>0</v>
      </c>
      <c r="S61" s="32">
        <f t="shared" si="9"/>
        <v>0</v>
      </c>
      <c r="T61" s="3">
        <f t="shared" si="9"/>
        <v>0</v>
      </c>
      <c r="U61" s="32">
        <f t="shared" si="9"/>
        <v>0</v>
      </c>
      <c r="V61" s="3">
        <f t="shared" si="9"/>
        <v>0</v>
      </c>
      <c r="W61" s="32">
        <f t="shared" si="9"/>
        <v>0</v>
      </c>
      <c r="X61" s="3">
        <f t="shared" si="9"/>
        <v>0</v>
      </c>
      <c r="Y61" s="32">
        <f t="shared" si="9"/>
        <v>0</v>
      </c>
      <c r="Z61" s="3">
        <f t="shared" si="9"/>
        <v>0</v>
      </c>
      <c r="AA61" s="32">
        <f t="shared" si="9"/>
        <v>0</v>
      </c>
      <c r="AB61" s="11">
        <f t="shared" si="5"/>
        <v>0</v>
      </c>
      <c r="AC61" s="15">
        <f t="shared" si="4"/>
        <v>0</v>
      </c>
    </row>
    <row r="62" spans="1:29" ht="13.5" thickBot="1" x14ac:dyDescent="0.25">
      <c r="A62" s="89" t="s">
        <v>39</v>
      </c>
      <c r="B62" s="16">
        <f t="shared" si="9"/>
        <v>0</v>
      </c>
      <c r="C62" s="42">
        <f t="shared" si="9"/>
        <v>0</v>
      </c>
      <c r="D62" s="16">
        <f t="shared" si="9"/>
        <v>0</v>
      </c>
      <c r="E62" s="42">
        <f t="shared" si="9"/>
        <v>0</v>
      </c>
      <c r="F62" s="16">
        <f t="shared" si="9"/>
        <v>0</v>
      </c>
      <c r="G62" s="42">
        <f t="shared" si="9"/>
        <v>0</v>
      </c>
      <c r="H62" s="16">
        <f t="shared" si="9"/>
        <v>0</v>
      </c>
      <c r="I62" s="42">
        <f t="shared" si="9"/>
        <v>0</v>
      </c>
      <c r="J62" s="16">
        <f t="shared" si="9"/>
        <v>0</v>
      </c>
      <c r="K62" s="42">
        <f t="shared" si="9"/>
        <v>0</v>
      </c>
      <c r="L62" s="16">
        <f t="shared" si="9"/>
        <v>0</v>
      </c>
      <c r="M62" s="42">
        <f t="shared" si="9"/>
        <v>0</v>
      </c>
      <c r="N62" s="16">
        <f t="shared" si="9"/>
        <v>0</v>
      </c>
      <c r="O62" s="42">
        <f t="shared" si="9"/>
        <v>0</v>
      </c>
      <c r="P62" s="16">
        <f t="shared" si="9"/>
        <v>0</v>
      </c>
      <c r="Q62" s="42">
        <f t="shared" si="9"/>
        <v>0</v>
      </c>
      <c r="R62" s="16">
        <f t="shared" si="9"/>
        <v>0</v>
      </c>
      <c r="S62" s="42">
        <f t="shared" si="9"/>
        <v>0</v>
      </c>
      <c r="T62" s="16">
        <f t="shared" si="9"/>
        <v>0</v>
      </c>
      <c r="U62" s="42">
        <f t="shared" si="9"/>
        <v>0</v>
      </c>
      <c r="V62" s="16">
        <f t="shared" si="9"/>
        <v>0</v>
      </c>
      <c r="W62" s="42">
        <f t="shared" si="9"/>
        <v>0</v>
      </c>
      <c r="X62" s="16">
        <f t="shared" si="9"/>
        <v>0</v>
      </c>
      <c r="Y62" s="42">
        <f t="shared" si="9"/>
        <v>0</v>
      </c>
      <c r="Z62" s="16">
        <f t="shared" si="9"/>
        <v>0</v>
      </c>
      <c r="AA62" s="42">
        <f t="shared" si="9"/>
        <v>0</v>
      </c>
      <c r="AB62" s="12">
        <f t="shared" si="5"/>
        <v>0</v>
      </c>
      <c r="AC62" s="109">
        <f t="shared" si="4"/>
        <v>0</v>
      </c>
    </row>
    <row r="63" spans="1:29" s="91" customFormat="1" ht="14.25" thickTop="1" thickBot="1" x14ac:dyDescent="0.25">
      <c r="A63" s="9" t="s">
        <v>47</v>
      </c>
      <c r="B63" s="14">
        <f>SUM(B39:B62)</f>
        <v>27247</v>
      </c>
      <c r="C63" s="44">
        <f>SUM(C39:C62)</f>
        <v>30134.25</v>
      </c>
      <c r="D63" s="14">
        <f t="shared" ref="D63:AC63" si="10">SUM(D39:D62)</f>
        <v>10135.25</v>
      </c>
      <c r="E63" s="44">
        <f t="shared" si="10"/>
        <v>11191.75</v>
      </c>
      <c r="F63" s="14">
        <f t="shared" si="10"/>
        <v>24465.75</v>
      </c>
      <c r="G63" s="44">
        <f t="shared" si="10"/>
        <v>27324</v>
      </c>
      <c r="H63" s="14">
        <f t="shared" si="10"/>
        <v>39830.5</v>
      </c>
      <c r="I63" s="44">
        <f t="shared" si="10"/>
        <v>43294.25</v>
      </c>
      <c r="J63" s="14">
        <f t="shared" si="10"/>
        <v>5059.5</v>
      </c>
      <c r="K63" s="44">
        <f t="shared" si="10"/>
        <v>4566.5</v>
      </c>
      <c r="L63" s="14">
        <f t="shared" si="10"/>
        <v>18320.25</v>
      </c>
      <c r="M63" s="44">
        <f t="shared" si="10"/>
        <v>16672</v>
      </c>
      <c r="N63" s="14">
        <f t="shared" si="10"/>
        <v>38764.5</v>
      </c>
      <c r="O63" s="44">
        <f t="shared" si="10"/>
        <v>34317.75</v>
      </c>
      <c r="P63" s="14">
        <f t="shared" si="10"/>
        <v>20139.5</v>
      </c>
      <c r="Q63" s="44">
        <f t="shared" si="10"/>
        <v>16170.75</v>
      </c>
      <c r="R63" s="14">
        <f t="shared" si="10"/>
        <v>27744.75</v>
      </c>
      <c r="S63" s="44">
        <f t="shared" si="10"/>
        <v>24343</v>
      </c>
      <c r="T63" s="14">
        <f t="shared" si="10"/>
        <v>6355.5</v>
      </c>
      <c r="U63" s="44">
        <f t="shared" si="10"/>
        <v>5293.75</v>
      </c>
      <c r="V63" s="14">
        <f t="shared" si="10"/>
        <v>24017.25</v>
      </c>
      <c r="W63" s="44">
        <f t="shared" si="10"/>
        <v>33482</v>
      </c>
      <c r="X63" s="14">
        <f t="shared" si="10"/>
        <v>18216</v>
      </c>
      <c r="Y63" s="44">
        <f t="shared" si="10"/>
        <v>8347.75</v>
      </c>
      <c r="Z63" s="14">
        <f t="shared" si="10"/>
        <v>41497.5</v>
      </c>
      <c r="AA63" s="44">
        <f t="shared" si="10"/>
        <v>42584.5</v>
      </c>
      <c r="AB63" s="14">
        <f t="shared" si="10"/>
        <v>301793.25</v>
      </c>
      <c r="AC63" s="44">
        <f t="shared" si="10"/>
        <v>297722.25</v>
      </c>
    </row>
    <row r="64" spans="1:29" ht="15.75" thickTop="1" x14ac:dyDescent="0.2">
      <c r="AB64" s="169" t="str">
        <f>IF(AB63='Daily Total'!D47,"Correct","Wrong")</f>
        <v>Correct</v>
      </c>
      <c r="AC64" s="169" t="str">
        <f>IF(AC63='Daily Total'!E47,"Correct","Wrong")</f>
        <v>Wrong</v>
      </c>
    </row>
    <row r="65" spans="1:31" x14ac:dyDescent="0.2">
      <c r="A65" t="s">
        <v>82</v>
      </c>
      <c r="B65">
        <f>COUNTIF('Daily Total'!$G$7:$G$36,2)</f>
        <v>4</v>
      </c>
    </row>
    <row r="67" spans="1:31" s="8" customFormat="1" x14ac:dyDescent="0.2">
      <c r="A67" s="45" t="s">
        <v>54</v>
      </c>
      <c r="B67" s="18"/>
      <c r="C67" s="18"/>
      <c r="AB67" s="45"/>
      <c r="AC67" s="45"/>
    </row>
    <row r="68" spans="1:31" s="8" customFormat="1" ht="13.5" thickBot="1" x14ac:dyDescent="0.25">
      <c r="A68" s="45"/>
      <c r="B68" s="18"/>
      <c r="C68" s="18"/>
      <c r="AB68" s="45"/>
      <c r="AC68" s="45"/>
    </row>
    <row r="69" spans="1:31" s="8" customFormat="1" ht="14.25" thickTop="1" thickBot="1" x14ac:dyDescent="0.25">
      <c r="A69" s="311" t="s">
        <v>0</v>
      </c>
      <c r="B69" s="305" t="s">
        <v>1</v>
      </c>
      <c r="C69" s="306"/>
      <c r="D69" s="305" t="s">
        <v>2</v>
      </c>
      <c r="E69" s="306"/>
      <c r="F69" s="305" t="s">
        <v>3</v>
      </c>
      <c r="G69" s="306"/>
      <c r="H69" s="305" t="s">
        <v>4</v>
      </c>
      <c r="I69" s="306"/>
      <c r="J69" s="305" t="s">
        <v>5</v>
      </c>
      <c r="K69" s="306"/>
      <c r="L69" s="305" t="s">
        <v>6</v>
      </c>
      <c r="M69" s="306"/>
      <c r="N69" s="305" t="s">
        <v>7</v>
      </c>
      <c r="O69" s="306"/>
      <c r="P69" s="305" t="s">
        <v>8</v>
      </c>
      <c r="Q69" s="306"/>
      <c r="R69" s="305" t="s">
        <v>9</v>
      </c>
      <c r="S69" s="306"/>
      <c r="T69" s="305" t="s">
        <v>10</v>
      </c>
      <c r="U69" s="306"/>
      <c r="V69" s="305" t="s">
        <v>11</v>
      </c>
      <c r="W69" s="306"/>
      <c r="X69" s="305" t="s">
        <v>12</v>
      </c>
      <c r="Y69" s="306"/>
      <c r="Z69" s="305" t="s">
        <v>40</v>
      </c>
      <c r="AA69" s="306"/>
      <c r="AB69" s="305" t="s">
        <v>51</v>
      </c>
      <c r="AC69" s="306"/>
    </row>
    <row r="70" spans="1:31" s="69" customFormat="1" ht="15" thickTop="1" thickBot="1" x14ac:dyDescent="0.3">
      <c r="A70" s="312"/>
      <c r="B70" s="63" t="s">
        <v>14</v>
      </c>
      <c r="C70" s="64" t="s">
        <v>15</v>
      </c>
      <c r="D70" s="65" t="s">
        <v>14</v>
      </c>
      <c r="E70" s="66" t="s">
        <v>15</v>
      </c>
      <c r="F70" s="67" t="s">
        <v>14</v>
      </c>
      <c r="G70" s="64" t="s">
        <v>15</v>
      </c>
      <c r="H70" s="65" t="s">
        <v>14</v>
      </c>
      <c r="I70" s="66" t="s">
        <v>15</v>
      </c>
      <c r="J70" s="67" t="s">
        <v>14</v>
      </c>
      <c r="K70" s="64" t="s">
        <v>15</v>
      </c>
      <c r="L70" s="65" t="s">
        <v>14</v>
      </c>
      <c r="M70" s="67" t="s">
        <v>15</v>
      </c>
      <c r="N70" s="63" t="s">
        <v>14</v>
      </c>
      <c r="O70" s="68" t="s">
        <v>15</v>
      </c>
      <c r="P70" s="67" t="s">
        <v>14</v>
      </c>
      <c r="Q70" s="64" t="s">
        <v>15</v>
      </c>
      <c r="R70" s="65" t="s">
        <v>14</v>
      </c>
      <c r="S70" s="66" t="s">
        <v>15</v>
      </c>
      <c r="T70" s="67" t="s">
        <v>14</v>
      </c>
      <c r="U70" s="64" t="s">
        <v>15</v>
      </c>
      <c r="V70" s="65" t="s">
        <v>14</v>
      </c>
      <c r="W70" s="66" t="s">
        <v>15</v>
      </c>
      <c r="X70" s="67" t="s">
        <v>14</v>
      </c>
      <c r="Y70" s="64" t="s">
        <v>15</v>
      </c>
      <c r="Z70" s="65" t="s">
        <v>14</v>
      </c>
      <c r="AA70" s="67" t="s">
        <v>15</v>
      </c>
      <c r="AB70" s="63" t="s">
        <v>14</v>
      </c>
      <c r="AC70" s="68" t="s">
        <v>15</v>
      </c>
    </row>
    <row r="71" spans="1:31" s="8" customFormat="1" ht="13.5" thickTop="1" x14ac:dyDescent="0.2">
      <c r="A71" s="88" t="s">
        <v>16</v>
      </c>
      <c r="B71" s="61">
        <f>B7/B31</f>
        <v>0</v>
      </c>
      <c r="C71" s="62">
        <f t="shared" ref="C71:AC71" si="11">C7/C31</f>
        <v>0</v>
      </c>
      <c r="D71" s="61">
        <f t="shared" si="11"/>
        <v>0</v>
      </c>
      <c r="E71" s="62">
        <f t="shared" si="11"/>
        <v>0</v>
      </c>
      <c r="F71" s="61">
        <f t="shared" si="11"/>
        <v>0</v>
      </c>
      <c r="G71" s="62">
        <f t="shared" si="11"/>
        <v>0</v>
      </c>
      <c r="H71" s="61">
        <f t="shared" si="11"/>
        <v>0</v>
      </c>
      <c r="I71" s="62">
        <f t="shared" si="11"/>
        <v>0</v>
      </c>
      <c r="J71" s="61">
        <f t="shared" si="11"/>
        <v>0</v>
      </c>
      <c r="K71" s="62">
        <f t="shared" si="11"/>
        <v>0</v>
      </c>
      <c r="L71" s="61">
        <f t="shared" si="11"/>
        <v>0</v>
      </c>
      <c r="M71" s="62">
        <f t="shared" si="11"/>
        <v>0</v>
      </c>
      <c r="N71" s="61">
        <f t="shared" si="11"/>
        <v>0</v>
      </c>
      <c r="O71" s="62">
        <f t="shared" si="11"/>
        <v>0</v>
      </c>
      <c r="P71" s="61">
        <f t="shared" si="11"/>
        <v>0</v>
      </c>
      <c r="Q71" s="62">
        <f t="shared" si="11"/>
        <v>0</v>
      </c>
      <c r="R71" s="61">
        <f t="shared" si="11"/>
        <v>0</v>
      </c>
      <c r="S71" s="62">
        <f t="shared" si="11"/>
        <v>0</v>
      </c>
      <c r="T71" s="61">
        <f t="shared" si="11"/>
        <v>0</v>
      </c>
      <c r="U71" s="62">
        <f t="shared" si="11"/>
        <v>0</v>
      </c>
      <c r="V71" s="61">
        <f t="shared" si="11"/>
        <v>0</v>
      </c>
      <c r="W71" s="62">
        <f t="shared" si="11"/>
        <v>0</v>
      </c>
      <c r="X71" s="61">
        <f t="shared" si="11"/>
        <v>0</v>
      </c>
      <c r="Y71" s="62">
        <f t="shared" si="11"/>
        <v>0</v>
      </c>
      <c r="Z71" s="61">
        <f t="shared" si="11"/>
        <v>0</v>
      </c>
      <c r="AA71" s="61">
        <f t="shared" si="11"/>
        <v>0</v>
      </c>
      <c r="AB71" s="102">
        <f t="shared" si="11"/>
        <v>0</v>
      </c>
      <c r="AC71" s="103">
        <f t="shared" si="11"/>
        <v>0</v>
      </c>
      <c r="AD71" s="18"/>
      <c r="AE71" s="18"/>
    </row>
    <row r="72" spans="1:31" s="8" customFormat="1" x14ac:dyDescent="0.2">
      <c r="A72" s="89" t="s">
        <v>17</v>
      </c>
      <c r="B72" s="84">
        <f>B8/B31</f>
        <v>8.422945645392154E-3</v>
      </c>
      <c r="C72" s="85">
        <f t="shared" ref="C72:AC72" si="12">C8/C31</f>
        <v>0</v>
      </c>
      <c r="D72" s="84">
        <f t="shared" si="12"/>
        <v>1.4479169236081991E-2</v>
      </c>
      <c r="E72" s="85">
        <f t="shared" si="12"/>
        <v>1.1168941407733375E-4</v>
      </c>
      <c r="F72" s="84">
        <f t="shared" si="12"/>
        <v>1.964991876398639E-2</v>
      </c>
      <c r="G72" s="85">
        <f t="shared" si="12"/>
        <v>1.2809251939686721E-4</v>
      </c>
      <c r="H72" s="84">
        <f t="shared" si="12"/>
        <v>8.4734060581715016E-3</v>
      </c>
      <c r="I72" s="85">
        <f t="shared" si="12"/>
        <v>7.5067705295737887E-4</v>
      </c>
      <c r="J72" s="84">
        <f t="shared" si="12"/>
        <v>1.4823599169878447E-3</v>
      </c>
      <c r="K72" s="85">
        <f t="shared" si="12"/>
        <v>3.8870031752983687E-3</v>
      </c>
      <c r="L72" s="84">
        <f t="shared" si="12"/>
        <v>4.1074766992808508E-3</v>
      </c>
      <c r="M72" s="85">
        <f t="shared" si="12"/>
        <v>3.133997120921305E-3</v>
      </c>
      <c r="N72" s="84">
        <f t="shared" si="12"/>
        <v>4.5273381573346745E-3</v>
      </c>
      <c r="O72" s="85">
        <f t="shared" si="12"/>
        <v>3.2636172243226901E-3</v>
      </c>
      <c r="P72" s="84">
        <f t="shared" si="12"/>
        <v>3.1157675215372775E-3</v>
      </c>
      <c r="Q72" s="85">
        <f t="shared" si="12"/>
        <v>4.1587434101695965E-3</v>
      </c>
      <c r="R72" s="84">
        <f t="shared" si="12"/>
        <v>9.551356562953351E-4</v>
      </c>
      <c r="S72" s="85">
        <f t="shared" si="12"/>
        <v>3.2452861192129156E-3</v>
      </c>
      <c r="T72" s="84">
        <f t="shared" si="12"/>
        <v>1.573440327275588E-4</v>
      </c>
      <c r="U72" s="85">
        <f t="shared" si="12"/>
        <v>1.2750885478158204E-3</v>
      </c>
      <c r="V72" s="84">
        <f t="shared" si="12"/>
        <v>3.8513984740134696E-4</v>
      </c>
      <c r="W72" s="85">
        <f t="shared" si="12"/>
        <v>6.2508371656918335E-4</v>
      </c>
      <c r="X72" s="84">
        <f t="shared" si="12"/>
        <v>1.7841458058849363E-4</v>
      </c>
      <c r="Y72" s="85">
        <f t="shared" si="12"/>
        <v>0</v>
      </c>
      <c r="Z72" s="84">
        <f t="shared" si="12"/>
        <v>0</v>
      </c>
      <c r="AA72" s="84">
        <f t="shared" si="12"/>
        <v>0</v>
      </c>
      <c r="AB72" s="104">
        <f t="shared" si="12"/>
        <v>5.154190824347463E-3</v>
      </c>
      <c r="AC72" s="105">
        <f t="shared" si="12"/>
        <v>1.3203586204812551E-3</v>
      </c>
      <c r="AD72" s="18"/>
      <c r="AE72" s="18"/>
    </row>
    <row r="73" spans="1:31" s="8" customFormat="1" x14ac:dyDescent="0.2">
      <c r="A73" s="90" t="s">
        <v>18</v>
      </c>
      <c r="B73" s="84">
        <f>B9/B31</f>
        <v>3.7325210114875031E-2</v>
      </c>
      <c r="C73" s="85">
        <f t="shared" ref="C73:AC73" si="13">C9/C31</f>
        <v>2.0325709118361995E-3</v>
      </c>
      <c r="D73" s="84">
        <f t="shared" si="13"/>
        <v>5.540070545867147E-2</v>
      </c>
      <c r="E73" s="85">
        <f t="shared" si="13"/>
        <v>1.2710255322000581E-2</v>
      </c>
      <c r="F73" s="84">
        <f t="shared" si="13"/>
        <v>8.39438807312263E-2</v>
      </c>
      <c r="G73" s="85">
        <f t="shared" si="13"/>
        <v>1.6569682330551897E-2</v>
      </c>
      <c r="H73" s="84">
        <f t="shared" si="13"/>
        <v>4.2931924028068939E-2</v>
      </c>
      <c r="I73" s="85">
        <f t="shared" si="13"/>
        <v>1.8778475201672279E-2</v>
      </c>
      <c r="J73" s="84">
        <f t="shared" si="13"/>
        <v>1.4082419211384525E-2</v>
      </c>
      <c r="K73" s="85">
        <f t="shared" si="13"/>
        <v>4.5987079820431404E-2</v>
      </c>
      <c r="L73" s="84">
        <f t="shared" si="13"/>
        <v>3.1672602721032735E-2</v>
      </c>
      <c r="M73" s="85">
        <f t="shared" si="13"/>
        <v>3.4548944337811902E-2</v>
      </c>
      <c r="N73" s="84">
        <f t="shared" si="13"/>
        <v>3.726992480233203E-2</v>
      </c>
      <c r="O73" s="85">
        <f t="shared" si="13"/>
        <v>4.3272067661778525E-2</v>
      </c>
      <c r="P73" s="84">
        <f t="shared" si="13"/>
        <v>3.9946374041063583E-2</v>
      </c>
      <c r="Q73" s="85">
        <f t="shared" si="13"/>
        <v>4.3968276053986365E-2</v>
      </c>
      <c r="R73" s="84">
        <f t="shared" si="13"/>
        <v>3.2321430180484598E-2</v>
      </c>
      <c r="S73" s="85">
        <f t="shared" si="13"/>
        <v>3.6920264552438076E-2</v>
      </c>
      <c r="T73" s="84">
        <f t="shared" si="13"/>
        <v>2.391629297458894E-2</v>
      </c>
      <c r="U73" s="85">
        <f t="shared" si="13"/>
        <v>8.0613931523022431E-2</v>
      </c>
      <c r="V73" s="84">
        <f t="shared" si="13"/>
        <v>2.3025117363561606E-2</v>
      </c>
      <c r="W73" s="85">
        <f t="shared" si="13"/>
        <v>2.7161375779494276E-2</v>
      </c>
      <c r="X73" s="84">
        <f t="shared" si="13"/>
        <v>3.5463328941589808E-2</v>
      </c>
      <c r="Y73" s="85">
        <f t="shared" si="13"/>
        <v>5.0552544098709233E-2</v>
      </c>
      <c r="Z73" s="84">
        <f t="shared" si="13"/>
        <v>3.4869570456051567E-2</v>
      </c>
      <c r="AA73" s="84">
        <f t="shared" si="13"/>
        <v>2.3905411593420141E-2</v>
      </c>
      <c r="AB73" s="104">
        <f t="shared" si="13"/>
        <v>3.9556053689073563E-2</v>
      </c>
      <c r="AC73" s="105">
        <f t="shared" si="13"/>
        <v>2.7294406396814352E-2</v>
      </c>
      <c r="AD73" s="18"/>
      <c r="AE73" s="18"/>
    </row>
    <row r="74" spans="1:31" s="8" customFormat="1" x14ac:dyDescent="0.2">
      <c r="A74" s="89" t="s">
        <v>19</v>
      </c>
      <c r="B74" s="84">
        <f>B10/B31</f>
        <v>5.2721400521158292E-2</v>
      </c>
      <c r="C74" s="85">
        <f t="shared" ref="C74:AC74" si="14">C10/C31</f>
        <v>4.349701751329467E-2</v>
      </c>
      <c r="D74" s="84">
        <f t="shared" si="14"/>
        <v>6.9534545275153542E-2</v>
      </c>
      <c r="E74" s="85">
        <f t="shared" si="14"/>
        <v>5.5442625147988471E-2</v>
      </c>
      <c r="F74" s="84">
        <f t="shared" si="14"/>
        <v>9.8331340751867405E-2</v>
      </c>
      <c r="G74" s="85">
        <f t="shared" si="14"/>
        <v>4.2929292929292928E-2</v>
      </c>
      <c r="H74" s="84">
        <f t="shared" si="14"/>
        <v>5.7901608064171932E-2</v>
      </c>
      <c r="I74" s="85">
        <f t="shared" si="14"/>
        <v>4.4006998619909109E-2</v>
      </c>
      <c r="J74" s="84">
        <f t="shared" si="14"/>
        <v>2.8708370392331258E-2</v>
      </c>
      <c r="K74" s="85">
        <f t="shared" si="14"/>
        <v>8.5349830285776848E-2</v>
      </c>
      <c r="L74" s="84">
        <f t="shared" si="14"/>
        <v>4.9630872941144363E-2</v>
      </c>
      <c r="M74" s="85">
        <f t="shared" si="14"/>
        <v>6.6428742802303264E-2</v>
      </c>
      <c r="N74" s="84">
        <f t="shared" si="14"/>
        <v>6.0112989977943738E-2</v>
      </c>
      <c r="O74" s="85">
        <f t="shared" si="14"/>
        <v>6.6481631225823373E-2</v>
      </c>
      <c r="P74" s="84">
        <f t="shared" si="14"/>
        <v>6.1160902703642099E-2</v>
      </c>
      <c r="Q74" s="85">
        <f t="shared" si="14"/>
        <v>8.4179769027410603E-2</v>
      </c>
      <c r="R74" s="84">
        <f t="shared" si="14"/>
        <v>6.3894971120662461E-2</v>
      </c>
      <c r="S74" s="85">
        <f t="shared" si="14"/>
        <v>6.3878733106026375E-2</v>
      </c>
      <c r="T74" s="84">
        <f t="shared" si="14"/>
        <v>5.0389426481000706E-2</v>
      </c>
      <c r="U74" s="85">
        <f t="shared" si="14"/>
        <v>0.13780401416765053</v>
      </c>
      <c r="V74" s="84">
        <f t="shared" si="14"/>
        <v>4.5467320363488745E-2</v>
      </c>
      <c r="W74" s="85">
        <f t="shared" si="14"/>
        <v>5.2157282969445315E-2</v>
      </c>
      <c r="X74" s="84">
        <f t="shared" si="14"/>
        <v>6.9334650856389984E-2</v>
      </c>
      <c r="Y74" s="85">
        <f t="shared" si="14"/>
        <v>9.0533377257344796E-2</v>
      </c>
      <c r="Z74" s="84">
        <f t="shared" si="14"/>
        <v>5.0671727212482677E-2</v>
      </c>
      <c r="AA74" s="84">
        <f t="shared" si="14"/>
        <v>4.7388134180276861E-2</v>
      </c>
      <c r="AB74" s="104">
        <f t="shared" si="14"/>
        <v>5.9711408389683994E-2</v>
      </c>
      <c r="AC74" s="105">
        <f t="shared" si="14"/>
        <v>5.6944137834360045E-2</v>
      </c>
      <c r="AD74" s="18"/>
      <c r="AE74" s="18"/>
    </row>
    <row r="75" spans="1:31" s="8" customFormat="1" x14ac:dyDescent="0.2">
      <c r="A75" s="90" t="s">
        <v>20</v>
      </c>
      <c r="B75" s="84">
        <f>B11/B31</f>
        <v>5.3556354828054466E-2</v>
      </c>
      <c r="C75" s="85">
        <f t="shared" ref="C75:AC75" si="15">C11/C31</f>
        <v>5.1851298771331628E-2</v>
      </c>
      <c r="D75" s="84">
        <f t="shared" si="15"/>
        <v>6.0827310623812927E-2</v>
      </c>
      <c r="E75" s="85">
        <f t="shared" si="15"/>
        <v>5.8279536265552753E-2</v>
      </c>
      <c r="F75" s="84">
        <f t="shared" si="15"/>
        <v>8.1000991181549714E-2</v>
      </c>
      <c r="G75" s="85">
        <f t="shared" si="15"/>
        <v>5.1474893866198211E-2</v>
      </c>
      <c r="H75" s="84">
        <f t="shared" si="15"/>
        <v>5.8428842218902599E-2</v>
      </c>
      <c r="I75" s="85">
        <f t="shared" si="15"/>
        <v>5.2645559167787868E-2</v>
      </c>
      <c r="J75" s="84">
        <f t="shared" si="15"/>
        <v>3.2167210198636227E-2</v>
      </c>
      <c r="K75" s="85">
        <f t="shared" si="15"/>
        <v>0.10527756487463046</v>
      </c>
      <c r="L75" s="84">
        <f t="shared" si="15"/>
        <v>5.0627038386484899E-2</v>
      </c>
      <c r="M75" s="85">
        <f t="shared" si="15"/>
        <v>8.7811900191938574E-2</v>
      </c>
      <c r="N75" s="84">
        <f t="shared" si="15"/>
        <v>5.7475267319325674E-2</v>
      </c>
      <c r="O75" s="85">
        <f t="shared" si="15"/>
        <v>7.034989181983084E-2</v>
      </c>
      <c r="P75" s="84">
        <f t="shared" si="15"/>
        <v>6.101194170659649E-2</v>
      </c>
      <c r="Q75" s="85">
        <f t="shared" si="15"/>
        <v>7.2569299506825599E-2</v>
      </c>
      <c r="R75" s="84">
        <f t="shared" si="15"/>
        <v>6.5480856738662274E-2</v>
      </c>
      <c r="S75" s="85">
        <f t="shared" si="15"/>
        <v>6.3611715893686069E-2</v>
      </c>
      <c r="T75" s="84">
        <f t="shared" si="15"/>
        <v>5.2710250963732198E-2</v>
      </c>
      <c r="U75" s="85">
        <f t="shared" si="15"/>
        <v>0.11645808736717828</v>
      </c>
      <c r="V75" s="84">
        <f t="shared" si="15"/>
        <v>4.284420572713362E-2</v>
      </c>
      <c r="W75" s="85">
        <f t="shared" si="15"/>
        <v>4.9136045006027591E-2</v>
      </c>
      <c r="X75" s="84">
        <f t="shared" si="15"/>
        <v>6.120992534036012E-2</v>
      </c>
      <c r="Y75" s="85">
        <f t="shared" si="15"/>
        <v>0.10050612440477973</v>
      </c>
      <c r="Z75" s="84">
        <f t="shared" si="15"/>
        <v>5.322007349840352E-2</v>
      </c>
      <c r="AA75" s="84">
        <f t="shared" si="15"/>
        <v>5.1949653042773776E-2</v>
      </c>
      <c r="AB75" s="104">
        <f t="shared" si="15"/>
        <v>5.7774652017565008E-2</v>
      </c>
      <c r="AC75" s="105">
        <f t="shared" si="15"/>
        <v>6.1443261932121983E-2</v>
      </c>
      <c r="AD75" s="18"/>
      <c r="AE75" s="18"/>
    </row>
    <row r="76" spans="1:31" s="8" customFormat="1" x14ac:dyDescent="0.2">
      <c r="A76" s="89" t="s">
        <v>21</v>
      </c>
      <c r="B76" s="84">
        <f>B12/B31</f>
        <v>5.5932763239989726E-2</v>
      </c>
      <c r="C76" s="85">
        <f t="shared" ref="C76:AC76" si="16">C12/C31</f>
        <v>4.1331707276603867E-2</v>
      </c>
      <c r="D76" s="84">
        <f t="shared" si="16"/>
        <v>5.5055376039071555E-2</v>
      </c>
      <c r="E76" s="85">
        <f t="shared" si="16"/>
        <v>4.661916143587911E-2</v>
      </c>
      <c r="F76" s="84">
        <f t="shared" si="16"/>
        <v>7.0741751223649382E-2</v>
      </c>
      <c r="G76" s="85">
        <f t="shared" si="16"/>
        <v>3.5280339628165715E-2</v>
      </c>
      <c r="H76" s="84">
        <f t="shared" si="16"/>
        <v>5.6746714201428551E-2</v>
      </c>
      <c r="I76" s="85">
        <f t="shared" si="16"/>
        <v>4.5392863948445807E-2</v>
      </c>
      <c r="J76" s="84">
        <f t="shared" si="16"/>
        <v>3.2315446190335016E-2</v>
      </c>
      <c r="K76" s="85">
        <f t="shared" si="16"/>
        <v>9.0003284791415741E-2</v>
      </c>
      <c r="L76" s="84">
        <f t="shared" si="16"/>
        <v>4.3203558903399247E-2</v>
      </c>
      <c r="M76" s="85">
        <f t="shared" si="16"/>
        <v>7.7825095969289826E-2</v>
      </c>
      <c r="N76" s="84">
        <f t="shared" si="16"/>
        <v>4.7891756633001846E-2</v>
      </c>
      <c r="O76" s="85">
        <f t="shared" si="16"/>
        <v>6.3370996058890808E-2</v>
      </c>
      <c r="P76" s="84">
        <f t="shared" si="16"/>
        <v>5.3228729610963532E-2</v>
      </c>
      <c r="Q76" s="85">
        <f t="shared" si="16"/>
        <v>5.5084025168900638E-2</v>
      </c>
      <c r="R76" s="84">
        <f t="shared" si="16"/>
        <v>5.7163967957901948E-2</v>
      </c>
      <c r="S76" s="85">
        <f t="shared" si="16"/>
        <v>4.9850059565378135E-2</v>
      </c>
      <c r="T76" s="84">
        <f t="shared" si="16"/>
        <v>4.0437416410982613E-2</v>
      </c>
      <c r="U76" s="85">
        <f t="shared" si="16"/>
        <v>7.43801652892562E-2</v>
      </c>
      <c r="V76" s="84">
        <f t="shared" si="16"/>
        <v>3.4131717827811263E-2</v>
      </c>
      <c r="W76" s="85">
        <f t="shared" si="16"/>
        <v>4.9054188805048297E-2</v>
      </c>
      <c r="X76" s="84">
        <f t="shared" si="16"/>
        <v>5.0038427755819063E-2</v>
      </c>
      <c r="Y76" s="85">
        <f t="shared" si="16"/>
        <v>8.0261148213590483E-2</v>
      </c>
      <c r="Z76" s="84">
        <f t="shared" si="16"/>
        <v>4.9984938851738055E-2</v>
      </c>
      <c r="AA76" s="84">
        <f t="shared" si="16"/>
        <v>4.7282461928636006E-2</v>
      </c>
      <c r="AB76" s="104">
        <f t="shared" si="16"/>
        <v>5.1707584579840669E-2</v>
      </c>
      <c r="AC76" s="105">
        <f t="shared" si="16"/>
        <v>5.1737408957789652E-2</v>
      </c>
      <c r="AD76" s="18"/>
      <c r="AE76" s="18"/>
    </row>
    <row r="77" spans="1:31" s="8" customFormat="1" x14ac:dyDescent="0.2">
      <c r="A77" s="90" t="s">
        <v>22</v>
      </c>
      <c r="B77" s="84">
        <f>B13/B31</f>
        <v>5.6657613682240246E-2</v>
      </c>
      <c r="C77" s="85">
        <f t="shared" ref="C77:AC77" si="17">C13/C31</f>
        <v>4.6790612011249656E-2</v>
      </c>
      <c r="D77" s="84">
        <f t="shared" si="17"/>
        <v>5.4389383586986015E-2</v>
      </c>
      <c r="E77" s="85">
        <f t="shared" si="17"/>
        <v>4.4296021623070565E-2</v>
      </c>
      <c r="F77" s="84">
        <f t="shared" si="17"/>
        <v>6.8054320836271109E-2</v>
      </c>
      <c r="G77" s="85">
        <f t="shared" si="17"/>
        <v>2.7622236861367295E-2</v>
      </c>
      <c r="H77" s="84">
        <f t="shared" si="17"/>
        <v>5.9382884975081908E-2</v>
      </c>
      <c r="I77" s="85">
        <f t="shared" si="17"/>
        <v>4.465373577322624E-2</v>
      </c>
      <c r="J77" s="84">
        <f t="shared" si="17"/>
        <v>3.6910761932997332E-2</v>
      </c>
      <c r="K77" s="85">
        <f t="shared" si="17"/>
        <v>0.11075221723420563</v>
      </c>
      <c r="L77" s="84">
        <f t="shared" si="17"/>
        <v>3.2586891554427476E-2</v>
      </c>
      <c r="M77" s="85">
        <f t="shared" si="17"/>
        <v>8.6162428023032631E-2</v>
      </c>
      <c r="N77" s="84">
        <f t="shared" si="17"/>
        <v>4.2616311315765716E-2</v>
      </c>
      <c r="O77" s="85">
        <f t="shared" si="17"/>
        <v>7.1763154635720583E-2</v>
      </c>
      <c r="P77" s="84">
        <f t="shared" si="17"/>
        <v>5.4221802924600909E-2</v>
      </c>
      <c r="Q77" s="85">
        <f t="shared" si="17"/>
        <v>4.534421718225809E-2</v>
      </c>
      <c r="R77" s="84">
        <f t="shared" si="17"/>
        <v>6.0110471350435665E-2</v>
      </c>
      <c r="S77" s="85">
        <f t="shared" si="17"/>
        <v>4.8104177792383851E-2</v>
      </c>
      <c r="T77" s="84">
        <f t="shared" si="17"/>
        <v>3.2019510660058217E-2</v>
      </c>
      <c r="U77" s="85">
        <f t="shared" si="17"/>
        <v>5.23258559622196E-2</v>
      </c>
      <c r="V77" s="84">
        <f t="shared" si="17"/>
        <v>3.0082544837564666E-2</v>
      </c>
      <c r="W77" s="85">
        <f t="shared" si="17"/>
        <v>5.896623059635963E-2</v>
      </c>
      <c r="X77" s="84">
        <f t="shared" si="17"/>
        <v>4.9709046991655688E-2</v>
      </c>
      <c r="Y77" s="85">
        <f t="shared" si="17"/>
        <v>5.6302596508041092E-2</v>
      </c>
      <c r="Z77" s="84">
        <f t="shared" si="17"/>
        <v>5.323212241701307E-2</v>
      </c>
      <c r="AA77" s="84">
        <f t="shared" si="17"/>
        <v>5.1779403304019068E-2</v>
      </c>
      <c r="AB77" s="104">
        <f t="shared" si="17"/>
        <v>5.0899912440056233E-2</v>
      </c>
      <c r="AC77" s="105">
        <f t="shared" si="17"/>
        <v>5.3170245680714955E-2</v>
      </c>
      <c r="AD77" s="18"/>
      <c r="AE77" s="18"/>
    </row>
    <row r="78" spans="1:31" s="8" customFormat="1" x14ac:dyDescent="0.2">
      <c r="A78" s="89" t="s">
        <v>23</v>
      </c>
      <c r="B78" s="84">
        <f>B14/B31</f>
        <v>5.4262854626197378E-2</v>
      </c>
      <c r="C78" s="85">
        <f t="shared" ref="C78:AC78" si="18">C14/C31</f>
        <v>4.8939329832333643E-2</v>
      </c>
      <c r="D78" s="84">
        <f t="shared" si="18"/>
        <v>5.3994721393157544E-2</v>
      </c>
      <c r="E78" s="85">
        <f t="shared" si="18"/>
        <v>4.0632608841334017E-2</v>
      </c>
      <c r="F78" s="84">
        <f t="shared" si="18"/>
        <v>5.8990629757926898E-2</v>
      </c>
      <c r="G78" s="85">
        <f t="shared" si="18"/>
        <v>2.8143756404625971E-2</v>
      </c>
      <c r="H78" s="84">
        <f t="shared" si="18"/>
        <v>5.5127352154755775E-2</v>
      </c>
      <c r="I78" s="85">
        <f t="shared" si="18"/>
        <v>4.0473042032140527E-2</v>
      </c>
      <c r="J78" s="84">
        <f t="shared" si="18"/>
        <v>3.4983694040913137E-2</v>
      </c>
      <c r="K78" s="85">
        <f t="shared" si="18"/>
        <v>7.86160078834994E-2</v>
      </c>
      <c r="L78" s="84">
        <f t="shared" si="18"/>
        <v>2.8151908407363438E-2</v>
      </c>
      <c r="M78" s="85">
        <f t="shared" si="18"/>
        <v>7.238183781190019E-2</v>
      </c>
      <c r="N78" s="84">
        <f t="shared" si="18"/>
        <v>4.0507423028802128E-2</v>
      </c>
      <c r="O78" s="85">
        <f t="shared" si="18"/>
        <v>5.4643733927777896E-2</v>
      </c>
      <c r="P78" s="84">
        <f t="shared" si="18"/>
        <v>5.6307256883239405E-2</v>
      </c>
      <c r="Q78" s="85">
        <f t="shared" si="18"/>
        <v>3.6052749563254639E-2</v>
      </c>
      <c r="R78" s="84">
        <f t="shared" si="18"/>
        <v>5.3748907450959192E-2</v>
      </c>
      <c r="S78" s="85">
        <f t="shared" si="18"/>
        <v>3.8573717290391489E-2</v>
      </c>
      <c r="T78" s="84">
        <f t="shared" si="18"/>
        <v>3.7487215797340885E-2</v>
      </c>
      <c r="U78" s="85">
        <f t="shared" si="18"/>
        <v>4.3353010625737896E-2</v>
      </c>
      <c r="V78" s="84">
        <f t="shared" si="18"/>
        <v>2.8677304853802994E-2</v>
      </c>
      <c r="W78" s="85">
        <f t="shared" si="18"/>
        <v>6.1965144141328449E-2</v>
      </c>
      <c r="X78" s="84">
        <f t="shared" si="18"/>
        <v>4.4836956521739128E-2</v>
      </c>
      <c r="Y78" s="85">
        <f t="shared" si="18"/>
        <v>4.4832439879009311E-2</v>
      </c>
      <c r="Z78" s="84">
        <f t="shared" si="18"/>
        <v>5.2039279474667147E-2</v>
      </c>
      <c r="AA78" s="84">
        <f t="shared" si="18"/>
        <v>4.4558466108560624E-2</v>
      </c>
      <c r="AB78" s="104">
        <f t="shared" si="18"/>
        <v>4.7901170751830931E-2</v>
      </c>
      <c r="AC78" s="105">
        <f t="shared" si="18"/>
        <v>4.6994862101007014E-2</v>
      </c>
      <c r="AD78" s="18"/>
      <c r="AE78" s="18"/>
    </row>
    <row r="79" spans="1:31" s="8" customFormat="1" x14ac:dyDescent="0.2">
      <c r="A79" s="90" t="s">
        <v>24</v>
      </c>
      <c r="B79" s="84">
        <f>B15/B31</f>
        <v>5.9612067383565163E-2</v>
      </c>
      <c r="C79" s="85">
        <f t="shared" ref="C79:AC79" si="19">C15/C31</f>
        <v>5.8081750831694832E-2</v>
      </c>
      <c r="D79" s="84">
        <f t="shared" si="19"/>
        <v>5.695468784687107E-2</v>
      </c>
      <c r="E79" s="85">
        <f t="shared" si="19"/>
        <v>4.3357830544820959E-2</v>
      </c>
      <c r="F79" s="84">
        <f t="shared" si="19"/>
        <v>6.2413782532724317E-2</v>
      </c>
      <c r="G79" s="85">
        <f t="shared" si="19"/>
        <v>2.8793368467281512E-2</v>
      </c>
      <c r="H79" s="84">
        <f t="shared" si="19"/>
        <v>6.145416201152383E-2</v>
      </c>
      <c r="I79" s="85">
        <f t="shared" si="19"/>
        <v>4.4590216945668303E-2</v>
      </c>
      <c r="J79" s="84">
        <f t="shared" si="19"/>
        <v>4.382844154560727E-2</v>
      </c>
      <c r="K79" s="85">
        <f t="shared" si="19"/>
        <v>5.8688273294645793E-2</v>
      </c>
      <c r="L79" s="84">
        <f t="shared" si="19"/>
        <v>2.993954776818002E-2</v>
      </c>
      <c r="M79" s="85">
        <f t="shared" si="19"/>
        <v>7.1976967370441458E-2</v>
      </c>
      <c r="N79" s="84">
        <f t="shared" si="19"/>
        <v>4.4170568432457535E-2</v>
      </c>
      <c r="O79" s="85">
        <f t="shared" si="19"/>
        <v>5.7652381056450382E-2</v>
      </c>
      <c r="P79" s="84">
        <f t="shared" si="19"/>
        <v>5.5463144566647631E-2</v>
      </c>
      <c r="Q79" s="85">
        <f t="shared" si="19"/>
        <v>3.7861571046488261E-2</v>
      </c>
      <c r="R79" s="84">
        <f t="shared" si="19"/>
        <v>5.9578839239856192E-2</v>
      </c>
      <c r="S79" s="85">
        <f t="shared" si="19"/>
        <v>4.1120650700406686E-2</v>
      </c>
      <c r="T79" s="84">
        <f t="shared" si="19"/>
        <v>3.3986311069152703E-2</v>
      </c>
      <c r="U79" s="85">
        <f t="shared" si="19"/>
        <v>4.1841794569067295E-2</v>
      </c>
      <c r="V79" s="84">
        <f t="shared" si="19"/>
        <v>3.3194891171970144E-2</v>
      </c>
      <c r="W79" s="85">
        <f t="shared" si="19"/>
        <v>6.5752853804825054E-2</v>
      </c>
      <c r="X79" s="84">
        <f t="shared" si="19"/>
        <v>4.7115173473869128E-2</v>
      </c>
      <c r="Y79" s="85">
        <f t="shared" si="19"/>
        <v>3.6506843161330897E-2</v>
      </c>
      <c r="Z79" s="84">
        <f t="shared" si="19"/>
        <v>5.3876739562624253E-2</v>
      </c>
      <c r="AA79" s="84">
        <f t="shared" si="19"/>
        <v>5.2307764562223344E-2</v>
      </c>
      <c r="AB79" s="104">
        <f t="shared" si="19"/>
        <v>5.1478951235655539E-2</v>
      </c>
      <c r="AC79" s="105">
        <f t="shared" si="19"/>
        <v>5.028022995896228E-2</v>
      </c>
      <c r="AD79" s="18"/>
      <c r="AE79" s="18"/>
    </row>
    <row r="80" spans="1:31" s="8" customFormat="1" x14ac:dyDescent="0.2">
      <c r="A80" s="89" t="s">
        <v>25</v>
      </c>
      <c r="B80" s="84">
        <f>B16/B31</f>
        <v>6.3786838918046027E-2</v>
      </c>
      <c r="C80" s="85">
        <f t="shared" ref="C80:AC80" si="20">C16/C31</f>
        <v>5.9458921327061404E-2</v>
      </c>
      <c r="D80" s="84">
        <f t="shared" si="20"/>
        <v>6.3195283786783754E-2</v>
      </c>
      <c r="E80" s="85">
        <f t="shared" si="20"/>
        <v>4.6418120490539908E-2</v>
      </c>
      <c r="F80" s="84">
        <f t="shared" si="20"/>
        <v>6.0104431705547551E-2</v>
      </c>
      <c r="G80" s="85">
        <f t="shared" si="20"/>
        <v>3.8766286048894746E-2</v>
      </c>
      <c r="H80" s="84">
        <f t="shared" si="20"/>
        <v>6.4893737211433447E-2</v>
      </c>
      <c r="I80" s="85">
        <f t="shared" si="20"/>
        <v>5.1467573638531675E-2</v>
      </c>
      <c r="J80" s="84">
        <f t="shared" si="20"/>
        <v>5.0301413183120862E-2</v>
      </c>
      <c r="K80" s="85">
        <f t="shared" si="20"/>
        <v>4.8231687287857219E-2</v>
      </c>
      <c r="L80" s="84">
        <f t="shared" si="20"/>
        <v>3.9928494425567333E-2</v>
      </c>
      <c r="M80" s="85">
        <f t="shared" si="20"/>
        <v>7.6700455854126673E-2</v>
      </c>
      <c r="N80" s="84">
        <f t="shared" si="20"/>
        <v>5.0168324110977824E-2</v>
      </c>
      <c r="O80" s="85">
        <f t="shared" si="20"/>
        <v>5.6129845342424836E-2</v>
      </c>
      <c r="P80" s="84">
        <f t="shared" si="20"/>
        <v>6.1731919858983589E-2</v>
      </c>
      <c r="Q80" s="85">
        <f t="shared" si="20"/>
        <v>4.1927554380594589E-2</v>
      </c>
      <c r="R80" s="84">
        <f t="shared" si="20"/>
        <v>6.0506942754935615E-2</v>
      </c>
      <c r="S80" s="85">
        <f t="shared" si="20"/>
        <v>4.6481534732777392E-2</v>
      </c>
      <c r="T80" s="84">
        <f t="shared" si="20"/>
        <v>4.0476752419164506E-2</v>
      </c>
      <c r="U80" s="85">
        <f t="shared" si="20"/>
        <v>5.0484061393152299E-2</v>
      </c>
      <c r="V80" s="84">
        <f t="shared" si="20"/>
        <v>4.0012907389480476E-2</v>
      </c>
      <c r="W80" s="85">
        <f t="shared" si="20"/>
        <v>7.0813055319908919E-2</v>
      </c>
      <c r="X80" s="84">
        <f t="shared" si="20"/>
        <v>5.2851888449714536E-2</v>
      </c>
      <c r="Y80" s="85">
        <f t="shared" si="20"/>
        <v>4.525171453385643E-2</v>
      </c>
      <c r="Z80" s="84">
        <f t="shared" si="20"/>
        <v>5.8003494186396769E-2</v>
      </c>
      <c r="AA80" s="84">
        <f t="shared" si="20"/>
        <v>5.7121722692528971E-2</v>
      </c>
      <c r="AB80" s="104">
        <f t="shared" si="20"/>
        <v>5.5914106760174394E-2</v>
      </c>
      <c r="AC80" s="105">
        <f t="shared" si="20"/>
        <v>5.469457578547908E-2</v>
      </c>
      <c r="AD80" s="18"/>
      <c r="AE80" s="18"/>
    </row>
    <row r="81" spans="1:31" s="8" customFormat="1" x14ac:dyDescent="0.2">
      <c r="A81" s="90" t="s">
        <v>26</v>
      </c>
      <c r="B81" s="84">
        <f>B17/B31</f>
        <v>6.6218299262304103E-2</v>
      </c>
      <c r="C81" s="85">
        <f t="shared" ref="C81:AC81" si="21">C17/C31</f>
        <v>5.6638210673900957E-2</v>
      </c>
      <c r="D81" s="84">
        <f t="shared" si="21"/>
        <v>5.8262006363927872E-2</v>
      </c>
      <c r="E81" s="85">
        <f t="shared" si="21"/>
        <v>4.6596823553063639E-2</v>
      </c>
      <c r="F81" s="84">
        <f t="shared" si="21"/>
        <v>5.0121087642929399E-2</v>
      </c>
      <c r="G81" s="85">
        <f t="shared" si="21"/>
        <v>3.7741545893719808E-2</v>
      </c>
      <c r="H81" s="84">
        <f t="shared" si="21"/>
        <v>6.1429055623203326E-2</v>
      </c>
      <c r="I81" s="85">
        <f t="shared" si="21"/>
        <v>5.044549795873586E-2</v>
      </c>
      <c r="J81" s="84">
        <f t="shared" si="21"/>
        <v>4.8769641268900092E-2</v>
      </c>
      <c r="K81" s="85">
        <f t="shared" si="21"/>
        <v>4.2702288404686303E-2</v>
      </c>
      <c r="L81" s="84">
        <f t="shared" si="21"/>
        <v>4.0897367666925942E-2</v>
      </c>
      <c r="M81" s="85">
        <f t="shared" si="21"/>
        <v>6.1045465451055665E-2</v>
      </c>
      <c r="N81" s="84">
        <f t="shared" si="21"/>
        <v>4.9258986959718296E-2</v>
      </c>
      <c r="O81" s="85">
        <f t="shared" si="21"/>
        <v>4.9282077059247767E-2</v>
      </c>
      <c r="P81" s="84">
        <f t="shared" si="21"/>
        <v>5.583554705926165E-2</v>
      </c>
      <c r="Q81" s="85">
        <f t="shared" si="21"/>
        <v>3.9608552479013036E-2</v>
      </c>
      <c r="R81" s="84">
        <f t="shared" si="21"/>
        <v>5.7353192946413285E-2</v>
      </c>
      <c r="S81" s="85">
        <f t="shared" si="21"/>
        <v>4.2969231401224169E-2</v>
      </c>
      <c r="T81" s="84">
        <f t="shared" si="21"/>
        <v>3.3435606954606248E-2</v>
      </c>
      <c r="U81" s="85">
        <f t="shared" si="21"/>
        <v>5.2231404958677688E-2</v>
      </c>
      <c r="V81" s="84">
        <f t="shared" si="21"/>
        <v>3.9867178798571858E-2</v>
      </c>
      <c r="W81" s="85">
        <f t="shared" si="21"/>
        <v>5.6235210072777604E-2</v>
      </c>
      <c r="X81" s="84">
        <f t="shared" si="21"/>
        <v>5.0285463328941592E-2</v>
      </c>
      <c r="Y81" s="85">
        <f t="shared" si="21"/>
        <v>4.5491300050911919E-2</v>
      </c>
      <c r="Z81" s="84">
        <f t="shared" si="21"/>
        <v>5.9292728477619135E-2</v>
      </c>
      <c r="AA81" s="84">
        <f t="shared" si="21"/>
        <v>5.8982728457537367E-2</v>
      </c>
      <c r="AB81" s="104">
        <f t="shared" si="21"/>
        <v>5.3796763181416414E-2</v>
      </c>
      <c r="AC81" s="105">
        <f t="shared" si="21"/>
        <v>5.0669706373395407E-2</v>
      </c>
      <c r="AD81" s="18"/>
      <c r="AE81" s="18"/>
    </row>
    <row r="82" spans="1:31" s="8" customFormat="1" x14ac:dyDescent="0.2">
      <c r="A82" s="89" t="s">
        <v>27</v>
      </c>
      <c r="B82" s="84">
        <f>B18/B31</f>
        <v>6.543839688773076E-2</v>
      </c>
      <c r="C82" s="85">
        <f t="shared" ref="C82:AC82" si="22">C18/C31</f>
        <v>6.0612094211735815E-2</v>
      </c>
      <c r="D82" s="84">
        <f t="shared" si="22"/>
        <v>5.9421326558299008E-2</v>
      </c>
      <c r="E82" s="85">
        <f t="shared" si="22"/>
        <v>4.7758393459467911E-2</v>
      </c>
      <c r="F82" s="84">
        <f t="shared" si="22"/>
        <v>5.0029122344502006E-2</v>
      </c>
      <c r="G82" s="85">
        <f t="shared" si="22"/>
        <v>4.5006221636656421E-2</v>
      </c>
      <c r="H82" s="84">
        <f t="shared" si="22"/>
        <v>6.4674056313629005E-2</v>
      </c>
      <c r="I82" s="85">
        <f t="shared" si="22"/>
        <v>5.3442431731696473E-2</v>
      </c>
      <c r="J82" s="84">
        <f t="shared" si="22"/>
        <v>5.2030833086273348E-2</v>
      </c>
      <c r="K82" s="85">
        <f t="shared" si="22"/>
        <v>4.5384868060878138E-2</v>
      </c>
      <c r="L82" s="84">
        <f t="shared" si="22"/>
        <v>5.0012963796891415E-2</v>
      </c>
      <c r="M82" s="85">
        <f t="shared" si="22"/>
        <v>5.2573176583493281E-2</v>
      </c>
      <c r="N82" s="84">
        <f t="shared" si="22"/>
        <v>5.2328805995175996E-2</v>
      </c>
      <c r="O82" s="85">
        <f t="shared" si="22"/>
        <v>4.9252937619744884E-2</v>
      </c>
      <c r="P82" s="84">
        <f t="shared" si="22"/>
        <v>6.3655999404156005E-2</v>
      </c>
      <c r="Q82" s="85">
        <f t="shared" si="22"/>
        <v>4.5297837144226458E-2</v>
      </c>
      <c r="R82" s="84">
        <f t="shared" si="22"/>
        <v>5.7560439362401898E-2</v>
      </c>
      <c r="S82" s="85">
        <f t="shared" si="22"/>
        <v>4.7025839050240319E-2</v>
      </c>
      <c r="T82" s="84">
        <f t="shared" si="22"/>
        <v>5.5542443552828259E-2</v>
      </c>
      <c r="U82" s="85">
        <f t="shared" si="22"/>
        <v>4.085005903187721E-2</v>
      </c>
      <c r="V82" s="84">
        <f t="shared" si="22"/>
        <v>4.9630994389449248E-2</v>
      </c>
      <c r="W82" s="85">
        <f t="shared" si="22"/>
        <v>6.3617151106547004E-2</v>
      </c>
      <c r="X82" s="84">
        <f t="shared" si="22"/>
        <v>5.3496925779534472E-2</v>
      </c>
      <c r="Y82" s="85">
        <f t="shared" si="22"/>
        <v>4.4173579707106704E-2</v>
      </c>
      <c r="Z82" s="84">
        <f t="shared" si="22"/>
        <v>6.3949635520212059E-2</v>
      </c>
      <c r="AA82" s="84">
        <f t="shared" si="22"/>
        <v>6.073219129025819E-2</v>
      </c>
      <c r="AB82" s="104">
        <f t="shared" si="22"/>
        <v>5.7806130521474555E-2</v>
      </c>
      <c r="AC82" s="105">
        <f t="shared" si="22"/>
        <v>5.3265096617850609E-2</v>
      </c>
      <c r="AD82" s="18"/>
      <c r="AE82" s="18"/>
    </row>
    <row r="83" spans="1:31" s="8" customFormat="1" x14ac:dyDescent="0.2">
      <c r="A83" s="90" t="s">
        <v>28</v>
      </c>
      <c r="B83" s="84">
        <f>B19/B31</f>
        <v>6.5346643667192714E-2</v>
      </c>
      <c r="C83" s="85">
        <f t="shared" ref="C83:AC83" si="23">C19/C31</f>
        <v>7.0426508043173464E-2</v>
      </c>
      <c r="D83" s="84">
        <f t="shared" si="23"/>
        <v>7.311117140672406E-2</v>
      </c>
      <c r="E83" s="85">
        <f t="shared" si="23"/>
        <v>5.973149864855809E-2</v>
      </c>
      <c r="F83" s="84">
        <f t="shared" si="23"/>
        <v>4.6636624669180386E-2</v>
      </c>
      <c r="G83" s="85">
        <f t="shared" si="23"/>
        <v>6.3021519543258672E-2</v>
      </c>
      <c r="H83" s="84">
        <f t="shared" si="23"/>
        <v>6.7749588882891246E-2</v>
      </c>
      <c r="I83" s="85">
        <f t="shared" si="23"/>
        <v>6.1855789163688016E-2</v>
      </c>
      <c r="J83" s="84">
        <f t="shared" si="23"/>
        <v>6.5273248344698095E-2</v>
      </c>
      <c r="K83" s="85">
        <f t="shared" si="23"/>
        <v>4.5658600678856895E-2</v>
      </c>
      <c r="L83" s="84">
        <f t="shared" si="23"/>
        <v>7.6895784719094987E-2</v>
      </c>
      <c r="M83" s="85">
        <f t="shared" si="23"/>
        <v>4.9874040307101727E-2</v>
      </c>
      <c r="N83" s="84">
        <f t="shared" si="23"/>
        <v>7.1186265784416156E-2</v>
      </c>
      <c r="O83" s="85">
        <f t="shared" si="23"/>
        <v>5.1788068856495548E-2</v>
      </c>
      <c r="P83" s="84">
        <f t="shared" si="23"/>
        <v>7.4331537525757843E-2</v>
      </c>
      <c r="Q83" s="85">
        <f t="shared" si="23"/>
        <v>5.2625883153224189E-2</v>
      </c>
      <c r="R83" s="84">
        <f t="shared" si="23"/>
        <v>6.531866389136684E-2</v>
      </c>
      <c r="S83" s="85">
        <f t="shared" si="23"/>
        <v>5.8271371646880003E-2</v>
      </c>
      <c r="T83" s="84">
        <f t="shared" si="23"/>
        <v>6.7461254031940837E-2</v>
      </c>
      <c r="U83" s="85">
        <f t="shared" si="23"/>
        <v>4.0944510035419129E-2</v>
      </c>
      <c r="V83" s="84">
        <f t="shared" si="23"/>
        <v>6.5203135246541546E-2</v>
      </c>
      <c r="W83" s="85">
        <f t="shared" si="23"/>
        <v>6.0067568573172005E-2</v>
      </c>
      <c r="X83" s="84">
        <f t="shared" si="23"/>
        <v>6.9581686429512513E-2</v>
      </c>
      <c r="Y83" s="85">
        <f t="shared" si="23"/>
        <v>4.8456170824473663E-2</v>
      </c>
      <c r="Z83" s="84">
        <f t="shared" si="23"/>
        <v>6.9118621603711072E-2</v>
      </c>
      <c r="AA83" s="84">
        <f t="shared" si="23"/>
        <v>6.9626272470030171E-2</v>
      </c>
      <c r="AB83" s="104">
        <f t="shared" si="23"/>
        <v>6.7262107419566203E-2</v>
      </c>
      <c r="AC83" s="105">
        <f t="shared" si="23"/>
        <v>6.0038964429219799E-2</v>
      </c>
      <c r="AD83" s="18"/>
      <c r="AE83" s="18"/>
    </row>
    <row r="84" spans="1:31" s="8" customFormat="1" x14ac:dyDescent="0.2">
      <c r="A84" s="89" t="s">
        <v>29</v>
      </c>
      <c r="B84" s="84">
        <f>B20/B31</f>
        <v>7.6870848166770658E-2</v>
      </c>
      <c r="C84" s="85">
        <f t="shared" ref="C84:AC84" si="24">C20/C31</f>
        <v>7.3761583580145521E-2</v>
      </c>
      <c r="D84" s="84">
        <f t="shared" si="24"/>
        <v>9.0007646580005429E-2</v>
      </c>
      <c r="E84" s="85">
        <f t="shared" si="24"/>
        <v>6.8264569884066387E-2</v>
      </c>
      <c r="F84" s="84">
        <f t="shared" si="24"/>
        <v>6.0891245925426364E-2</v>
      </c>
      <c r="G84" s="85">
        <f t="shared" si="24"/>
        <v>9.695688771775729E-2</v>
      </c>
      <c r="H84" s="84">
        <f t="shared" si="24"/>
        <v>7.1854483373294337E-2</v>
      </c>
      <c r="I84" s="85">
        <f t="shared" si="24"/>
        <v>8.4543559479607566E-2</v>
      </c>
      <c r="J84" s="84">
        <f t="shared" si="24"/>
        <v>0.11814408538393122</v>
      </c>
      <c r="K84" s="85">
        <f t="shared" si="24"/>
        <v>4.6260812438410161E-2</v>
      </c>
      <c r="L84" s="84">
        <f t="shared" si="24"/>
        <v>0.1001214503077196</v>
      </c>
      <c r="M84" s="85">
        <f t="shared" si="24"/>
        <v>5.3667826295585412E-2</v>
      </c>
      <c r="N84" s="84">
        <f t="shared" si="24"/>
        <v>8.9237575616865947E-2</v>
      </c>
      <c r="O84" s="85">
        <f t="shared" si="24"/>
        <v>6.5716720938872736E-2</v>
      </c>
      <c r="P84" s="84">
        <f t="shared" si="24"/>
        <v>9.8637006877032696E-2</v>
      </c>
      <c r="Q84" s="85">
        <f t="shared" si="24"/>
        <v>6.5241253497827861E-2</v>
      </c>
      <c r="R84" s="84">
        <f t="shared" si="24"/>
        <v>8.2213752151307912E-2</v>
      </c>
      <c r="S84" s="85">
        <f t="shared" si="24"/>
        <v>8.2128332580207866E-2</v>
      </c>
      <c r="T84" s="84">
        <f t="shared" si="24"/>
        <v>0.13087089922114703</v>
      </c>
      <c r="U84" s="85">
        <f t="shared" si="24"/>
        <v>4.8311688311688313E-2</v>
      </c>
      <c r="V84" s="84">
        <f t="shared" si="24"/>
        <v>9.3630619658786912E-2</v>
      </c>
      <c r="W84" s="85">
        <f t="shared" si="24"/>
        <v>6.6891399145718927E-2</v>
      </c>
      <c r="X84" s="84">
        <f t="shared" si="24"/>
        <v>9.8800505050505055E-2</v>
      </c>
      <c r="Y84" s="85">
        <f t="shared" si="24"/>
        <v>6.0555239435776106E-2</v>
      </c>
      <c r="Z84" s="84">
        <f t="shared" si="24"/>
        <v>7.8854147840231342E-2</v>
      </c>
      <c r="AA84" s="84">
        <f t="shared" si="24"/>
        <v>8.2183658373351801E-2</v>
      </c>
      <c r="AB84" s="104">
        <f t="shared" si="24"/>
        <v>8.5057402708642427E-2</v>
      </c>
      <c r="AC84" s="105">
        <f t="shared" si="24"/>
        <v>7.4604878695724075E-2</v>
      </c>
      <c r="AD84" s="18"/>
      <c r="AE84" s="18"/>
    </row>
    <row r="85" spans="1:31" s="8" customFormat="1" x14ac:dyDescent="0.2">
      <c r="A85" s="90" t="s">
        <v>30</v>
      </c>
      <c r="B85" s="84">
        <f>B21/B31</f>
        <v>7.4980731823687016E-2</v>
      </c>
      <c r="C85" s="85">
        <f t="shared" ref="C85:AC85" si="25">C21/C31</f>
        <v>8.4720874088454162E-2</v>
      </c>
      <c r="D85" s="84">
        <f t="shared" si="25"/>
        <v>7.7995116055351379E-2</v>
      </c>
      <c r="E85" s="85">
        <f t="shared" si="25"/>
        <v>8.3744722675184846E-2</v>
      </c>
      <c r="F85" s="84">
        <f t="shared" si="25"/>
        <v>5.7835954344338511E-2</v>
      </c>
      <c r="G85" s="85">
        <f t="shared" si="25"/>
        <v>0.10989423217684087</v>
      </c>
      <c r="H85" s="84">
        <f t="shared" si="25"/>
        <v>7.5802462936694237E-2</v>
      </c>
      <c r="I85" s="85">
        <f t="shared" si="25"/>
        <v>9.1039803207123349E-2</v>
      </c>
      <c r="J85" s="84">
        <f t="shared" si="25"/>
        <v>0.1381065322660342</v>
      </c>
      <c r="K85" s="85">
        <f t="shared" si="25"/>
        <v>4.7684222051899705E-2</v>
      </c>
      <c r="L85" s="84">
        <f t="shared" si="25"/>
        <v>0.10069458659134019</v>
      </c>
      <c r="M85" s="85">
        <f t="shared" si="25"/>
        <v>5.4462571976967369E-2</v>
      </c>
      <c r="N85" s="84">
        <f t="shared" si="25"/>
        <v>9.3945491364521669E-2</v>
      </c>
      <c r="O85" s="85">
        <f t="shared" si="25"/>
        <v>6.8062445818854678E-2</v>
      </c>
      <c r="P85" s="84">
        <f t="shared" si="25"/>
        <v>8.8991782318329646E-2</v>
      </c>
      <c r="Q85" s="85">
        <f t="shared" si="25"/>
        <v>7.4811001345021097E-2</v>
      </c>
      <c r="R85" s="84">
        <f t="shared" si="25"/>
        <v>8.198848430784203E-2</v>
      </c>
      <c r="S85" s="85">
        <f t="shared" si="25"/>
        <v>8.7684344575442635E-2</v>
      </c>
      <c r="T85" s="84">
        <f t="shared" si="25"/>
        <v>0.10215561324836755</v>
      </c>
      <c r="U85" s="85">
        <f t="shared" si="25"/>
        <v>4.5194805194805197E-2</v>
      </c>
      <c r="V85" s="84">
        <f t="shared" si="25"/>
        <v>8.9300398671787989E-2</v>
      </c>
      <c r="W85" s="85">
        <f t="shared" si="25"/>
        <v>6.4309208078462896E-2</v>
      </c>
      <c r="X85" s="84">
        <f t="shared" si="25"/>
        <v>0.10356280193236715</v>
      </c>
      <c r="Y85" s="85">
        <f t="shared" si="25"/>
        <v>7.5828816148063846E-2</v>
      </c>
      <c r="Z85" s="84">
        <f t="shared" si="25"/>
        <v>8.3932767034158681E-2</v>
      </c>
      <c r="AA85" s="84">
        <f t="shared" si="25"/>
        <v>9.4793880402493869E-2</v>
      </c>
      <c r="AB85" s="104">
        <f t="shared" si="25"/>
        <v>8.5102963701143078E-2</v>
      </c>
      <c r="AC85" s="105">
        <f t="shared" si="25"/>
        <v>8.1621329877289747E-2</v>
      </c>
      <c r="AD85" s="18"/>
      <c r="AE85" s="18"/>
    </row>
    <row r="86" spans="1:31" s="8" customFormat="1" x14ac:dyDescent="0.2">
      <c r="A86" s="89" t="s">
        <v>31</v>
      </c>
      <c r="B86" s="84">
        <f>B22/B31</f>
        <v>6.9631519066319231E-2</v>
      </c>
      <c r="C86" s="85">
        <f t="shared" ref="C86:AC86" si="26">C22/C31</f>
        <v>8.939163908177572E-2</v>
      </c>
      <c r="D86" s="84">
        <f t="shared" si="26"/>
        <v>5.6757356749956835E-2</v>
      </c>
      <c r="E86" s="85">
        <f t="shared" si="26"/>
        <v>8.8659056894587529E-2</v>
      </c>
      <c r="F86" s="84">
        <f t="shared" si="26"/>
        <v>4.55126043550678E-2</v>
      </c>
      <c r="G86" s="85">
        <f t="shared" si="26"/>
        <v>0.11444151661542966</v>
      </c>
      <c r="H86" s="84">
        <f t="shared" si="26"/>
        <v>6.7705652703330357E-2</v>
      </c>
      <c r="I86" s="85">
        <f t="shared" si="26"/>
        <v>8.5069033416677736E-2</v>
      </c>
      <c r="J86" s="84">
        <f t="shared" si="26"/>
        <v>9.9120466449253875E-2</v>
      </c>
      <c r="K86" s="85">
        <f t="shared" si="26"/>
        <v>4.4727909777729113E-2</v>
      </c>
      <c r="L86" s="84">
        <f t="shared" si="26"/>
        <v>8.8153818861642169E-2</v>
      </c>
      <c r="M86" s="85">
        <f t="shared" si="26"/>
        <v>4.7174904030710174E-2</v>
      </c>
      <c r="N86" s="84">
        <f t="shared" si="26"/>
        <v>8.0872963665209144E-2</v>
      </c>
      <c r="O86" s="85">
        <f t="shared" si="26"/>
        <v>6.7377668990536974E-2</v>
      </c>
      <c r="P86" s="84">
        <f t="shared" si="26"/>
        <v>6.431391047444078E-2</v>
      </c>
      <c r="Q86" s="85">
        <f t="shared" si="26"/>
        <v>8.2772907873784454E-2</v>
      </c>
      <c r="R86" s="84">
        <f t="shared" si="26"/>
        <v>6.8661638688400514E-2</v>
      </c>
      <c r="S86" s="85">
        <f t="shared" si="26"/>
        <v>8.7509756398143207E-2</v>
      </c>
      <c r="T86" s="84">
        <f t="shared" si="26"/>
        <v>7.623318385650224E-2</v>
      </c>
      <c r="U86" s="85">
        <f t="shared" si="26"/>
        <v>4.9681227863046046E-2</v>
      </c>
      <c r="V86" s="84">
        <f t="shared" si="26"/>
        <v>8.8124160759454145E-2</v>
      </c>
      <c r="W86" s="85">
        <f t="shared" si="26"/>
        <v>7.0470747570359121E-2</v>
      </c>
      <c r="X86" s="84">
        <f t="shared" si="26"/>
        <v>8.7368247694334655E-2</v>
      </c>
      <c r="Y86" s="85">
        <f t="shared" si="26"/>
        <v>6.6604773741427328E-2</v>
      </c>
      <c r="Z86" s="84">
        <f t="shared" si="26"/>
        <v>7.5082836315440687E-2</v>
      </c>
      <c r="AA86" s="84">
        <f t="shared" si="26"/>
        <v>8.4966360999894325E-2</v>
      </c>
      <c r="AB86" s="104">
        <f t="shared" si="26"/>
        <v>7.3039241268649982E-2</v>
      </c>
      <c r="AC86" s="105">
        <f t="shared" si="26"/>
        <v>8.082474988311511E-2</v>
      </c>
      <c r="AD86" s="18"/>
      <c r="AE86" s="18"/>
    </row>
    <row r="87" spans="1:31" s="8" customFormat="1" x14ac:dyDescent="0.2">
      <c r="A87" s="90" t="s">
        <v>32</v>
      </c>
      <c r="B87" s="84">
        <f>B23/B31</f>
        <v>6.090578779315154E-2</v>
      </c>
      <c r="C87" s="85">
        <f t="shared" ref="C87:AC87" si="27">C23/C31</f>
        <v>7.7752059533587201E-2</v>
      </c>
      <c r="D87" s="84">
        <f t="shared" si="27"/>
        <v>4.4448829579931425E-2</v>
      </c>
      <c r="E87" s="85">
        <f t="shared" si="27"/>
        <v>8.1622623807715511E-2</v>
      </c>
      <c r="F87" s="84">
        <f t="shared" si="27"/>
        <v>3.6285419412852661E-2</v>
      </c>
      <c r="G87" s="85">
        <f t="shared" si="27"/>
        <v>9.6700702678963552E-2</v>
      </c>
      <c r="H87" s="84">
        <f t="shared" si="27"/>
        <v>5.5127352154755775E-2</v>
      </c>
      <c r="I87" s="85">
        <f t="shared" si="27"/>
        <v>8.2724611235903148E-2</v>
      </c>
      <c r="J87" s="84">
        <f t="shared" si="27"/>
        <v>8.1035675462002174E-2</v>
      </c>
      <c r="K87" s="85">
        <f t="shared" si="27"/>
        <v>3.1643490638344464E-2</v>
      </c>
      <c r="L87" s="84">
        <f t="shared" si="27"/>
        <v>8.0252725808872702E-2</v>
      </c>
      <c r="M87" s="85">
        <f t="shared" si="27"/>
        <v>3.8042826295585412E-2</v>
      </c>
      <c r="N87" s="84">
        <f t="shared" si="27"/>
        <v>6.428562215429065E-2</v>
      </c>
      <c r="O87" s="85">
        <f t="shared" si="27"/>
        <v>5.6464948896707973E-2</v>
      </c>
      <c r="P87" s="84">
        <f t="shared" si="27"/>
        <v>4.6488244494649819E-2</v>
      </c>
      <c r="Q87" s="85">
        <f t="shared" si="27"/>
        <v>7.5584001978881626E-2</v>
      </c>
      <c r="R87" s="84">
        <f t="shared" si="27"/>
        <v>5.3244307481595615E-2</v>
      </c>
      <c r="S87" s="85">
        <f t="shared" si="27"/>
        <v>7.2834079612208849E-2</v>
      </c>
      <c r="T87" s="84">
        <f t="shared" si="27"/>
        <v>6.8720006293761307E-2</v>
      </c>
      <c r="U87" s="85">
        <f t="shared" si="27"/>
        <v>4.0188902007083825E-2</v>
      </c>
      <c r="V87" s="84">
        <f t="shared" si="27"/>
        <v>8.9800039554903247E-2</v>
      </c>
      <c r="W87" s="85">
        <f t="shared" si="27"/>
        <v>4.9828101977943476E-2</v>
      </c>
      <c r="X87" s="84">
        <f t="shared" si="27"/>
        <v>5.900032938076416E-2</v>
      </c>
      <c r="Y87" s="85">
        <f t="shared" si="27"/>
        <v>5.9926327453505436E-2</v>
      </c>
      <c r="Z87" s="84">
        <f t="shared" si="27"/>
        <v>6.9968070365684684E-2</v>
      </c>
      <c r="AA87" s="84">
        <f t="shared" si="27"/>
        <v>6.7342577698458361E-2</v>
      </c>
      <c r="AB87" s="104">
        <f t="shared" si="27"/>
        <v>6.1469234318527667E-2</v>
      </c>
      <c r="AC87" s="105">
        <f t="shared" si="27"/>
        <v>6.8651093765607379E-2</v>
      </c>
      <c r="AD87" s="18"/>
      <c r="AE87" s="18"/>
    </row>
    <row r="88" spans="1:31" s="8" customFormat="1" x14ac:dyDescent="0.2">
      <c r="A88" s="89" t="s">
        <v>33</v>
      </c>
      <c r="B88" s="84">
        <f>B24/B31</f>
        <v>5.4033471574852276E-2</v>
      </c>
      <c r="C88" s="85">
        <f t="shared" ref="C88:AC88" si="28">C24/C31</f>
        <v>5.552651882824361E-2</v>
      </c>
      <c r="D88" s="84">
        <f t="shared" si="28"/>
        <v>3.6136257122419281E-2</v>
      </c>
      <c r="E88" s="85">
        <f t="shared" si="28"/>
        <v>6.1942949047289295E-2</v>
      </c>
      <c r="F88" s="84">
        <f t="shared" si="28"/>
        <v>3.4098688983579088E-2</v>
      </c>
      <c r="G88" s="85">
        <f t="shared" si="28"/>
        <v>6.6333626116234806E-2</v>
      </c>
      <c r="H88" s="84">
        <f t="shared" si="28"/>
        <v>4.1632668432482645E-2</v>
      </c>
      <c r="I88" s="85">
        <f t="shared" si="28"/>
        <v>6.3079970203895441E-2</v>
      </c>
      <c r="J88" s="84">
        <f t="shared" si="28"/>
        <v>5.5044964917481967E-2</v>
      </c>
      <c r="K88" s="85">
        <f t="shared" si="28"/>
        <v>2.9125150552939887E-2</v>
      </c>
      <c r="L88" s="84">
        <f t="shared" si="28"/>
        <v>6.2430916608670735E-2</v>
      </c>
      <c r="M88" s="85">
        <f t="shared" si="28"/>
        <v>3.3949136276391553E-2</v>
      </c>
      <c r="N88" s="84">
        <f t="shared" si="28"/>
        <v>5.1342078448064599E-2</v>
      </c>
      <c r="O88" s="85">
        <f t="shared" si="28"/>
        <v>5.2662252041581981E-2</v>
      </c>
      <c r="P88" s="84">
        <f t="shared" si="28"/>
        <v>3.2783832766453982E-2</v>
      </c>
      <c r="Q88" s="85">
        <f t="shared" si="28"/>
        <v>6.8163195893820638E-2</v>
      </c>
      <c r="R88" s="84">
        <f t="shared" si="28"/>
        <v>4.0259868984222243E-2</v>
      </c>
      <c r="S88" s="85">
        <f t="shared" si="28"/>
        <v>6.4125210532802041E-2</v>
      </c>
      <c r="T88" s="84">
        <f t="shared" si="28"/>
        <v>6.2701597041932192E-2</v>
      </c>
      <c r="U88" s="85">
        <f t="shared" si="28"/>
        <v>4.8642266824085005E-2</v>
      </c>
      <c r="V88" s="84">
        <f t="shared" si="28"/>
        <v>8.8238661795168052E-2</v>
      </c>
      <c r="W88" s="85">
        <f t="shared" si="28"/>
        <v>4.1716896608176693E-2</v>
      </c>
      <c r="X88" s="84">
        <f t="shared" si="28"/>
        <v>4.0266798418972335E-2</v>
      </c>
      <c r="Y88" s="85">
        <f t="shared" si="28"/>
        <v>5.0312958581653737E-2</v>
      </c>
      <c r="Z88" s="84">
        <f t="shared" si="28"/>
        <v>5.4232182661606121E-2</v>
      </c>
      <c r="AA88" s="84">
        <f t="shared" si="28"/>
        <v>5.4421209595040446E-2</v>
      </c>
      <c r="AB88" s="104">
        <f t="shared" si="28"/>
        <v>4.9777455261176322E-2</v>
      </c>
      <c r="AC88" s="105">
        <f t="shared" si="28"/>
        <v>5.5319081070690806E-2</v>
      </c>
      <c r="AD88" s="18"/>
      <c r="AE88" s="18"/>
    </row>
    <row r="89" spans="1:31" s="8" customFormat="1" x14ac:dyDescent="0.2">
      <c r="A89" s="90" t="s">
        <v>34</v>
      </c>
      <c r="B89" s="84">
        <f>B25/B31</f>
        <v>2.4296252798473226E-2</v>
      </c>
      <c r="C89" s="85">
        <f t="shared" ref="C89:AC89" si="29">C25/C31</f>
        <v>4.4915669047678304E-2</v>
      </c>
      <c r="D89" s="84">
        <f t="shared" si="29"/>
        <v>1.8820453368195159E-2</v>
      </c>
      <c r="E89" s="85">
        <f t="shared" si="29"/>
        <v>6.3305559899032776E-2</v>
      </c>
      <c r="F89" s="84">
        <f t="shared" si="29"/>
        <v>1.4244402889754045E-2</v>
      </c>
      <c r="G89" s="85">
        <f t="shared" si="29"/>
        <v>5.98375054896794E-2</v>
      </c>
      <c r="H89" s="84">
        <f t="shared" si="29"/>
        <v>2.4108409384767954E-2</v>
      </c>
      <c r="I89" s="85">
        <f t="shared" si="29"/>
        <v>5.4805199304757558E-2</v>
      </c>
      <c r="J89" s="84">
        <f t="shared" si="29"/>
        <v>5.4106136970056333E-2</v>
      </c>
      <c r="K89" s="85">
        <f t="shared" si="29"/>
        <v>2.4964414759662761E-2</v>
      </c>
      <c r="L89" s="84">
        <f t="shared" si="29"/>
        <v>5.3861164558343909E-2</v>
      </c>
      <c r="M89" s="85">
        <f t="shared" si="29"/>
        <v>2.2087931861804223E-2</v>
      </c>
      <c r="N89" s="84">
        <f t="shared" si="29"/>
        <v>4.9168698164557781E-2</v>
      </c>
      <c r="O89" s="85">
        <f t="shared" si="29"/>
        <v>4.005944445658588E-2</v>
      </c>
      <c r="P89" s="84">
        <f t="shared" si="29"/>
        <v>2.3970307107922244E-2</v>
      </c>
      <c r="Q89" s="85">
        <f t="shared" si="29"/>
        <v>5.5362305397090424E-2</v>
      </c>
      <c r="R89" s="84">
        <f t="shared" si="29"/>
        <v>2.9969633894700799E-2</v>
      </c>
      <c r="S89" s="85">
        <f t="shared" si="29"/>
        <v>5.6114694162592946E-2</v>
      </c>
      <c r="T89" s="84">
        <f t="shared" si="29"/>
        <v>6.1718196837384942E-2</v>
      </c>
      <c r="U89" s="85">
        <f t="shared" si="29"/>
        <v>3.239669421487603E-2</v>
      </c>
      <c r="V89" s="84">
        <f t="shared" si="29"/>
        <v>8.9643901778929724E-2</v>
      </c>
      <c r="W89" s="85">
        <f t="shared" si="29"/>
        <v>3.6284621452277836E-2</v>
      </c>
      <c r="X89" s="84">
        <f t="shared" si="29"/>
        <v>2.2356719367588932E-2</v>
      </c>
      <c r="Y89" s="85">
        <f t="shared" si="29"/>
        <v>4.1148812554281093E-2</v>
      </c>
      <c r="Z89" s="84">
        <f t="shared" si="29"/>
        <v>3.6532321224170133E-2</v>
      </c>
      <c r="AA89" s="84">
        <f t="shared" si="29"/>
        <v>4.5051603282884621E-2</v>
      </c>
      <c r="AB89" s="104">
        <f t="shared" si="29"/>
        <v>3.6815767085579286E-2</v>
      </c>
      <c r="AC89" s="105">
        <f t="shared" si="29"/>
        <v>4.6470244085876189E-2</v>
      </c>
      <c r="AD89" s="18"/>
      <c r="AE89" s="18"/>
    </row>
    <row r="90" spans="1:31" s="8" customFormat="1" x14ac:dyDescent="0.2">
      <c r="A90" s="89" t="s">
        <v>35</v>
      </c>
      <c r="B90" s="84">
        <f>B26/B31</f>
        <v>0</v>
      </c>
      <c r="C90" s="85">
        <f t="shared" ref="C90:AC90" si="30">C26/C31</f>
        <v>3.1309888250080888E-2</v>
      </c>
      <c r="D90" s="84">
        <f t="shared" si="30"/>
        <v>1.1593201943711304E-3</v>
      </c>
      <c r="E90" s="85">
        <f t="shared" si="30"/>
        <v>4.8383854178300982E-2</v>
      </c>
      <c r="F90" s="84">
        <f t="shared" si="30"/>
        <v>1.1138019476206534E-3</v>
      </c>
      <c r="G90" s="85">
        <f t="shared" si="30"/>
        <v>4.032169521299956E-2</v>
      </c>
      <c r="H90" s="84">
        <f t="shared" si="30"/>
        <v>4.5756392714126105E-3</v>
      </c>
      <c r="I90" s="85">
        <f t="shared" si="30"/>
        <v>3.0229187478706756E-2</v>
      </c>
      <c r="J90" s="84">
        <f t="shared" si="30"/>
        <v>1.3588299239055242E-2</v>
      </c>
      <c r="K90" s="85">
        <f t="shared" si="30"/>
        <v>1.5055293988831708E-2</v>
      </c>
      <c r="L90" s="84">
        <f t="shared" si="30"/>
        <v>3.6830829273617992E-2</v>
      </c>
      <c r="M90" s="85">
        <f t="shared" si="30"/>
        <v>1.0151751439539348E-2</v>
      </c>
      <c r="N90" s="84">
        <f t="shared" si="30"/>
        <v>1.3633608069238608E-2</v>
      </c>
      <c r="O90" s="85">
        <f t="shared" si="30"/>
        <v>1.2406116368351655E-2</v>
      </c>
      <c r="P90" s="84">
        <f t="shared" si="30"/>
        <v>4.8039921547208221E-3</v>
      </c>
      <c r="Q90" s="85">
        <f t="shared" si="30"/>
        <v>1.8768455390133418E-2</v>
      </c>
      <c r="R90" s="84">
        <f t="shared" si="30"/>
        <v>9.6684958415556091E-3</v>
      </c>
      <c r="S90" s="85">
        <f t="shared" si="30"/>
        <v>9.5510002875569978E-3</v>
      </c>
      <c r="T90" s="84">
        <f t="shared" si="30"/>
        <v>2.9541342144599168E-2</v>
      </c>
      <c r="U90" s="85">
        <f t="shared" si="30"/>
        <v>2.9752066115702478E-3</v>
      </c>
      <c r="V90" s="84">
        <f t="shared" si="30"/>
        <v>2.8739759964192403E-2</v>
      </c>
      <c r="W90" s="85">
        <f t="shared" si="30"/>
        <v>1.5909868881248977E-2</v>
      </c>
      <c r="X90" s="84">
        <f t="shared" si="30"/>
        <v>4.542709705753184E-3</v>
      </c>
      <c r="Y90" s="85">
        <f t="shared" si="30"/>
        <v>2.7552334461381808E-3</v>
      </c>
      <c r="Z90" s="84">
        <f t="shared" si="30"/>
        <v>3.1387432977890233E-3</v>
      </c>
      <c r="AA90" s="84">
        <f t="shared" si="30"/>
        <v>5.6065000176120415E-3</v>
      </c>
      <c r="AB90" s="104">
        <f t="shared" si="30"/>
        <v>9.7724187005507907E-3</v>
      </c>
      <c r="AC90" s="105">
        <f t="shared" si="30"/>
        <v>1.9833918527241944E-2</v>
      </c>
      <c r="AD90" s="18"/>
      <c r="AE90" s="18"/>
    </row>
    <row r="91" spans="1:31" s="8" customFormat="1" x14ac:dyDescent="0.2">
      <c r="A91" s="90" t="s">
        <v>36</v>
      </c>
      <c r="B91" s="84">
        <f>B27/B31</f>
        <v>0</v>
      </c>
      <c r="C91" s="85">
        <f t="shared" ref="C91:AC91" si="31">C27/C31</f>
        <v>2.9617461858184625E-3</v>
      </c>
      <c r="D91" s="84">
        <f t="shared" si="31"/>
        <v>4.9332774228558741E-5</v>
      </c>
      <c r="E91" s="85">
        <f t="shared" si="31"/>
        <v>2.1220988674693414E-3</v>
      </c>
      <c r="F91" s="84">
        <f t="shared" si="31"/>
        <v>0</v>
      </c>
      <c r="G91" s="85">
        <f t="shared" si="31"/>
        <v>3.6597862684819206E-5</v>
      </c>
      <c r="H91" s="84">
        <f t="shared" si="31"/>
        <v>0</v>
      </c>
      <c r="I91" s="85">
        <f t="shared" si="31"/>
        <v>5.7744388689029144E-6</v>
      </c>
      <c r="J91" s="84">
        <f t="shared" si="31"/>
        <v>0</v>
      </c>
      <c r="K91" s="85">
        <f t="shared" si="31"/>
        <v>0</v>
      </c>
      <c r="L91" s="84">
        <f t="shared" si="31"/>
        <v>0</v>
      </c>
      <c r="M91" s="85">
        <f t="shared" si="31"/>
        <v>0</v>
      </c>
      <c r="N91" s="84">
        <f t="shared" si="31"/>
        <v>0</v>
      </c>
      <c r="O91" s="85">
        <f t="shared" si="31"/>
        <v>0</v>
      </c>
      <c r="P91" s="84">
        <f t="shared" si="31"/>
        <v>0</v>
      </c>
      <c r="Q91" s="85">
        <f t="shared" si="31"/>
        <v>6.1840050708841581E-4</v>
      </c>
      <c r="R91" s="84">
        <f t="shared" si="31"/>
        <v>0</v>
      </c>
      <c r="S91" s="85">
        <f t="shared" si="31"/>
        <v>0</v>
      </c>
      <c r="T91" s="84">
        <f t="shared" si="31"/>
        <v>3.93360081818897E-5</v>
      </c>
      <c r="U91" s="85">
        <f t="shared" si="31"/>
        <v>4.7225501770956317E-5</v>
      </c>
      <c r="V91" s="84">
        <f t="shared" si="31"/>
        <v>0</v>
      </c>
      <c r="W91" s="85">
        <f t="shared" si="31"/>
        <v>2.214582310130821E-2</v>
      </c>
      <c r="X91" s="84">
        <f t="shared" si="31"/>
        <v>0</v>
      </c>
      <c r="Y91" s="85">
        <f t="shared" si="31"/>
        <v>0</v>
      </c>
      <c r="Z91" s="84">
        <f t="shared" si="31"/>
        <v>0</v>
      </c>
      <c r="AA91" s="84">
        <f t="shared" si="31"/>
        <v>0</v>
      </c>
      <c r="AB91" s="104">
        <f t="shared" si="31"/>
        <v>2.4851450454905803E-6</v>
      </c>
      <c r="AC91" s="105">
        <f t="shared" si="31"/>
        <v>2.9160367753031662E-3</v>
      </c>
      <c r="AD91" s="18"/>
      <c r="AE91" s="18"/>
    </row>
    <row r="92" spans="1:31" s="8" customFormat="1" x14ac:dyDescent="0.2">
      <c r="A92" s="89" t="s">
        <v>37</v>
      </c>
      <c r="B92" s="84">
        <f>B28/B31</f>
        <v>0</v>
      </c>
      <c r="C92" s="85">
        <f t="shared" ref="C92:AC92" si="32">C28/C31</f>
        <v>0</v>
      </c>
      <c r="D92" s="84">
        <f t="shared" si="32"/>
        <v>0</v>
      </c>
      <c r="E92" s="85">
        <f t="shared" si="32"/>
        <v>0</v>
      </c>
      <c r="F92" s="84">
        <f t="shared" si="32"/>
        <v>0</v>
      </c>
      <c r="G92" s="85">
        <f t="shared" si="32"/>
        <v>0</v>
      </c>
      <c r="H92" s="84">
        <f t="shared" si="32"/>
        <v>0</v>
      </c>
      <c r="I92" s="85">
        <f t="shared" si="32"/>
        <v>0</v>
      </c>
      <c r="J92" s="84">
        <f t="shared" si="32"/>
        <v>0</v>
      </c>
      <c r="K92" s="85">
        <f t="shared" si="32"/>
        <v>0</v>
      </c>
      <c r="L92" s="84">
        <f t="shared" si="32"/>
        <v>0</v>
      </c>
      <c r="M92" s="85">
        <f t="shared" si="32"/>
        <v>0</v>
      </c>
      <c r="N92" s="84">
        <f t="shared" si="32"/>
        <v>0</v>
      </c>
      <c r="O92" s="85">
        <f t="shared" si="32"/>
        <v>0</v>
      </c>
      <c r="P92" s="84">
        <f t="shared" si="32"/>
        <v>0</v>
      </c>
      <c r="Q92" s="85">
        <f t="shared" si="32"/>
        <v>0</v>
      </c>
      <c r="R92" s="84">
        <f t="shared" si="32"/>
        <v>0</v>
      </c>
      <c r="S92" s="85">
        <f t="shared" si="32"/>
        <v>0</v>
      </c>
      <c r="T92" s="84">
        <f t="shared" si="32"/>
        <v>0</v>
      </c>
      <c r="U92" s="85">
        <f t="shared" si="32"/>
        <v>0</v>
      </c>
      <c r="V92" s="84">
        <f t="shared" si="32"/>
        <v>0</v>
      </c>
      <c r="W92" s="85">
        <f t="shared" si="32"/>
        <v>1.6892143293000549E-2</v>
      </c>
      <c r="X92" s="84">
        <f t="shared" si="32"/>
        <v>0</v>
      </c>
      <c r="Y92" s="85">
        <f t="shared" si="32"/>
        <v>0</v>
      </c>
      <c r="Z92" s="84">
        <f t="shared" si="32"/>
        <v>0</v>
      </c>
      <c r="AA92" s="84">
        <f t="shared" si="32"/>
        <v>0</v>
      </c>
      <c r="AB92" s="104">
        <f t="shared" si="32"/>
        <v>0</v>
      </c>
      <c r="AC92" s="105">
        <f t="shared" si="32"/>
        <v>1.905412630955149E-3</v>
      </c>
      <c r="AD92" s="18"/>
      <c r="AE92" s="18"/>
    </row>
    <row r="93" spans="1:31" s="8" customFormat="1" x14ac:dyDescent="0.2">
      <c r="A93" s="90" t="s">
        <v>38</v>
      </c>
      <c r="B93" s="84">
        <f>B29/B31</f>
        <v>0</v>
      </c>
      <c r="C93" s="85">
        <f t="shared" ref="C93:AC93" si="33">C29/C31</f>
        <v>0</v>
      </c>
      <c r="D93" s="84">
        <f t="shared" si="33"/>
        <v>0</v>
      </c>
      <c r="E93" s="85">
        <f t="shared" si="33"/>
        <v>0</v>
      </c>
      <c r="F93" s="84">
        <f t="shared" si="33"/>
        <v>0</v>
      </c>
      <c r="G93" s="85">
        <f t="shared" si="33"/>
        <v>0</v>
      </c>
      <c r="H93" s="84">
        <f t="shared" si="33"/>
        <v>0</v>
      </c>
      <c r="I93" s="85">
        <f t="shared" si="33"/>
        <v>0</v>
      </c>
      <c r="J93" s="84">
        <f t="shared" si="33"/>
        <v>0</v>
      </c>
      <c r="K93" s="85">
        <f t="shared" si="33"/>
        <v>0</v>
      </c>
      <c r="L93" s="84">
        <f t="shared" si="33"/>
        <v>0</v>
      </c>
      <c r="M93" s="85">
        <f t="shared" si="33"/>
        <v>0</v>
      </c>
      <c r="N93" s="84">
        <f t="shared" si="33"/>
        <v>0</v>
      </c>
      <c r="O93" s="85">
        <f t="shared" si="33"/>
        <v>0</v>
      </c>
      <c r="P93" s="84">
        <f t="shared" si="33"/>
        <v>0</v>
      </c>
      <c r="Q93" s="85">
        <f t="shared" si="33"/>
        <v>0</v>
      </c>
      <c r="R93" s="84">
        <f t="shared" si="33"/>
        <v>0</v>
      </c>
      <c r="S93" s="85">
        <f t="shared" si="33"/>
        <v>0</v>
      </c>
      <c r="T93" s="84">
        <f t="shared" si="33"/>
        <v>0</v>
      </c>
      <c r="U93" s="85">
        <f t="shared" si="33"/>
        <v>0</v>
      </c>
      <c r="V93" s="84">
        <f t="shared" si="33"/>
        <v>0</v>
      </c>
      <c r="W93" s="85">
        <f t="shared" si="33"/>
        <v>0</v>
      </c>
      <c r="X93" s="84">
        <f t="shared" si="33"/>
        <v>0</v>
      </c>
      <c r="Y93" s="85">
        <f t="shared" si="33"/>
        <v>0</v>
      </c>
      <c r="Z93" s="84">
        <f t="shared" si="33"/>
        <v>0</v>
      </c>
      <c r="AA93" s="84">
        <f t="shared" si="33"/>
        <v>0</v>
      </c>
      <c r="AB93" s="104">
        <f t="shared" si="33"/>
        <v>0</v>
      </c>
      <c r="AC93" s="105">
        <f t="shared" si="33"/>
        <v>0</v>
      </c>
      <c r="AD93" s="18"/>
      <c r="AE93" s="18"/>
    </row>
    <row r="94" spans="1:31" s="8" customFormat="1" ht="13.5" thickBot="1" x14ac:dyDescent="0.25">
      <c r="A94" s="89" t="s">
        <v>39</v>
      </c>
      <c r="B94" s="86">
        <f>B30/B31</f>
        <v>0</v>
      </c>
      <c r="C94" s="87">
        <f t="shared" ref="C94:AC94" si="34">C30/C31</f>
        <v>0</v>
      </c>
      <c r="D94" s="86">
        <f t="shared" si="34"/>
        <v>0</v>
      </c>
      <c r="E94" s="87">
        <f t="shared" si="34"/>
        <v>0</v>
      </c>
      <c r="F94" s="86">
        <f t="shared" si="34"/>
        <v>0</v>
      </c>
      <c r="G94" s="87">
        <f t="shared" si="34"/>
        <v>0</v>
      </c>
      <c r="H94" s="86">
        <f t="shared" si="34"/>
        <v>0</v>
      </c>
      <c r="I94" s="87">
        <f t="shared" si="34"/>
        <v>0</v>
      </c>
      <c r="J94" s="86">
        <f t="shared" si="34"/>
        <v>0</v>
      </c>
      <c r="K94" s="87">
        <f t="shared" si="34"/>
        <v>0</v>
      </c>
      <c r="L94" s="86">
        <f t="shared" si="34"/>
        <v>0</v>
      </c>
      <c r="M94" s="87">
        <f t="shared" si="34"/>
        <v>0</v>
      </c>
      <c r="N94" s="86">
        <f t="shared" si="34"/>
        <v>0</v>
      </c>
      <c r="O94" s="87">
        <f t="shared" si="34"/>
        <v>0</v>
      </c>
      <c r="P94" s="86">
        <f t="shared" si="34"/>
        <v>0</v>
      </c>
      <c r="Q94" s="87">
        <f t="shared" si="34"/>
        <v>0</v>
      </c>
      <c r="R94" s="86">
        <f t="shared" si="34"/>
        <v>0</v>
      </c>
      <c r="S94" s="87">
        <f t="shared" si="34"/>
        <v>0</v>
      </c>
      <c r="T94" s="86">
        <f t="shared" si="34"/>
        <v>0</v>
      </c>
      <c r="U94" s="87">
        <f t="shared" si="34"/>
        <v>0</v>
      </c>
      <c r="V94" s="86">
        <f t="shared" si="34"/>
        <v>0</v>
      </c>
      <c r="W94" s="87">
        <f t="shared" si="34"/>
        <v>0</v>
      </c>
      <c r="X94" s="86">
        <f t="shared" si="34"/>
        <v>0</v>
      </c>
      <c r="Y94" s="87">
        <f t="shared" si="34"/>
        <v>0</v>
      </c>
      <c r="Z94" s="86">
        <f t="shared" si="34"/>
        <v>0</v>
      </c>
      <c r="AA94" s="86">
        <f t="shared" si="34"/>
        <v>0</v>
      </c>
      <c r="AB94" s="106">
        <f t="shared" si="34"/>
        <v>0</v>
      </c>
      <c r="AC94" s="107">
        <f t="shared" si="34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80">
        <f>SUM(B71:B94)</f>
        <v>1</v>
      </c>
      <c r="C95" s="81">
        <f t="shared" ref="C95:AC95" si="35">SUM(C71:C94)</f>
        <v>0.99999999999999989</v>
      </c>
      <c r="D95" s="80">
        <f t="shared" si="35"/>
        <v>1</v>
      </c>
      <c r="E95" s="81">
        <f t="shared" si="35"/>
        <v>1</v>
      </c>
      <c r="F95" s="80">
        <f t="shared" si="35"/>
        <v>1</v>
      </c>
      <c r="G95" s="81">
        <f t="shared" si="35"/>
        <v>1</v>
      </c>
      <c r="H95" s="80">
        <f t="shared" si="35"/>
        <v>1</v>
      </c>
      <c r="I95" s="81">
        <f t="shared" si="35"/>
        <v>1</v>
      </c>
      <c r="J95" s="80">
        <f t="shared" si="35"/>
        <v>1</v>
      </c>
      <c r="K95" s="80">
        <f t="shared" si="35"/>
        <v>0.99999999999999978</v>
      </c>
      <c r="L95" s="80">
        <f t="shared" si="35"/>
        <v>1</v>
      </c>
      <c r="M95" s="81">
        <f t="shared" si="35"/>
        <v>1</v>
      </c>
      <c r="N95" s="80">
        <f t="shared" si="35"/>
        <v>1</v>
      </c>
      <c r="O95" s="81">
        <f t="shared" si="35"/>
        <v>0.99999999999999989</v>
      </c>
      <c r="P95" s="80">
        <f t="shared" si="35"/>
        <v>1</v>
      </c>
      <c r="Q95" s="81">
        <f t="shared" si="35"/>
        <v>0.99999999999999989</v>
      </c>
      <c r="R95" s="80">
        <f t="shared" si="35"/>
        <v>0.99999999999999989</v>
      </c>
      <c r="S95" s="81">
        <f t="shared" si="35"/>
        <v>1.0000000000000002</v>
      </c>
      <c r="T95" s="80">
        <f t="shared" si="35"/>
        <v>1</v>
      </c>
      <c r="U95" s="81">
        <f t="shared" si="35"/>
        <v>1.0000000000000002</v>
      </c>
      <c r="V95" s="80">
        <f t="shared" si="35"/>
        <v>0.99999999999999989</v>
      </c>
      <c r="W95" s="81">
        <f t="shared" si="35"/>
        <v>1</v>
      </c>
      <c r="X95" s="80">
        <f t="shared" si="35"/>
        <v>1</v>
      </c>
      <c r="Y95" s="81">
        <f t="shared" si="35"/>
        <v>0.99999999999999989</v>
      </c>
      <c r="Z95" s="80">
        <f t="shared" si="35"/>
        <v>1</v>
      </c>
      <c r="AA95" s="80">
        <f t="shared" si="35"/>
        <v>1.0000000000000002</v>
      </c>
      <c r="AB95" s="80">
        <f t="shared" si="35"/>
        <v>1.0000000000000002</v>
      </c>
      <c r="AC95" s="82">
        <f t="shared" si="35"/>
        <v>1</v>
      </c>
      <c r="AD95" s="83"/>
    </row>
    <row r="96" spans="1:31" ht="13.5" thickTop="1" x14ac:dyDescent="0.2"/>
  </sheetData>
  <mergeCells count="47"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V37:W37"/>
    <mergeCell ref="X37:Y37"/>
    <mergeCell ref="Z37:AA37"/>
    <mergeCell ref="AB37:AC37"/>
    <mergeCell ref="T5:U5"/>
    <mergeCell ref="T37:U37"/>
    <mergeCell ref="V5:W5"/>
    <mergeCell ref="X5:Y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2:AE96"/>
  <sheetViews>
    <sheetView zoomScale="90" zoomScaleNormal="90" zoomScalePageLayoutView="90" workbookViewId="0">
      <selection activeCell="B7" sqref="B7:AA30"/>
    </sheetView>
  </sheetViews>
  <sheetFormatPr defaultColWidth="8.85546875" defaultRowHeight="12.75" x14ac:dyDescent="0.2"/>
  <cols>
    <col min="1" max="1" width="15.85546875" customWidth="1"/>
    <col min="2" max="3" width="9" customWidth="1"/>
    <col min="4" max="5" width="8.42578125" customWidth="1"/>
    <col min="6" max="6" width="7.7109375" customWidth="1"/>
    <col min="7" max="7" width="8" customWidth="1"/>
    <col min="8" max="8" width="8.7109375" customWidth="1"/>
    <col min="9" max="9" width="9" customWidth="1"/>
    <col min="10" max="10" width="8" customWidth="1"/>
    <col min="11" max="11" width="8.42578125" customWidth="1"/>
    <col min="12" max="12" width="8" customWidth="1"/>
    <col min="13" max="13" width="8.42578125" customWidth="1"/>
    <col min="14" max="14" width="9" customWidth="1"/>
    <col min="15" max="15" width="8.7109375" customWidth="1"/>
    <col min="16" max="17" width="8.42578125" customWidth="1"/>
    <col min="18" max="18" width="9" customWidth="1"/>
    <col min="19" max="19" width="8.7109375" customWidth="1"/>
    <col min="20" max="21" width="8" customWidth="1"/>
    <col min="22" max="22" width="8.42578125" customWidth="1"/>
    <col min="23" max="23" width="9" customWidth="1"/>
    <col min="24" max="25" width="8.42578125" customWidth="1"/>
    <col min="26" max="26" width="9" customWidth="1"/>
    <col min="27" max="27" width="9.42578125" customWidth="1"/>
    <col min="28" max="29" width="11.42578125" style="91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313" t="s">
        <v>43</v>
      </c>
      <c r="B2" s="313"/>
      <c r="C2" s="313"/>
      <c r="D2" s="313"/>
      <c r="E2" s="313"/>
      <c r="F2" s="313"/>
      <c r="G2" s="313"/>
      <c r="H2" s="313"/>
      <c r="I2" s="313"/>
      <c r="J2" s="313"/>
      <c r="K2" s="313"/>
      <c r="L2" s="313"/>
      <c r="M2" s="313"/>
      <c r="N2" s="313"/>
      <c r="O2" s="313"/>
      <c r="P2" s="313" t="s">
        <v>42</v>
      </c>
      <c r="Q2" s="313"/>
      <c r="R2" s="313"/>
      <c r="S2" s="313"/>
      <c r="T2" s="313"/>
      <c r="U2" s="313"/>
      <c r="V2" s="313"/>
      <c r="W2" s="313"/>
      <c r="X2" s="313"/>
      <c r="Y2" s="313"/>
      <c r="Z2" s="313"/>
      <c r="AA2" s="313"/>
      <c r="AB2" s="313"/>
      <c r="AC2" s="313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98"/>
      <c r="AC3" s="98"/>
    </row>
    <row r="4" spans="1:29" ht="13.5" thickBot="1" x14ac:dyDescent="0.25"/>
    <row r="5" spans="1:29" ht="14.25" thickTop="1" thickBot="1" x14ac:dyDescent="0.25">
      <c r="A5" s="311" t="s">
        <v>0</v>
      </c>
      <c r="B5" s="302" t="s">
        <v>1</v>
      </c>
      <c r="C5" s="303"/>
      <c r="D5" s="302" t="s">
        <v>2</v>
      </c>
      <c r="E5" s="303"/>
      <c r="F5" s="302" t="s">
        <v>3</v>
      </c>
      <c r="G5" s="303"/>
      <c r="H5" s="302" t="s">
        <v>4</v>
      </c>
      <c r="I5" s="303"/>
      <c r="J5" s="302" t="s">
        <v>5</v>
      </c>
      <c r="K5" s="303"/>
      <c r="L5" s="302" t="s">
        <v>6</v>
      </c>
      <c r="M5" s="303"/>
      <c r="N5" s="302" t="s">
        <v>7</v>
      </c>
      <c r="O5" s="303"/>
      <c r="P5" s="315" t="s">
        <v>8</v>
      </c>
      <c r="Q5" s="303"/>
      <c r="R5" s="302" t="s">
        <v>9</v>
      </c>
      <c r="S5" s="303"/>
      <c r="T5" s="302" t="s">
        <v>10</v>
      </c>
      <c r="U5" s="303"/>
      <c r="V5" s="302" t="s">
        <v>11</v>
      </c>
      <c r="W5" s="303"/>
      <c r="X5" s="302" t="s">
        <v>12</v>
      </c>
      <c r="Y5" s="303"/>
      <c r="Z5" s="302" t="s">
        <v>40</v>
      </c>
      <c r="AA5" s="303"/>
      <c r="AB5" s="302" t="s">
        <v>41</v>
      </c>
      <c r="AC5" s="303"/>
    </row>
    <row r="6" spans="1:29" ht="15" thickTop="1" thickBot="1" x14ac:dyDescent="0.3">
      <c r="A6" s="312"/>
      <c r="B6" s="95" t="s">
        <v>14</v>
      </c>
      <c r="C6" s="40" t="s">
        <v>15</v>
      </c>
      <c r="D6" s="36" t="s">
        <v>14</v>
      </c>
      <c r="E6" s="37" t="s">
        <v>15</v>
      </c>
      <c r="F6" s="95" t="s">
        <v>14</v>
      </c>
      <c r="G6" s="40" t="s">
        <v>15</v>
      </c>
      <c r="H6" s="36" t="s">
        <v>14</v>
      </c>
      <c r="I6" s="37" t="s">
        <v>15</v>
      </c>
      <c r="J6" s="95" t="s">
        <v>14</v>
      </c>
      <c r="K6" s="40" t="s">
        <v>15</v>
      </c>
      <c r="L6" s="36" t="s">
        <v>14</v>
      </c>
      <c r="M6" s="33" t="s">
        <v>15</v>
      </c>
      <c r="N6" s="95" t="s">
        <v>14</v>
      </c>
      <c r="O6" s="96" t="s">
        <v>15</v>
      </c>
      <c r="P6" s="46" t="s">
        <v>14</v>
      </c>
      <c r="Q6" s="34" t="s">
        <v>15</v>
      </c>
      <c r="R6" s="36" t="s">
        <v>14</v>
      </c>
      <c r="S6" s="97" t="s">
        <v>15</v>
      </c>
      <c r="T6" s="33" t="s">
        <v>14</v>
      </c>
      <c r="U6" s="34" t="s">
        <v>15</v>
      </c>
      <c r="V6" s="36" t="s">
        <v>14</v>
      </c>
      <c r="W6" s="97" t="s">
        <v>15</v>
      </c>
      <c r="X6" s="33" t="s">
        <v>14</v>
      </c>
      <c r="Y6" s="34" t="s">
        <v>15</v>
      </c>
      <c r="Z6" s="36" t="s">
        <v>14</v>
      </c>
      <c r="AA6" s="97" t="s">
        <v>15</v>
      </c>
      <c r="AB6" s="38" t="s">
        <v>14</v>
      </c>
      <c r="AC6" s="40" t="s">
        <v>15</v>
      </c>
    </row>
    <row r="7" spans="1:29" ht="14.25" thickTop="1" thickBot="1" x14ac:dyDescent="0.25">
      <c r="A7" s="92" t="s">
        <v>16</v>
      </c>
      <c r="B7" s="35">
        <f>SUM(Daily!B9,Daily!B71,Daily!B226,Daily!B257,Daily!B443,Daily!B660,Daily!B877)</f>
        <v>0</v>
      </c>
      <c r="C7" s="35">
        <f>SUM(Daily!C9,Daily!C71,Daily!C226,Daily!C257,Daily!C443,Daily!C660,Daily!C877)</f>
        <v>0</v>
      </c>
      <c r="D7" s="35">
        <f>SUM(Daily!D9,Daily!D71,Daily!D226,Daily!D257,Daily!D443,Daily!D660,Daily!D877)</f>
        <v>0</v>
      </c>
      <c r="E7" s="35">
        <f>SUM(Daily!E9,Daily!E71,Daily!E226,Daily!E257,Daily!E443,Daily!E660,Daily!E877)</f>
        <v>0</v>
      </c>
      <c r="F7" s="35">
        <f>SUM(Daily!F9,Daily!F71,Daily!F226,Daily!F257,Daily!F443,Daily!F660,Daily!F877)</f>
        <v>0</v>
      </c>
      <c r="G7" s="35">
        <f>SUM(Daily!G9,Daily!G71,Daily!G226,Daily!G257,Daily!G443,Daily!G660,Daily!G877)</f>
        <v>0</v>
      </c>
      <c r="H7" s="35">
        <f>SUM(Daily!H9,Daily!H71,Daily!H226,Daily!H257,Daily!H443,Daily!H660,Daily!H877)</f>
        <v>0</v>
      </c>
      <c r="I7" s="35">
        <f>SUM(Daily!I9,Daily!I71,Daily!I226,Daily!I257,Daily!I443,Daily!I660,Daily!I877)</f>
        <v>0</v>
      </c>
      <c r="J7" s="35">
        <f>SUM(Daily!J9,Daily!J71,Daily!J226,Daily!J257,Daily!J443,Daily!J660,Daily!J877)</f>
        <v>0</v>
      </c>
      <c r="K7" s="35">
        <f>SUM(Daily!K9,Daily!K71,Daily!K226,Daily!K257,Daily!K443,Daily!K660,Daily!K877)</f>
        <v>0</v>
      </c>
      <c r="L7" s="35">
        <f>SUM(Daily!L9,Daily!L71,Daily!L226,Daily!L257,Daily!L443,Daily!L660,Daily!L877)</f>
        <v>0</v>
      </c>
      <c r="M7" s="35">
        <f>SUM(Daily!M9,Daily!M71,Daily!M226,Daily!M257,Daily!M443,Daily!M660,Daily!M877)</f>
        <v>0</v>
      </c>
      <c r="N7" s="35">
        <f>SUM(Daily!N9,Daily!N71,Daily!N226,Daily!N257,Daily!N443,Daily!N660,Daily!N877)</f>
        <v>0</v>
      </c>
      <c r="O7" s="35">
        <f>SUM(Daily!O9,Daily!O71,Daily!O226,Daily!O257,Daily!O443,Daily!O660,Daily!O877)</f>
        <v>0</v>
      </c>
      <c r="P7" s="35">
        <f>SUM(Daily!P9,Daily!P71,Daily!P226,Daily!P257,Daily!P443,Daily!P660,Daily!P877)</f>
        <v>0</v>
      </c>
      <c r="Q7" s="35">
        <f>SUM(Daily!Q9,Daily!Q71,Daily!Q226,Daily!Q257,Daily!Q443,Daily!Q660,Daily!Q877)</f>
        <v>0</v>
      </c>
      <c r="R7" s="35">
        <f>SUM(Daily!R9,Daily!R71,Daily!R226,Daily!R257,Daily!R443,Daily!R660,Daily!R877)</f>
        <v>0</v>
      </c>
      <c r="S7" s="35">
        <f>SUM(Daily!S9,Daily!S71,Daily!S226,Daily!S257,Daily!S443,Daily!S660,Daily!S877)</f>
        <v>0</v>
      </c>
      <c r="T7" s="35">
        <f>SUM(Daily!T9,Daily!T71,Daily!T226,Daily!T257,Daily!T443,Daily!T660,Daily!T877)</f>
        <v>0</v>
      </c>
      <c r="U7" s="35">
        <f>SUM(Daily!U9,Daily!U71,Daily!U226,Daily!U257,Daily!U443,Daily!U660,Daily!U877)</f>
        <v>0</v>
      </c>
      <c r="V7" s="35">
        <f>SUM(Daily!V9,Daily!V71,Daily!V226,Daily!V257,Daily!V443,Daily!V660,Daily!V877)</f>
        <v>0</v>
      </c>
      <c r="W7" s="35">
        <f>SUM(Daily!W9,Daily!W71,Daily!W226,Daily!W257,Daily!W443,Daily!W660,Daily!W877)</f>
        <v>0</v>
      </c>
      <c r="X7" s="35">
        <f>SUM(Daily!X9,Daily!X71,Daily!X226,Daily!X257,Daily!X443,Daily!X660,Daily!X877)</f>
        <v>0</v>
      </c>
      <c r="Y7" s="35">
        <f>SUM(Daily!Y9,Daily!Y71,Daily!Y226,Daily!Y257,Daily!Y443,Daily!Y660,Daily!Y877)</f>
        <v>0</v>
      </c>
      <c r="Z7" s="35">
        <f>SUM(Daily!Z9,Daily!Z71,Daily!Z226,Daily!Z257,Daily!Z443,Daily!Z660,Daily!Z877)</f>
        <v>0</v>
      </c>
      <c r="AA7" s="35">
        <f>SUM(Daily!AA9,Daily!AA71,Daily!AA226,Daily!AA257,Daily!AA443,Daily!AA660,Daily!AA877)</f>
        <v>0</v>
      </c>
      <c r="AB7" s="110">
        <f>B7+D7+F7+H7+J7+L7+N7+P7+R7+T7+V7+X7+Z7</f>
        <v>0</v>
      </c>
      <c r="AC7" s="111">
        <f>C7+E7+G7+I7+K7+M7+O7+Q7+S7+U7+W7+Y7+AA7</f>
        <v>0</v>
      </c>
    </row>
    <row r="8" spans="1:29" ht="14.25" thickTop="1" thickBot="1" x14ac:dyDescent="0.25">
      <c r="A8" s="93" t="s">
        <v>17</v>
      </c>
      <c r="B8" s="35">
        <f>SUM(Daily!B10,Daily!B72,Daily!B227,Daily!B258,Daily!B444,Daily!B661,Daily!B878)</f>
        <v>1031</v>
      </c>
      <c r="C8" s="35">
        <f>SUM(Daily!C10,Daily!C72,Daily!C227,Daily!C258,Daily!C444,Daily!C661,Daily!C878)</f>
        <v>0</v>
      </c>
      <c r="D8" s="35">
        <f>SUM(Daily!D10,Daily!D72,Daily!D227,Daily!D258,Daily!D444,Daily!D661,Daily!D878)</f>
        <v>722</v>
      </c>
      <c r="E8" s="35">
        <f>SUM(Daily!E10,Daily!E72,Daily!E227,Daily!E258,Daily!E444,Daily!E661,Daily!E878)</f>
        <v>7</v>
      </c>
      <c r="F8" s="35">
        <f>SUM(Daily!F10,Daily!F72,Daily!F227,Daily!F258,Daily!F444,Daily!F661,Daily!F878)</f>
        <v>2363</v>
      </c>
      <c r="G8" s="35">
        <f>SUM(Daily!G10,Daily!G72,Daily!G227,Daily!G258,Daily!G444,Daily!G661,Daily!G878)</f>
        <v>43</v>
      </c>
      <c r="H8" s="35">
        <f>SUM(Daily!H10,Daily!H72,Daily!H227,Daily!H258,Daily!H444,Daily!H661,Daily!H878)</f>
        <v>1897</v>
      </c>
      <c r="I8" s="35">
        <f>SUM(Daily!I10,Daily!I72,Daily!I227,Daily!I258,Daily!I444,Daily!I661,Daily!I878)</f>
        <v>216</v>
      </c>
      <c r="J8" s="35">
        <f>SUM(Daily!J10,Daily!J72,Daily!J227,Daily!J258,Daily!J444,Daily!J661,Daily!J878)</f>
        <v>39</v>
      </c>
      <c r="K8" s="35">
        <f>SUM(Daily!K10,Daily!K72,Daily!K227,Daily!K258,Daily!K444,Daily!K661,Daily!K878)</f>
        <v>65</v>
      </c>
      <c r="L8" s="35">
        <f>SUM(Daily!L10,Daily!L72,Daily!L227,Daily!L258,Daily!L444,Daily!L661,Daily!L878)</f>
        <v>288</v>
      </c>
      <c r="M8" s="35">
        <f>SUM(Daily!M10,Daily!M72,Daily!M227,Daily!M258,Daily!M444,Daily!M661,Daily!M878)</f>
        <v>284</v>
      </c>
      <c r="N8" s="35">
        <f>SUM(Daily!N10,Daily!N72,Daily!N227,Daily!N258,Daily!N444,Daily!N661,Daily!N878)</f>
        <v>879</v>
      </c>
      <c r="O8" s="35">
        <f>SUM(Daily!O10,Daily!O72,Daily!O227,Daily!O258,Daily!O444,Daily!O661,Daily!O878)</f>
        <v>616</v>
      </c>
      <c r="P8" s="35">
        <f>SUM(Daily!P10,Daily!P72,Daily!P227,Daily!P258,Daily!P444,Daily!P661,Daily!P878)</f>
        <v>278</v>
      </c>
      <c r="Q8" s="35">
        <f>SUM(Daily!Q10,Daily!Q72,Daily!Q227,Daily!Q258,Daily!Q444,Daily!Q661,Daily!Q878)</f>
        <v>179</v>
      </c>
      <c r="R8" s="35">
        <f>SUM(Daily!R10,Daily!R72,Daily!R227,Daily!R258,Daily!R444,Daily!R661,Daily!R878)</f>
        <v>126</v>
      </c>
      <c r="S8" s="35">
        <f>SUM(Daily!S10,Daily!S72,Daily!S227,Daily!S258,Daily!S444,Daily!S661,Daily!S878)</f>
        <v>230</v>
      </c>
      <c r="T8" s="35">
        <f>SUM(Daily!T10,Daily!T72,Daily!T227,Daily!T258,Daily!T444,Daily!T661,Daily!T878)</f>
        <v>3</v>
      </c>
      <c r="U8" s="35">
        <f>SUM(Daily!U10,Daily!U72,Daily!U227,Daily!U258,Daily!U444,Daily!U661,Daily!U878)</f>
        <v>7</v>
      </c>
      <c r="V8" s="35">
        <f>SUM(Daily!V10,Daily!V72,Daily!V227,Daily!V258,Daily!V444,Daily!V661,Daily!V878)</f>
        <v>54</v>
      </c>
      <c r="W8" s="35">
        <f>SUM(Daily!W10,Daily!W72,Daily!W227,Daily!W258,Daily!W444,Daily!W661,Daily!W878)</f>
        <v>52</v>
      </c>
      <c r="X8" s="35">
        <f>SUM(Daily!X10,Daily!X72,Daily!X227,Daily!X258,Daily!X444,Daily!X661,Daily!X878)</f>
        <v>15</v>
      </c>
      <c r="Y8" s="35">
        <f>SUM(Daily!Y10,Daily!Y72,Daily!Y227,Daily!Y258,Daily!Y444,Daily!Y661,Daily!Y878)</f>
        <v>0</v>
      </c>
      <c r="Z8" s="35">
        <f>SUM(Daily!Z10,Daily!Z72,Daily!Z227,Daily!Z258,Daily!Z444,Daily!Z661,Daily!Z878)</f>
        <v>0</v>
      </c>
      <c r="AA8" s="35">
        <f>SUM(Daily!AA10,Daily!AA72,Daily!AA227,Daily!AA258,Daily!AA444,Daily!AA661,Daily!AA878)</f>
        <v>0</v>
      </c>
      <c r="AB8" s="112">
        <f t="shared" ref="AB8:AC30" si="0">B8+D8+F8+H8+J8+L8+N8+P8+R8+T8+V8+X8+Z8</f>
        <v>7695</v>
      </c>
      <c r="AC8" s="19">
        <f t="shared" si="0"/>
        <v>1699</v>
      </c>
    </row>
    <row r="9" spans="1:29" ht="14.25" thickTop="1" thickBot="1" x14ac:dyDescent="0.25">
      <c r="A9" s="94" t="s">
        <v>18</v>
      </c>
      <c r="B9" s="35">
        <f>SUM(Daily!B11,Daily!B73,Daily!B228,Daily!B259,Daily!B445,Daily!B662,Daily!B879)</f>
        <v>4164</v>
      </c>
      <c r="C9" s="35">
        <f>SUM(Daily!C11,Daily!C73,Daily!C228,Daily!C259,Daily!C445,Daily!C662,Daily!C879)</f>
        <v>524</v>
      </c>
      <c r="D9" s="35">
        <f>SUM(Daily!D11,Daily!D73,Daily!D228,Daily!D259,Daily!D445,Daily!D662,Daily!D879)</f>
        <v>1960</v>
      </c>
      <c r="E9" s="35">
        <f>SUM(Daily!E11,Daily!E73,Daily!E228,Daily!E259,Daily!E445,Daily!E662,Daily!E879)</f>
        <v>735</v>
      </c>
      <c r="F9" s="35">
        <f>SUM(Daily!F11,Daily!F73,Daily!F228,Daily!F259,Daily!F445,Daily!F662,Daily!F879)</f>
        <v>7548</v>
      </c>
      <c r="G9" s="35">
        <f>SUM(Daily!G11,Daily!G73,Daily!G228,Daily!G259,Daily!G445,Daily!G662,Daily!G879)</f>
        <v>2153</v>
      </c>
      <c r="H9" s="35">
        <f>SUM(Daily!H11,Daily!H73,Daily!H228,Daily!H259,Daily!H445,Daily!H662,Daily!H879)</f>
        <v>7290</v>
      </c>
      <c r="I9" s="35">
        <f>SUM(Daily!I11,Daily!I73,Daily!I228,Daily!I259,Daily!I445,Daily!I662,Daily!I879)</f>
        <v>3998</v>
      </c>
      <c r="J9" s="35">
        <f>SUM(Daily!J11,Daily!J73,Daily!J228,Daily!J259,Daily!J445,Daily!J662,Daily!J879)</f>
        <v>361</v>
      </c>
      <c r="K9" s="35">
        <f>SUM(Daily!K11,Daily!K73,Daily!K228,Daily!K259,Daily!K445,Daily!K662,Daily!K879)</f>
        <v>685</v>
      </c>
      <c r="L9" s="35">
        <f>SUM(Daily!L11,Daily!L73,Daily!L228,Daily!L259,Daily!L445,Daily!L662,Daily!L879)</f>
        <v>2117</v>
      </c>
      <c r="M9" s="35">
        <f>SUM(Daily!M11,Daily!M73,Daily!M228,Daily!M259,Daily!M445,Daily!M662,Daily!M879)</f>
        <v>2761</v>
      </c>
      <c r="N9" s="35">
        <f>SUM(Daily!N11,Daily!N73,Daily!N228,Daily!N259,Daily!N445,Daily!N662,Daily!N879)</f>
        <v>6118</v>
      </c>
      <c r="O9" s="35">
        <f>SUM(Daily!O11,Daily!O73,Daily!O228,Daily!O259,Daily!O445,Daily!O662,Daily!O879)</f>
        <v>5975</v>
      </c>
      <c r="P9" s="35">
        <f>SUM(Daily!P11,Daily!P73,Daily!P228,Daily!P259,Daily!P445,Daily!P662,Daily!P879)</f>
        <v>2909</v>
      </c>
      <c r="Q9" s="35">
        <f>SUM(Daily!Q11,Daily!Q73,Daily!Q228,Daily!Q259,Daily!Q445,Daily!Q662,Daily!Q879)</f>
        <v>2823</v>
      </c>
      <c r="R9" s="35">
        <f>SUM(Daily!R11,Daily!R73,Daily!R228,Daily!R259,Daily!R445,Daily!R662,Daily!R879)</f>
        <v>3901</v>
      </c>
      <c r="S9" s="35">
        <f>SUM(Daily!S11,Daily!S73,Daily!S228,Daily!S259,Daily!S445,Daily!S662,Daily!S879)</f>
        <v>3936</v>
      </c>
      <c r="T9" s="35">
        <f>SUM(Daily!T11,Daily!T73,Daily!T228,Daily!T259,Daily!T445,Daily!T662,Daily!T879)</f>
        <v>631</v>
      </c>
      <c r="U9" s="35">
        <f>SUM(Daily!U11,Daily!U73,Daily!U228,Daily!U259,Daily!U445,Daily!U662,Daily!U879)</f>
        <v>1509</v>
      </c>
      <c r="V9" s="35">
        <f>SUM(Daily!V11,Daily!V73,Daily!V228,Daily!V259,Daily!V445,Daily!V662,Daily!V879)</f>
        <v>2562</v>
      </c>
      <c r="W9" s="35">
        <f>SUM(Daily!W11,Daily!W73,Daily!W228,Daily!W259,Daily!W445,Daily!W662,Daily!W879)</f>
        <v>4341</v>
      </c>
      <c r="X9" s="35">
        <f>SUM(Daily!X11,Daily!X73,Daily!X228,Daily!X259,Daily!X445,Daily!X662,Daily!X879)</f>
        <v>2885</v>
      </c>
      <c r="Y9" s="35">
        <f>SUM(Daily!Y11,Daily!Y73,Daily!Y228,Daily!Y259,Daily!Y445,Daily!Y662,Daily!Y879)</f>
        <v>1720</v>
      </c>
      <c r="Z9" s="35">
        <f>SUM(Daily!Z11,Daily!Z73,Daily!Z228,Daily!Z259,Daily!Z445,Daily!Z662,Daily!Z879)</f>
        <v>6994</v>
      </c>
      <c r="AA9" s="35">
        <f>SUM(Daily!AA11,Daily!AA73,Daily!AA228,Daily!AA259,Daily!AA445,Daily!AA662,Daily!AA879)</f>
        <v>5173</v>
      </c>
      <c r="AB9" s="112">
        <f t="shared" si="0"/>
        <v>49440</v>
      </c>
      <c r="AC9" s="19">
        <f t="shared" si="0"/>
        <v>36333</v>
      </c>
    </row>
    <row r="10" spans="1:29" ht="14.25" thickTop="1" thickBot="1" x14ac:dyDescent="0.25">
      <c r="A10" s="93" t="s">
        <v>19</v>
      </c>
      <c r="B10" s="35">
        <f>SUM(Daily!B12,Daily!B74,Daily!B229,Daily!B260,Daily!B446,Daily!B663,Daily!B880)</f>
        <v>5086</v>
      </c>
      <c r="C10" s="35">
        <f>SUM(Daily!C12,Daily!C74,Daily!C229,Daily!C260,Daily!C446,Daily!C663,Daily!C880)</f>
        <v>5533</v>
      </c>
      <c r="D10" s="35">
        <f>SUM(Daily!D12,Daily!D74,Daily!D229,Daily!D260,Daily!D446,Daily!D663,Daily!D880)</f>
        <v>2236</v>
      </c>
      <c r="E10" s="35">
        <f>SUM(Daily!E12,Daily!E74,Daily!E229,Daily!E260,Daily!E446,Daily!E663,Daily!E880)</f>
        <v>2242</v>
      </c>
      <c r="F10" s="35">
        <f>SUM(Daily!F12,Daily!F74,Daily!F229,Daily!F260,Daily!F446,Daily!F663,Daily!F880)</f>
        <v>8546</v>
      </c>
      <c r="G10" s="35">
        <f>SUM(Daily!G12,Daily!G74,Daily!G229,Daily!G260,Daily!G446,Daily!G663,Daily!G880)</f>
        <v>5821</v>
      </c>
      <c r="H10" s="35">
        <f>SUM(Daily!H12,Daily!H74,Daily!H229,Daily!H260,Daily!H446,Daily!H663,Daily!H880)</f>
        <v>9227</v>
      </c>
      <c r="I10" s="35">
        <f>SUM(Daily!I12,Daily!I74,Daily!I229,Daily!I260,Daily!I446,Daily!I663,Daily!I880)</f>
        <v>8556</v>
      </c>
      <c r="J10" s="35">
        <f>SUM(Daily!J12,Daily!J74,Daily!J229,Daily!J260,Daily!J446,Daily!J663,Daily!J880)</f>
        <v>649</v>
      </c>
      <c r="K10" s="35">
        <f>SUM(Daily!K12,Daily!K74,Daily!K229,Daily!K260,Daily!K446,Daily!K663,Daily!K880)</f>
        <v>1040</v>
      </c>
      <c r="L10" s="35">
        <f>SUM(Daily!L12,Daily!L74,Daily!L229,Daily!L260,Daily!L446,Daily!L663,Daily!L880)</f>
        <v>3516</v>
      </c>
      <c r="M10" s="35">
        <f>SUM(Daily!M12,Daily!M74,Daily!M229,Daily!M260,Daily!M446,Daily!M663,Daily!M880)</f>
        <v>3917</v>
      </c>
      <c r="N10" s="35">
        <f>SUM(Daily!N12,Daily!N74,Daily!N229,Daily!N260,Daily!N446,Daily!N663,Daily!N880)</f>
        <v>9622</v>
      </c>
      <c r="O10" s="35">
        <f>SUM(Daily!O12,Daily!O74,Daily!O229,Daily!O260,Daily!O446,Daily!O663,Daily!O880)</f>
        <v>8613</v>
      </c>
      <c r="P10" s="35">
        <f>SUM(Daily!P12,Daily!P74,Daily!P229,Daily!P260,Daily!P446,Daily!P663,Daily!P880)</f>
        <v>4881</v>
      </c>
      <c r="Q10" s="35">
        <f>SUM(Daily!Q12,Daily!Q74,Daily!Q229,Daily!Q260,Daily!Q446,Daily!Q663,Daily!Q880)</f>
        <v>4185</v>
      </c>
      <c r="R10" s="35">
        <f>SUM(Daily!R12,Daily!R74,Daily!R229,Daily!R260,Daily!R446,Daily!R663,Daily!R880)</f>
        <v>6694</v>
      </c>
      <c r="S10" s="35">
        <f>SUM(Daily!S12,Daily!S74,Daily!S229,Daily!S260,Daily!S446,Daily!S663,Daily!S880)</f>
        <v>5679</v>
      </c>
      <c r="T10" s="35">
        <f>SUM(Daily!T12,Daily!T74,Daily!T229,Daily!T260,Daily!T446,Daily!T663,Daily!T880)</f>
        <v>1502</v>
      </c>
      <c r="U10" s="35">
        <f>SUM(Daily!U12,Daily!U74,Daily!U229,Daily!U260,Daily!U446,Daily!U663,Daily!U880)</f>
        <v>1695</v>
      </c>
      <c r="V10" s="35">
        <f>SUM(Daily!V12,Daily!V74,Daily!V229,Daily!V260,Daily!V446,Daily!V663,Daily!V880)</f>
        <v>4137</v>
      </c>
      <c r="W10" s="35">
        <f>SUM(Daily!W12,Daily!W74,Daily!W229,Daily!W260,Daily!W446,Daily!W663,Daily!W880)</f>
        <v>5464</v>
      </c>
      <c r="X10" s="35">
        <f>SUM(Daily!X12,Daily!X74,Daily!X229,Daily!X260,Daily!X446,Daily!X663,Daily!X880)</f>
        <v>4733</v>
      </c>
      <c r="Y10" s="35">
        <f>SUM(Daily!Y12,Daily!Y74,Daily!Y229,Daily!Y260,Daily!Y446,Daily!Y663,Daily!Y880)</f>
        <v>2143</v>
      </c>
      <c r="Z10" s="35">
        <f>SUM(Daily!Z12,Daily!Z74,Daily!Z229,Daily!Z260,Daily!Z446,Daily!Z663,Daily!Z880)</f>
        <v>9104</v>
      </c>
      <c r="AA10" s="35">
        <f>SUM(Daily!AA12,Daily!AA74,Daily!AA229,Daily!AA260,Daily!AA446,Daily!AA663,Daily!AA880)</f>
        <v>9245</v>
      </c>
      <c r="AB10" s="112">
        <f t="shared" si="0"/>
        <v>69933</v>
      </c>
      <c r="AC10" s="19">
        <f t="shared" si="0"/>
        <v>64133</v>
      </c>
    </row>
    <row r="11" spans="1:29" ht="14.25" thickTop="1" thickBot="1" x14ac:dyDescent="0.25">
      <c r="A11" s="94" t="s">
        <v>20</v>
      </c>
      <c r="B11" s="35">
        <f>SUM(Daily!B13,Daily!B75,Daily!B230,Daily!B261,Daily!B447,Daily!B664,Daily!B881)</f>
        <v>6086</v>
      </c>
      <c r="C11" s="35">
        <f>SUM(Daily!C13,Daily!C75,Daily!C230,Daily!C261,Daily!C447,Daily!C664,Daily!C881)</f>
        <v>6634</v>
      </c>
      <c r="D11" s="35">
        <f>SUM(Daily!D13,Daily!D75,Daily!D230,Daily!D261,Daily!D447,Daily!D664,Daily!D881)</f>
        <v>2358</v>
      </c>
      <c r="E11" s="35">
        <f>SUM(Daily!E13,Daily!E75,Daily!E230,Daily!E261,Daily!E447,Daily!E664,Daily!E881)</f>
        <v>2665</v>
      </c>
      <c r="F11" s="35">
        <f>SUM(Daily!F13,Daily!F75,Daily!F230,Daily!F261,Daily!F447,Daily!F664,Daily!F881)</f>
        <v>8145</v>
      </c>
      <c r="G11" s="35">
        <f>SUM(Daily!G13,Daily!G75,Daily!G230,Daily!G261,Daily!G447,Daily!G664,Daily!G881)</f>
        <v>6591</v>
      </c>
      <c r="H11" s="35">
        <f>SUM(Daily!H13,Daily!H75,Daily!H230,Daily!H261,Daily!H447,Daily!H664,Daily!H881)</f>
        <v>10265</v>
      </c>
      <c r="I11" s="35">
        <f>SUM(Daily!I13,Daily!I75,Daily!I230,Daily!I261,Daily!I447,Daily!I664,Daily!I881)</f>
        <v>10230</v>
      </c>
      <c r="J11" s="35">
        <f>SUM(Daily!J13,Daily!J75,Daily!J230,Daily!J261,Daily!J447,Daily!J664,Daily!J881)</f>
        <v>890</v>
      </c>
      <c r="K11" s="35">
        <f>SUM(Daily!K13,Daily!K75,Daily!K230,Daily!K261,Daily!K447,Daily!K664,Daily!K881)</f>
        <v>1201</v>
      </c>
      <c r="L11" s="35">
        <f>SUM(Daily!L13,Daily!L75,Daily!L230,Daily!L261,Daily!L447,Daily!L664,Daily!L881)</f>
        <v>3375</v>
      </c>
      <c r="M11" s="35">
        <f>SUM(Daily!M13,Daily!M75,Daily!M230,Daily!M261,Daily!M447,Daily!M664,Daily!M881)</f>
        <v>4638</v>
      </c>
      <c r="N11" s="35">
        <f>SUM(Daily!N13,Daily!N75,Daily!N230,Daily!N261,Daily!N447,Daily!N664,Daily!N881)</f>
        <v>9528</v>
      </c>
      <c r="O11" s="35">
        <f>SUM(Daily!O13,Daily!O75,Daily!O230,Daily!O261,Daily!O447,Daily!O664,Daily!O881)</f>
        <v>8564</v>
      </c>
      <c r="P11" s="35">
        <f>SUM(Daily!P13,Daily!P75,Daily!P230,Daily!P261,Daily!P447,Daily!P664,Daily!P881)</f>
        <v>5030</v>
      </c>
      <c r="Q11" s="35">
        <f>SUM(Daily!Q13,Daily!Q75,Daily!Q230,Daily!Q261,Daily!Q447,Daily!Q664,Daily!Q881)</f>
        <v>4118</v>
      </c>
      <c r="R11" s="35">
        <f>SUM(Daily!R13,Daily!R75,Daily!R230,Daily!R261,Daily!R447,Daily!R664,Daily!R881)</f>
        <v>7770</v>
      </c>
      <c r="S11" s="35">
        <f>SUM(Daily!S13,Daily!S75,Daily!S230,Daily!S261,Daily!S447,Daily!S664,Daily!S881)</f>
        <v>6885</v>
      </c>
      <c r="T11" s="35">
        <f>SUM(Daily!T13,Daily!T75,Daily!T230,Daily!T261,Daily!T447,Daily!T664,Daily!T881)</f>
        <v>1667</v>
      </c>
      <c r="U11" s="35">
        <f>SUM(Daily!U13,Daily!U75,Daily!U230,Daily!U261,Daily!U447,Daily!U664,Daily!U881)</f>
        <v>1529</v>
      </c>
      <c r="V11" s="35">
        <f>SUM(Daily!V13,Daily!V75,Daily!V230,Daily!V261,Daily!V447,Daily!V664,Daily!V881)</f>
        <v>4507</v>
      </c>
      <c r="W11" s="35">
        <f>SUM(Daily!W13,Daily!W75,Daily!W230,Daily!W261,Daily!W447,Daily!W664,Daily!W881)</f>
        <v>5790</v>
      </c>
      <c r="X11" s="35">
        <f>SUM(Daily!X13,Daily!X75,Daily!X230,Daily!X261,Daily!X447,Daily!X664,Daily!X881)</f>
        <v>4665</v>
      </c>
      <c r="Y11" s="35">
        <f>SUM(Daily!Y13,Daily!Y75,Daily!Y230,Daily!Y261,Daily!Y447,Daily!Y664,Daily!Y881)</f>
        <v>2342</v>
      </c>
      <c r="Z11" s="35">
        <f>SUM(Daily!Z13,Daily!Z75,Daily!Z230,Daily!Z261,Daily!Z447,Daily!Z664,Daily!Z881)</f>
        <v>11083</v>
      </c>
      <c r="AA11" s="35">
        <f>SUM(Daily!AA13,Daily!AA75,Daily!AA230,Daily!AA261,Daily!AA447,Daily!AA664,Daily!AA881)</f>
        <v>11322</v>
      </c>
      <c r="AB11" s="112">
        <f t="shared" si="0"/>
        <v>75369</v>
      </c>
      <c r="AC11" s="19">
        <f t="shared" si="0"/>
        <v>72509</v>
      </c>
    </row>
    <row r="12" spans="1:29" ht="14.25" thickTop="1" thickBot="1" x14ac:dyDescent="0.25">
      <c r="A12" s="93" t="s">
        <v>21</v>
      </c>
      <c r="B12" s="35">
        <f>SUM(Daily!B14,Daily!B76,Daily!B231,Daily!B262,Daily!B448,Daily!B665,Daily!B882)</f>
        <v>7494</v>
      </c>
      <c r="C12" s="35">
        <f>SUM(Daily!C14,Daily!C76,Daily!C231,Daily!C262,Daily!C448,Daily!C665,Daily!C882)</f>
        <v>6556</v>
      </c>
      <c r="D12" s="35">
        <f>SUM(Daily!D14,Daily!D76,Daily!D231,Daily!D262,Daily!D448,Daily!D665,Daily!D882)</f>
        <v>2661</v>
      </c>
      <c r="E12" s="35">
        <f>SUM(Daily!E14,Daily!E76,Daily!E231,Daily!E262,Daily!E448,Daily!E665,Daily!E882)</f>
        <v>2766</v>
      </c>
      <c r="F12" s="35">
        <f>SUM(Daily!F14,Daily!F76,Daily!F231,Daily!F262,Daily!F448,Daily!F665,Daily!F882)</f>
        <v>9170</v>
      </c>
      <c r="G12" s="35">
        <f>SUM(Daily!G14,Daily!G76,Daily!G231,Daily!G262,Daily!G448,Daily!G665,Daily!G882)</f>
        <v>5417</v>
      </c>
      <c r="H12" s="35">
        <f>SUM(Daily!H14,Daily!H76,Daily!H231,Daily!H262,Daily!H448,Daily!H665,Daily!H882)</f>
        <v>11667</v>
      </c>
      <c r="I12" s="35">
        <f>SUM(Daily!I14,Daily!I76,Daily!I231,Daily!I262,Daily!I448,Daily!I665,Daily!I882)</f>
        <v>10812</v>
      </c>
      <c r="J12" s="35">
        <f>SUM(Daily!J14,Daily!J76,Daily!J231,Daily!J262,Daily!J448,Daily!J665,Daily!J882)</f>
        <v>927</v>
      </c>
      <c r="K12" s="35">
        <f>SUM(Daily!K14,Daily!K76,Daily!K231,Daily!K262,Daily!K448,Daily!K665,Daily!K882)</f>
        <v>1624</v>
      </c>
      <c r="L12" s="35">
        <f>SUM(Daily!L14,Daily!L76,Daily!L231,Daily!L262,Daily!L448,Daily!L665,Daily!L882)</f>
        <v>3259</v>
      </c>
      <c r="M12" s="35">
        <f>SUM(Daily!M14,Daily!M76,Daily!M231,Daily!M262,Daily!M448,Daily!M665,Daily!M882)</f>
        <v>5395</v>
      </c>
      <c r="N12" s="35">
        <f>SUM(Daily!N14,Daily!N76,Daily!N231,Daily!N262,Daily!N448,Daily!N665,Daily!N882)</f>
        <v>9487</v>
      </c>
      <c r="O12" s="35">
        <f>SUM(Daily!O14,Daily!O76,Daily!O231,Daily!O262,Daily!O448,Daily!O665,Daily!O882)</f>
        <v>10188</v>
      </c>
      <c r="P12" s="35">
        <f>SUM(Daily!P14,Daily!P76,Daily!P231,Daily!P262,Daily!P448,Daily!P665,Daily!P882)</f>
        <v>5541</v>
      </c>
      <c r="Q12" s="35">
        <f>SUM(Daily!Q14,Daily!Q76,Daily!Q231,Daily!Q262,Daily!Q448,Daily!Q665,Daily!Q882)</f>
        <v>4133</v>
      </c>
      <c r="R12" s="35">
        <f>SUM(Daily!R14,Daily!R76,Daily!R231,Daily!R262,Daily!R448,Daily!R665,Daily!R882)</f>
        <v>8482</v>
      </c>
      <c r="S12" s="35">
        <f>SUM(Daily!S14,Daily!S76,Daily!S231,Daily!S262,Daily!S448,Daily!S665,Daily!S882)</f>
        <v>7303</v>
      </c>
      <c r="T12" s="35">
        <f>SUM(Daily!T14,Daily!T76,Daily!T231,Daily!T262,Daily!T448,Daily!T665,Daily!T882)</f>
        <v>1055</v>
      </c>
      <c r="U12" s="35">
        <f>SUM(Daily!U14,Daily!U76,Daily!U231,Daily!U262,Daily!U448,Daily!U665,Daily!U882)</f>
        <v>1244</v>
      </c>
      <c r="V12" s="35">
        <f>SUM(Daily!V14,Daily!V76,Daily!V231,Daily!V262,Daily!V448,Daily!V665,Daily!V882)</f>
        <v>4271</v>
      </c>
      <c r="W12" s="35">
        <f>SUM(Daily!W14,Daily!W76,Daily!W231,Daily!W262,Daily!W448,Daily!W665,Daily!W882)</f>
        <v>7162</v>
      </c>
      <c r="X12" s="35">
        <f>SUM(Daily!X14,Daily!X76,Daily!X231,Daily!X262,Daily!X448,Daily!X665,Daily!X882)</f>
        <v>4363</v>
      </c>
      <c r="Y12" s="35">
        <f>SUM(Daily!Y14,Daily!Y76,Daily!Y231,Daily!Y262,Daily!Y448,Daily!Y665,Daily!Y882)</f>
        <v>2482</v>
      </c>
      <c r="Z12" s="35">
        <f>SUM(Daily!Z14,Daily!Z76,Daily!Z231,Daily!Z262,Daily!Z448,Daily!Z665,Daily!Z882)</f>
        <v>12125</v>
      </c>
      <c r="AA12" s="35">
        <f>SUM(Daily!AA14,Daily!AA76,Daily!AA231,Daily!AA262,Daily!AA448,Daily!AA665,Daily!AA882)</f>
        <v>13776</v>
      </c>
      <c r="AB12" s="112">
        <f t="shared" si="0"/>
        <v>80502</v>
      </c>
      <c r="AC12" s="19">
        <f t="shared" si="0"/>
        <v>78858</v>
      </c>
    </row>
    <row r="13" spans="1:29" ht="14.25" thickTop="1" thickBot="1" x14ac:dyDescent="0.25">
      <c r="A13" s="94" t="s">
        <v>22</v>
      </c>
      <c r="B13" s="35">
        <f>SUM(Daily!B15,Daily!B77,Daily!B232,Daily!B263,Daily!B449,Daily!B666,Daily!B883)</f>
        <v>8685</v>
      </c>
      <c r="C13" s="35">
        <f>SUM(Daily!C15,Daily!C77,Daily!C232,Daily!C263,Daily!C449,Daily!C666,Daily!C883)</f>
        <v>7913</v>
      </c>
      <c r="D13" s="35">
        <f>SUM(Daily!D15,Daily!D77,Daily!D232,Daily!D263,Daily!D449,Daily!D666,Daily!D883)</f>
        <v>3159</v>
      </c>
      <c r="E13" s="35">
        <f>SUM(Daily!E15,Daily!E77,Daily!E232,Daily!E263,Daily!E449,Daily!E666,Daily!E883)</f>
        <v>2720</v>
      </c>
      <c r="F13" s="35">
        <f>SUM(Daily!F15,Daily!F77,Daily!F232,Daily!F263,Daily!F449,Daily!F666,Daily!F883)</f>
        <v>9993</v>
      </c>
      <c r="G13" s="35">
        <f>SUM(Daily!G15,Daily!G77,Daily!G232,Daily!G263,Daily!G449,Daily!G666,Daily!G883)</f>
        <v>4881</v>
      </c>
      <c r="H13" s="35">
        <f>SUM(Daily!H15,Daily!H77,Daily!H232,Daily!H263,Daily!H449,Daily!H666,Daily!H883)</f>
        <v>13674</v>
      </c>
      <c r="I13" s="35">
        <f>SUM(Daily!I15,Daily!I77,Daily!I232,Daily!I263,Daily!I449,Daily!I666,Daily!I883)</f>
        <v>12105</v>
      </c>
      <c r="J13" s="35">
        <f>SUM(Daily!J15,Daily!J77,Daily!J232,Daily!J263,Daily!J449,Daily!J666,Daily!J883)</f>
        <v>1073</v>
      </c>
      <c r="K13" s="35">
        <f>SUM(Daily!K15,Daily!K77,Daily!K232,Daily!K263,Daily!K449,Daily!K666,Daily!K883)</f>
        <v>2588</v>
      </c>
      <c r="L13" s="35">
        <f>SUM(Daily!L15,Daily!L77,Daily!L232,Daily!L263,Daily!L449,Daily!L666,Daily!L883)</f>
        <v>2952</v>
      </c>
      <c r="M13" s="35">
        <f>SUM(Daily!M15,Daily!M77,Daily!M232,Daily!M263,Daily!M449,Daily!M666,Daily!M883)</f>
        <v>7729</v>
      </c>
      <c r="N13" s="35">
        <f>SUM(Daily!N15,Daily!N77,Daily!N232,Daily!N263,Daily!N449,Daily!N666,Daily!N883)</f>
        <v>9919</v>
      </c>
      <c r="O13" s="35">
        <f>SUM(Daily!O15,Daily!O77,Daily!O232,Daily!O263,Daily!O449,Daily!O666,Daily!O883)</f>
        <v>13226</v>
      </c>
      <c r="P13" s="35">
        <f>SUM(Daily!P15,Daily!P77,Daily!P232,Daily!P263,Daily!P449,Daily!P666,Daily!P883)</f>
        <v>6192</v>
      </c>
      <c r="Q13" s="35">
        <f>SUM(Daily!Q15,Daily!Q77,Daily!Q232,Daily!Q263,Daily!Q449,Daily!Q666,Daily!Q883)</f>
        <v>4197</v>
      </c>
      <c r="R13" s="35">
        <f>SUM(Daily!R15,Daily!R77,Daily!R232,Daily!R263,Daily!R449,Daily!R666,Daily!R883)</f>
        <v>10102</v>
      </c>
      <c r="S13" s="35">
        <f>SUM(Daily!S15,Daily!S77,Daily!S232,Daily!S263,Daily!S449,Daily!S666,Daily!S883)</f>
        <v>7512</v>
      </c>
      <c r="T13" s="35">
        <f>SUM(Daily!T15,Daily!T77,Daily!T232,Daily!T263,Daily!T449,Daily!T666,Daily!T883)</f>
        <v>968</v>
      </c>
      <c r="U13" s="35">
        <f>SUM(Daily!U15,Daily!U77,Daily!U232,Daily!U263,Daily!U449,Daily!U666,Daily!U883)</f>
        <v>990</v>
      </c>
      <c r="V13" s="35">
        <f>SUM(Daily!V15,Daily!V77,Daily!V232,Daily!V263,Daily!V449,Daily!V666,Daily!V883)</f>
        <v>3981</v>
      </c>
      <c r="W13" s="35">
        <f>SUM(Daily!W15,Daily!W77,Daily!W232,Daily!W263,Daily!W449,Daily!W666,Daily!W883)</f>
        <v>9655</v>
      </c>
      <c r="X13" s="35">
        <f>SUM(Daily!X15,Daily!X77,Daily!X232,Daily!X263,Daily!X449,Daily!X666,Daily!X883)</f>
        <v>4634</v>
      </c>
      <c r="Y13" s="35">
        <f>SUM(Daily!Y15,Daily!Y77,Daily!Y232,Daily!Y263,Daily!Y449,Daily!Y666,Daily!Y883)</f>
        <v>2297</v>
      </c>
      <c r="Z13" s="35">
        <f>SUM(Daily!Z15,Daily!Z77,Daily!Z232,Daily!Z263,Daily!Z449,Daily!Z666,Daily!Z883)</f>
        <v>14174</v>
      </c>
      <c r="AA13" s="35">
        <f>SUM(Daily!AA15,Daily!AA77,Daily!AA232,Daily!AA263,Daily!AA449,Daily!AA666,Daily!AA883)</f>
        <v>13789</v>
      </c>
      <c r="AB13" s="112">
        <f t="shared" si="0"/>
        <v>89506</v>
      </c>
      <c r="AC13" s="19">
        <f t="shared" si="0"/>
        <v>89602</v>
      </c>
    </row>
    <row r="14" spans="1:29" ht="14.25" thickTop="1" thickBot="1" x14ac:dyDescent="0.25">
      <c r="A14" s="93" t="s">
        <v>23</v>
      </c>
      <c r="B14" s="35">
        <f>SUM(Daily!B16,Daily!B78,Daily!B233,Daily!B264,Daily!B450,Daily!B667,Daily!B884)</f>
        <v>8707</v>
      </c>
      <c r="C14" s="35">
        <f>SUM(Daily!C16,Daily!C78,Daily!C233,Daily!C264,Daily!C450,Daily!C667,Daily!C884)</f>
        <v>8913</v>
      </c>
      <c r="D14" s="35">
        <f>SUM(Daily!D16,Daily!D78,Daily!D233,Daily!D264,Daily!D450,Daily!D667,Daily!D884)</f>
        <v>3099</v>
      </c>
      <c r="E14" s="35">
        <f>SUM(Daily!E16,Daily!E78,Daily!E233,Daily!E264,Daily!E450,Daily!E667,Daily!E884)</f>
        <v>2594</v>
      </c>
      <c r="F14" s="35">
        <f>SUM(Daily!F16,Daily!F78,Daily!F233,Daily!F264,Daily!F450,Daily!F667,Daily!F884)</f>
        <v>9022</v>
      </c>
      <c r="G14" s="35">
        <f>SUM(Daily!G16,Daily!G78,Daily!G233,Daily!G264,Daily!G450,Daily!G667,Daily!G884)</f>
        <v>4467</v>
      </c>
      <c r="H14" s="35">
        <f>SUM(Daily!H16,Daily!H78,Daily!H233,Daily!H264,Daily!H450,Daily!H667,Daily!H884)</f>
        <v>13245</v>
      </c>
      <c r="I14" s="35">
        <f>SUM(Daily!I16,Daily!I78,Daily!I233,Daily!I264,Daily!I450,Daily!I667,Daily!I884)</f>
        <v>11630</v>
      </c>
      <c r="J14" s="35">
        <f>SUM(Daily!J16,Daily!J78,Daily!J233,Daily!J264,Daily!J450,Daily!J667,Daily!J884)</f>
        <v>1017</v>
      </c>
      <c r="K14" s="35">
        <f>SUM(Daily!K16,Daily!K78,Daily!K233,Daily!K264,Daily!K450,Daily!K667,Daily!K884)</f>
        <v>1991</v>
      </c>
      <c r="L14" s="35">
        <f>SUM(Daily!L16,Daily!L78,Daily!L233,Daily!L264,Daily!L450,Daily!L667,Daily!L884)</f>
        <v>2554</v>
      </c>
      <c r="M14" s="35">
        <f>SUM(Daily!M16,Daily!M78,Daily!M233,Daily!M264,Daily!M450,Daily!M667,Daily!M884)</f>
        <v>6567</v>
      </c>
      <c r="N14" s="35">
        <f>SUM(Daily!N16,Daily!N78,Daily!N233,Daily!N264,Daily!N450,Daily!N667,Daily!N884)</f>
        <v>9446</v>
      </c>
      <c r="O14" s="35">
        <f>SUM(Daily!O16,Daily!O78,Daily!O233,Daily!O264,Daily!O450,Daily!O667,Daily!O884)</f>
        <v>11075</v>
      </c>
      <c r="P14" s="35">
        <f>SUM(Daily!P16,Daily!P78,Daily!P233,Daily!P264,Daily!P450,Daily!P667,Daily!P884)</f>
        <v>6240</v>
      </c>
      <c r="Q14" s="35">
        <f>SUM(Daily!Q16,Daily!Q78,Daily!Q233,Daily!Q264,Daily!Q450,Daily!Q667,Daily!Q884)</f>
        <v>3527</v>
      </c>
      <c r="R14" s="35">
        <f>SUM(Daily!R16,Daily!R78,Daily!R233,Daily!R264,Daily!R450,Daily!R667,Daily!R884)</f>
        <v>9530</v>
      </c>
      <c r="S14" s="35">
        <f>SUM(Daily!S16,Daily!S78,Daily!S233,Daily!S264,Daily!S450,Daily!S667,Daily!S884)</f>
        <v>7016</v>
      </c>
      <c r="T14" s="35">
        <f>SUM(Daily!T16,Daily!T78,Daily!T233,Daily!T264,Daily!T450,Daily!T667,Daily!T884)</f>
        <v>1016</v>
      </c>
      <c r="U14" s="35">
        <f>SUM(Daily!U16,Daily!U78,Daily!U233,Daily!U264,Daily!U450,Daily!U667,Daily!U884)</f>
        <v>890</v>
      </c>
      <c r="V14" s="35">
        <f>SUM(Daily!V16,Daily!V78,Daily!V233,Daily!V264,Daily!V450,Daily!V667,Daily!V884)</f>
        <v>3806</v>
      </c>
      <c r="W14" s="35">
        <f>SUM(Daily!W16,Daily!W78,Daily!W233,Daily!W264,Daily!W450,Daily!W667,Daily!W884)</f>
        <v>8692</v>
      </c>
      <c r="X14" s="35">
        <f>SUM(Daily!X16,Daily!X78,Daily!X233,Daily!X264,Daily!X450,Daily!X667,Daily!X884)</f>
        <v>4393</v>
      </c>
      <c r="Y14" s="35">
        <f>SUM(Daily!Y16,Daily!Y78,Daily!Y233,Daily!Y264,Daily!Y450,Daily!Y667,Daily!Y884)</f>
        <v>1853</v>
      </c>
      <c r="Z14" s="35">
        <f>SUM(Daily!Z16,Daily!Z78,Daily!Z233,Daily!Z264,Daily!Z450,Daily!Z667,Daily!Z884)</f>
        <v>13924</v>
      </c>
      <c r="AA14" s="35">
        <f>SUM(Daily!AA16,Daily!AA78,Daily!AA233,Daily!AA264,Daily!AA450,Daily!AA667,Daily!AA884)</f>
        <v>15050</v>
      </c>
      <c r="AB14" s="112">
        <f t="shared" si="0"/>
        <v>85999</v>
      </c>
      <c r="AC14" s="19">
        <f t="shared" si="0"/>
        <v>84265</v>
      </c>
    </row>
    <row r="15" spans="1:29" ht="14.25" thickTop="1" thickBot="1" x14ac:dyDescent="0.25">
      <c r="A15" s="94" t="s">
        <v>24</v>
      </c>
      <c r="B15" s="35">
        <f>SUM(Daily!B17,Daily!B79,Daily!B234,Daily!B265,Daily!B451,Daily!B668,Daily!B885)</f>
        <v>9072</v>
      </c>
      <c r="C15" s="35">
        <f>SUM(Daily!C17,Daily!C79,Daily!C234,Daily!C265,Daily!C451,Daily!C668,Daily!C885)</f>
        <v>9638</v>
      </c>
      <c r="D15" s="35">
        <f>SUM(Daily!D17,Daily!D79,Daily!D234,Daily!D265,Daily!D451,Daily!D668,Daily!D885)</f>
        <v>3298</v>
      </c>
      <c r="E15" s="35">
        <f>SUM(Daily!E17,Daily!E79,Daily!E234,Daily!E265,Daily!E451,Daily!E668,Daily!E885)</f>
        <v>2646</v>
      </c>
      <c r="F15" s="35">
        <f>SUM(Daily!F17,Daily!F79,Daily!F234,Daily!F265,Daily!F451,Daily!F668,Daily!F885)</f>
        <v>9447</v>
      </c>
      <c r="G15" s="35">
        <f>SUM(Daily!G17,Daily!G79,Daily!G234,Daily!G265,Daily!G451,Daily!G668,Daily!G885)</f>
        <v>4487</v>
      </c>
      <c r="H15" s="35">
        <f>SUM(Daily!H17,Daily!H79,Daily!H234,Daily!H265,Daily!H451,Daily!H668,Daily!H885)</f>
        <v>14533</v>
      </c>
      <c r="I15" s="35">
        <f>SUM(Daily!I17,Daily!I79,Daily!I234,Daily!I265,Daily!I451,Daily!I668,Daily!I885)</f>
        <v>12049</v>
      </c>
      <c r="J15" s="35">
        <f>SUM(Daily!J17,Daily!J79,Daily!J234,Daily!J265,Daily!J451,Daily!J668,Daily!J885)</f>
        <v>997</v>
      </c>
      <c r="K15" s="35">
        <f>SUM(Daily!K17,Daily!K79,Daily!K234,Daily!K265,Daily!K451,Daily!K668,Daily!K885)</f>
        <v>1529</v>
      </c>
      <c r="L15" s="35">
        <f>SUM(Daily!L17,Daily!L79,Daily!L234,Daily!L265,Daily!L451,Daily!L668,Daily!L885)</f>
        <v>2776</v>
      </c>
      <c r="M15" s="35">
        <f>SUM(Daily!M17,Daily!M79,Daily!M234,Daily!M265,Daily!M451,Daily!M668,Daily!M885)</f>
        <v>7512</v>
      </c>
      <c r="N15" s="35">
        <f>SUM(Daily!N17,Daily!N79,Daily!N234,Daily!N265,Daily!N451,Daily!N668,Daily!N885)</f>
        <v>9659</v>
      </c>
      <c r="O15" s="35">
        <f>SUM(Daily!O17,Daily!O79,Daily!O234,Daily!O265,Daily!O451,Daily!O668,Daily!O885)</f>
        <v>12495</v>
      </c>
      <c r="P15" s="35">
        <f>SUM(Daily!P17,Daily!P79,Daily!P234,Daily!P265,Daily!P451,Daily!P668,Daily!P885)</f>
        <v>6634</v>
      </c>
      <c r="Q15" s="35">
        <f>SUM(Daily!Q17,Daily!Q79,Daily!Q234,Daily!Q265,Daily!Q451,Daily!Q668,Daily!Q885)</f>
        <v>3811</v>
      </c>
      <c r="R15" s="35">
        <f>SUM(Daily!R17,Daily!R79,Daily!R234,Daily!R265,Daily!R451,Daily!R668,Daily!R885)</f>
        <v>9723</v>
      </c>
      <c r="S15" s="35">
        <f>SUM(Daily!S17,Daily!S79,Daily!S234,Daily!S265,Daily!S451,Daily!S668,Daily!S885)</f>
        <v>7117</v>
      </c>
      <c r="T15" s="35">
        <f>SUM(Daily!T17,Daily!T79,Daily!T234,Daily!T265,Daily!T451,Daily!T668,Daily!T885)</f>
        <v>885</v>
      </c>
      <c r="U15" s="35">
        <f>SUM(Daily!U17,Daily!U79,Daily!U234,Daily!U265,Daily!U451,Daily!U668,Daily!U885)</f>
        <v>921</v>
      </c>
      <c r="V15" s="35">
        <f>SUM(Daily!V17,Daily!V79,Daily!V234,Daily!V265,Daily!V451,Daily!V668,Daily!V885)</f>
        <v>4202</v>
      </c>
      <c r="W15" s="35">
        <f>SUM(Daily!W17,Daily!W79,Daily!W234,Daily!W265,Daily!W451,Daily!W668,Daily!W885)</f>
        <v>9755</v>
      </c>
      <c r="X15" s="35">
        <f>SUM(Daily!X17,Daily!X79,Daily!X234,Daily!X265,Daily!X451,Daily!X668,Daily!X885)</f>
        <v>4003</v>
      </c>
      <c r="Y15" s="35">
        <f>SUM(Daily!Y17,Daily!Y79,Daily!Y234,Daily!Y265,Daily!Y451,Daily!Y668,Daily!Y885)</f>
        <v>1850</v>
      </c>
      <c r="Z15" s="35">
        <f>SUM(Daily!Z17,Daily!Z79,Daily!Z234,Daily!Z265,Daily!Z451,Daily!Z668,Daily!Z885)</f>
        <v>14933</v>
      </c>
      <c r="AA15" s="35">
        <f>SUM(Daily!AA17,Daily!AA79,Daily!AA234,Daily!AA265,Daily!AA451,Daily!AA668,Daily!AA885)</f>
        <v>15543</v>
      </c>
      <c r="AB15" s="112">
        <f t="shared" si="0"/>
        <v>90162</v>
      </c>
      <c r="AC15" s="19">
        <f t="shared" si="0"/>
        <v>89353</v>
      </c>
    </row>
    <row r="16" spans="1:29" ht="14.25" thickTop="1" thickBot="1" x14ac:dyDescent="0.25">
      <c r="A16" s="93" t="s">
        <v>25</v>
      </c>
      <c r="B16" s="35">
        <f>SUM(Daily!B18,Daily!B80,Daily!B235,Daily!B266,Daily!B452,Daily!B669,Daily!B886)</f>
        <v>9262</v>
      </c>
      <c r="C16" s="35">
        <f>SUM(Daily!C18,Daily!C80,Daily!C235,Daily!C266,Daily!C452,Daily!C669,Daily!C886)</f>
        <v>9999</v>
      </c>
      <c r="D16" s="35">
        <f>SUM(Daily!D18,Daily!D80,Daily!D235,Daily!D266,Daily!D452,Daily!D669,Daily!D886)</f>
        <v>3067</v>
      </c>
      <c r="E16" s="35">
        <f>SUM(Daily!E18,Daily!E80,Daily!E235,Daily!E266,Daily!E452,Daily!E669,Daily!E886)</f>
        <v>2938</v>
      </c>
      <c r="F16" s="35">
        <f>SUM(Daily!F18,Daily!F80,Daily!F235,Daily!F266,Daily!F452,Daily!F669,Daily!F886)</f>
        <v>8399</v>
      </c>
      <c r="G16" s="35">
        <f>SUM(Daily!G18,Daily!G80,Daily!G235,Daily!G266,Daily!G452,Daily!G669,Daily!G886)</f>
        <v>4628</v>
      </c>
      <c r="H16" s="35">
        <f>SUM(Daily!H18,Daily!H80,Daily!H235,Daily!H266,Daily!H452,Daily!H669,Daily!H886)</f>
        <v>14614</v>
      </c>
      <c r="I16" s="35">
        <f>SUM(Daily!I18,Daily!I80,Daily!I235,Daily!I266,Daily!I452,Daily!I669,Daily!I886)</f>
        <v>11913</v>
      </c>
      <c r="J16" s="35">
        <f>SUM(Daily!J18,Daily!J80,Daily!J235,Daily!J266,Daily!J452,Daily!J669,Daily!J886)</f>
        <v>992</v>
      </c>
      <c r="K16" s="35">
        <f>SUM(Daily!K18,Daily!K80,Daily!K235,Daily!K266,Daily!K452,Daily!K669,Daily!K886)</f>
        <v>1369</v>
      </c>
      <c r="L16" s="35">
        <f>SUM(Daily!L18,Daily!L80,Daily!L235,Daily!L266,Daily!L452,Daily!L669,Daily!L886)</f>
        <v>3228</v>
      </c>
      <c r="M16" s="35">
        <f>SUM(Daily!M18,Daily!M80,Daily!M235,Daily!M266,Daily!M452,Daily!M669,Daily!M886)</f>
        <v>7441</v>
      </c>
      <c r="N16" s="35">
        <f>SUM(Daily!N18,Daily!N80,Daily!N235,Daily!N266,Daily!N452,Daily!N669,Daily!N886)</f>
        <v>9486</v>
      </c>
      <c r="O16" s="35">
        <f>SUM(Daily!O18,Daily!O80,Daily!O235,Daily!O266,Daily!O452,Daily!O669,Daily!O886)</f>
        <v>11277</v>
      </c>
      <c r="P16" s="35">
        <f>SUM(Daily!P18,Daily!P80,Daily!P235,Daily!P266,Daily!P452,Daily!P669,Daily!P886)</f>
        <v>6391</v>
      </c>
      <c r="Q16" s="35">
        <f>SUM(Daily!Q18,Daily!Q80,Daily!Q235,Daily!Q266,Daily!Q452,Daily!Q669,Daily!Q886)</f>
        <v>4323</v>
      </c>
      <c r="R16" s="35">
        <f>SUM(Daily!R18,Daily!R80,Daily!R235,Daily!R266,Daily!R452,Daily!R669,Daily!R886)</f>
        <v>9516</v>
      </c>
      <c r="S16" s="35">
        <f>SUM(Daily!S18,Daily!S80,Daily!S235,Daily!S266,Daily!S452,Daily!S669,Daily!S886)</f>
        <v>7236</v>
      </c>
      <c r="T16" s="35">
        <f>SUM(Daily!T18,Daily!T80,Daily!T235,Daily!T266,Daily!T452,Daily!T669,Daily!T886)</f>
        <v>801</v>
      </c>
      <c r="U16" s="35">
        <f>SUM(Daily!U18,Daily!U80,Daily!U235,Daily!U266,Daily!U452,Daily!U669,Daily!U886)</f>
        <v>976</v>
      </c>
      <c r="V16" s="35">
        <f>SUM(Daily!V18,Daily!V80,Daily!V235,Daily!V266,Daily!V452,Daily!V669,Daily!V886)</f>
        <v>4652</v>
      </c>
      <c r="W16" s="35">
        <f>SUM(Daily!W18,Daily!W80,Daily!W235,Daily!W266,Daily!W452,Daily!W669,Daily!W886)</f>
        <v>8803</v>
      </c>
      <c r="X16" s="35">
        <f>SUM(Daily!X18,Daily!X80,Daily!X235,Daily!X266,Daily!X452,Daily!X669,Daily!X886)</f>
        <v>4147</v>
      </c>
      <c r="Y16" s="35">
        <f>SUM(Daily!Y18,Daily!Y80,Daily!Y235,Daily!Y266,Daily!Y452,Daily!Y669,Daily!Y886)</f>
        <v>1876</v>
      </c>
      <c r="Z16" s="35">
        <f>SUM(Daily!Z18,Daily!Z80,Daily!Z235,Daily!Z266,Daily!Z452,Daily!Z669,Daily!Z886)</f>
        <v>15187</v>
      </c>
      <c r="AA16" s="35">
        <f>SUM(Daily!AA18,Daily!AA80,Daily!AA235,Daily!AA266,Daily!AA452,Daily!AA669,Daily!AA886)</f>
        <v>15769</v>
      </c>
      <c r="AB16" s="112">
        <f t="shared" si="0"/>
        <v>89742</v>
      </c>
      <c r="AC16" s="19">
        <f t="shared" si="0"/>
        <v>88548</v>
      </c>
    </row>
    <row r="17" spans="1:29" ht="14.25" thickTop="1" thickBot="1" x14ac:dyDescent="0.25">
      <c r="A17" s="94" t="s">
        <v>26</v>
      </c>
      <c r="B17" s="35">
        <f>SUM(Daily!B19,Daily!B81,Daily!B236,Daily!B267,Daily!B453,Daily!B670,Daily!B887)</f>
        <v>8876</v>
      </c>
      <c r="C17" s="35">
        <f>SUM(Daily!C19,Daily!C81,Daily!C236,Daily!C267,Daily!C453,Daily!C670,Daily!C887)</f>
        <v>10027</v>
      </c>
      <c r="D17" s="35">
        <f>SUM(Daily!D19,Daily!D81,Daily!D236,Daily!D267,Daily!D453,Daily!D670,Daily!D887)</f>
        <v>2922</v>
      </c>
      <c r="E17" s="35">
        <f>SUM(Daily!E19,Daily!E81,Daily!E236,Daily!E267,Daily!E453,Daily!E670,Daily!E887)</f>
        <v>3106</v>
      </c>
      <c r="F17" s="35">
        <f>SUM(Daily!F19,Daily!F81,Daily!F236,Daily!F267,Daily!F453,Daily!F670,Daily!F887)</f>
        <v>6950</v>
      </c>
      <c r="G17" s="35">
        <f>SUM(Daily!G19,Daily!G81,Daily!G236,Daily!G267,Daily!G453,Daily!G670,Daily!G887)</f>
        <v>5195</v>
      </c>
      <c r="H17" s="35">
        <f>SUM(Daily!H19,Daily!H81,Daily!H236,Daily!H267,Daily!H453,Daily!H670,Daily!H887)</f>
        <v>13855</v>
      </c>
      <c r="I17" s="35">
        <f>SUM(Daily!I19,Daily!I81,Daily!I236,Daily!I267,Daily!I453,Daily!I670,Daily!I887)</f>
        <v>12223</v>
      </c>
      <c r="J17" s="35">
        <f>SUM(Daily!J19,Daily!J81,Daily!J236,Daily!J267,Daily!J453,Daily!J670,Daily!J887)</f>
        <v>1102</v>
      </c>
      <c r="K17" s="35">
        <f>SUM(Daily!K19,Daily!K81,Daily!K236,Daily!K267,Daily!K453,Daily!K670,Daily!K887)</f>
        <v>1171</v>
      </c>
      <c r="L17" s="35">
        <f>SUM(Daily!L19,Daily!L81,Daily!L236,Daily!L267,Daily!L453,Daily!L670,Daily!L887)</f>
        <v>3740</v>
      </c>
      <c r="M17" s="35">
        <f>SUM(Daily!M19,Daily!M81,Daily!M236,Daily!M267,Daily!M453,Daily!M670,Daily!M887)</f>
        <v>5777</v>
      </c>
      <c r="N17" s="35">
        <f>SUM(Daily!N19,Daily!N81,Daily!N236,Daily!N267,Daily!N453,Daily!N670,Daily!N887)</f>
        <v>9893</v>
      </c>
      <c r="O17" s="35">
        <f>SUM(Daily!O19,Daily!O81,Daily!O236,Daily!O267,Daily!O453,Daily!O670,Daily!O887)</f>
        <v>10108</v>
      </c>
      <c r="P17" s="35">
        <f>SUM(Daily!P19,Daily!P81,Daily!P236,Daily!P267,Daily!P453,Daily!P670,Daily!P887)</f>
        <v>6309</v>
      </c>
      <c r="Q17" s="35">
        <f>SUM(Daily!Q19,Daily!Q81,Daily!Q236,Daily!Q267,Daily!Q453,Daily!Q670,Daily!Q887)</f>
        <v>4371</v>
      </c>
      <c r="R17" s="35">
        <f>SUM(Daily!R19,Daily!R81,Daily!R236,Daily!R267,Daily!R453,Daily!R670,Daily!R887)</f>
        <v>9361</v>
      </c>
      <c r="S17" s="35">
        <f>SUM(Daily!S19,Daily!S81,Daily!S236,Daily!S267,Daily!S453,Daily!S670,Daily!S887)</f>
        <v>7260</v>
      </c>
      <c r="T17" s="35">
        <f>SUM(Daily!T19,Daily!T81,Daily!T236,Daily!T267,Daily!T453,Daily!T670,Daily!T887)</f>
        <v>808</v>
      </c>
      <c r="U17" s="35">
        <f>SUM(Daily!U19,Daily!U81,Daily!U236,Daily!U267,Daily!U453,Daily!U670,Daily!U887)</f>
        <v>1042</v>
      </c>
      <c r="V17" s="35">
        <f>SUM(Daily!V19,Daily!V81,Daily!V236,Daily!V267,Daily!V453,Daily!V670,Daily!V887)</f>
        <v>5131</v>
      </c>
      <c r="W17" s="35">
        <f>SUM(Daily!W19,Daily!W81,Daily!W236,Daily!W267,Daily!W453,Daily!W670,Daily!W887)</f>
        <v>7890</v>
      </c>
      <c r="X17" s="35">
        <f>SUM(Daily!X19,Daily!X81,Daily!X236,Daily!X267,Daily!X453,Daily!X670,Daily!X887)</f>
        <v>3931</v>
      </c>
      <c r="Y17" s="35">
        <f>SUM(Daily!Y19,Daily!Y81,Daily!Y236,Daily!Y267,Daily!Y453,Daily!Y670,Daily!Y887)</f>
        <v>1970</v>
      </c>
      <c r="Z17" s="35">
        <f>SUM(Daily!Z19,Daily!Z81,Daily!Z236,Daily!Z267,Daily!Z453,Daily!Z670,Daily!Z887)</f>
        <v>14848</v>
      </c>
      <c r="AA17" s="35">
        <f>SUM(Daily!AA19,Daily!AA81,Daily!AA236,Daily!AA267,Daily!AA453,Daily!AA670,Daily!AA887)</f>
        <v>16809</v>
      </c>
      <c r="AB17" s="112">
        <f t="shared" si="0"/>
        <v>87726</v>
      </c>
      <c r="AC17" s="19">
        <f t="shared" si="0"/>
        <v>86949</v>
      </c>
    </row>
    <row r="18" spans="1:29" ht="14.25" thickTop="1" thickBot="1" x14ac:dyDescent="0.25">
      <c r="A18" s="93" t="s">
        <v>27</v>
      </c>
      <c r="B18" s="35">
        <f>SUM(Daily!B20,Daily!B82,Daily!B237,Daily!B268,Daily!B454,Daily!B671,Daily!B888)</f>
        <v>9595</v>
      </c>
      <c r="C18" s="35">
        <f>SUM(Daily!C20,Daily!C82,Daily!C237,Daily!C268,Daily!C454,Daily!C671,Daily!C888)</f>
        <v>10566</v>
      </c>
      <c r="D18" s="35">
        <f>SUM(Daily!D20,Daily!D82,Daily!D237,Daily!D268,Daily!D454,Daily!D671,Daily!D888)</f>
        <v>3137</v>
      </c>
      <c r="E18" s="35">
        <f>SUM(Daily!E20,Daily!E82,Daily!E237,Daily!E268,Daily!E454,Daily!E671,Daily!E888)</f>
        <v>3103</v>
      </c>
      <c r="F18" s="35">
        <f>SUM(Daily!F20,Daily!F82,Daily!F237,Daily!F268,Daily!F454,Daily!F671,Daily!F888)</f>
        <v>7029</v>
      </c>
      <c r="G18" s="35">
        <f>SUM(Daily!G20,Daily!G82,Daily!G237,Daily!G268,Daily!G454,Daily!G671,Daily!G888)</f>
        <v>6117</v>
      </c>
      <c r="H18" s="35">
        <f>SUM(Daily!H20,Daily!H82,Daily!H237,Daily!H268,Daily!H454,Daily!H671,Daily!H888)</f>
        <v>14749</v>
      </c>
      <c r="I18" s="35">
        <f>SUM(Daily!I20,Daily!I82,Daily!I237,Daily!I268,Daily!I454,Daily!I671,Daily!I888)</f>
        <v>13031</v>
      </c>
      <c r="J18" s="35">
        <f>SUM(Daily!J20,Daily!J82,Daily!J237,Daily!J268,Daily!J454,Daily!J671,Daily!J888)</f>
        <v>1267</v>
      </c>
      <c r="K18" s="35">
        <f>SUM(Daily!K20,Daily!K82,Daily!K237,Daily!K268,Daily!K454,Daily!K671,Daily!K888)</f>
        <v>1142</v>
      </c>
      <c r="L18" s="35">
        <f>SUM(Daily!L20,Daily!L82,Daily!L237,Daily!L268,Daily!L454,Daily!L671,Daily!L888)</f>
        <v>4373</v>
      </c>
      <c r="M18" s="35">
        <f>SUM(Daily!M20,Daily!M82,Daily!M237,Daily!M268,Daily!M454,Daily!M671,Daily!M888)</f>
        <v>5257</v>
      </c>
      <c r="N18" s="35">
        <f>SUM(Daily!N20,Daily!N82,Daily!N237,Daily!N268,Daily!N454,Daily!N671,Daily!N888)</f>
        <v>10713</v>
      </c>
      <c r="O18" s="35">
        <f>SUM(Daily!O20,Daily!O82,Daily!O237,Daily!O268,Daily!O454,Daily!O671,Daily!O888)</f>
        <v>9855</v>
      </c>
      <c r="P18" s="35">
        <f>SUM(Daily!P20,Daily!P82,Daily!P237,Daily!P268,Daily!P454,Daily!P671,Daily!P888)</f>
        <v>6813</v>
      </c>
      <c r="Q18" s="35">
        <f>SUM(Daily!Q20,Daily!Q82,Daily!Q237,Daily!Q268,Daily!Q454,Daily!Q671,Daily!Q888)</f>
        <v>4660</v>
      </c>
      <c r="R18" s="35">
        <f>SUM(Daily!R20,Daily!R82,Daily!R237,Daily!R268,Daily!R454,Daily!R671,Daily!R888)</f>
        <v>9089</v>
      </c>
      <c r="S18" s="35">
        <f>SUM(Daily!S20,Daily!S82,Daily!S237,Daily!S268,Daily!S454,Daily!S671,Daily!S888)</f>
        <v>7867</v>
      </c>
      <c r="T18" s="35">
        <f>SUM(Daily!T20,Daily!T82,Daily!T237,Daily!T268,Daily!T454,Daily!T671,Daily!T888)</f>
        <v>1026</v>
      </c>
      <c r="U18" s="35">
        <f>SUM(Daily!U20,Daily!U82,Daily!U237,Daily!U268,Daily!U454,Daily!U671,Daily!U888)</f>
        <v>834</v>
      </c>
      <c r="V18" s="35">
        <f>SUM(Daily!V20,Daily!V82,Daily!V237,Daily!V268,Daily!V454,Daily!V671,Daily!V888)</f>
        <v>6223</v>
      </c>
      <c r="W18" s="35">
        <f>SUM(Daily!W20,Daily!W82,Daily!W237,Daily!W268,Daily!W454,Daily!W671,Daily!W888)</f>
        <v>7385</v>
      </c>
      <c r="X18" s="35">
        <f>SUM(Daily!X20,Daily!X82,Daily!X237,Daily!X268,Daily!X454,Daily!X671,Daily!X888)</f>
        <v>3927</v>
      </c>
      <c r="Y18" s="35">
        <f>SUM(Daily!Y20,Daily!Y82,Daily!Y237,Daily!Y268,Daily!Y454,Daily!Y671,Daily!Y888)</f>
        <v>1936</v>
      </c>
      <c r="Z18" s="35">
        <f>SUM(Daily!Z20,Daily!Z82,Daily!Z237,Daily!Z268,Daily!Z454,Daily!Z671,Daily!Z888)</f>
        <v>14778</v>
      </c>
      <c r="AA18" s="35">
        <f>SUM(Daily!AA20,Daily!AA82,Daily!AA237,Daily!AA268,Daily!AA454,Daily!AA671,Daily!AA888)</f>
        <v>17261</v>
      </c>
      <c r="AB18" s="112">
        <f t="shared" si="0"/>
        <v>92719</v>
      </c>
      <c r="AC18" s="19">
        <f t="shared" si="0"/>
        <v>89014</v>
      </c>
    </row>
    <row r="19" spans="1:29" ht="14.25" thickTop="1" thickBot="1" x14ac:dyDescent="0.25">
      <c r="A19" s="94" t="s">
        <v>28</v>
      </c>
      <c r="B19" s="35">
        <f>SUM(Daily!B21,Daily!B83,Daily!B238,Daily!B269,Daily!B455,Daily!B672,Daily!B889)</f>
        <v>10030</v>
      </c>
      <c r="C19" s="35">
        <f>SUM(Daily!C21,Daily!C83,Daily!C238,Daily!C269,Daily!C455,Daily!C672,Daily!C889)</f>
        <v>11569</v>
      </c>
      <c r="D19" s="35">
        <f>SUM(Daily!D21,Daily!D83,Daily!D238,Daily!D269,Daily!D455,Daily!D672,Daily!D889)</f>
        <v>3404</v>
      </c>
      <c r="E19" s="35">
        <f>SUM(Daily!E21,Daily!E83,Daily!E238,Daily!E269,Daily!E455,Daily!E672,Daily!E889)</f>
        <v>3712</v>
      </c>
      <c r="F19" s="35">
        <f>SUM(Daily!F21,Daily!F83,Daily!F238,Daily!F269,Daily!F455,Daily!F672,Daily!F889)</f>
        <v>7285</v>
      </c>
      <c r="G19" s="35">
        <f>SUM(Daily!G21,Daily!G83,Daily!G238,Daily!G269,Daily!G455,Daily!G672,Daily!G889)</f>
        <v>7864</v>
      </c>
      <c r="H19" s="35">
        <f>SUM(Daily!H21,Daily!H83,Daily!H238,Daily!H269,Daily!H455,Daily!H672,Daily!H889)</f>
        <v>15800</v>
      </c>
      <c r="I19" s="35">
        <f>SUM(Daily!I21,Daily!I83,Daily!I238,Daily!I269,Daily!I455,Daily!I672,Daily!I889)</f>
        <v>14646</v>
      </c>
      <c r="J19" s="35">
        <f>SUM(Daily!J21,Daily!J83,Daily!J238,Daily!J269,Daily!J455,Daily!J672,Daily!J889)</f>
        <v>1423</v>
      </c>
      <c r="K19" s="35">
        <f>SUM(Daily!K21,Daily!K83,Daily!K238,Daily!K269,Daily!K455,Daily!K672,Daily!K889)</f>
        <v>1071</v>
      </c>
      <c r="L19" s="35">
        <f>SUM(Daily!L21,Daily!L83,Daily!L238,Daily!L269,Daily!L455,Daily!L672,Daily!L889)</f>
        <v>6474</v>
      </c>
      <c r="M19" s="35">
        <f>SUM(Daily!M21,Daily!M83,Daily!M238,Daily!M269,Daily!M455,Daily!M672,Daily!M889)</f>
        <v>4956</v>
      </c>
      <c r="N19" s="35">
        <f>SUM(Daily!N21,Daily!N83,Daily!N238,Daily!N269,Daily!N455,Daily!N672,Daily!N889)</f>
        <v>12996</v>
      </c>
      <c r="O19" s="35">
        <f>SUM(Daily!O21,Daily!O83,Daily!O238,Daily!O269,Daily!O455,Daily!O672,Daily!O889)</f>
        <v>10613</v>
      </c>
      <c r="P19" s="35">
        <f>SUM(Daily!P21,Daily!P83,Daily!P238,Daily!P269,Daily!P455,Daily!P672,Daily!P889)</f>
        <v>7408</v>
      </c>
      <c r="Q19" s="35">
        <f>SUM(Daily!Q21,Daily!Q83,Daily!Q238,Daily!Q269,Daily!Q455,Daily!Q672,Daily!Q889)</f>
        <v>5191</v>
      </c>
      <c r="R19" s="35">
        <f>SUM(Daily!R21,Daily!R83,Daily!R238,Daily!R269,Daily!R455,Daily!R672,Daily!R889)</f>
        <v>9332</v>
      </c>
      <c r="S19" s="35">
        <f>SUM(Daily!S21,Daily!S83,Daily!S238,Daily!S269,Daily!S455,Daily!S672,Daily!S889)</f>
        <v>9256</v>
      </c>
      <c r="T19" s="35">
        <f>SUM(Daily!T21,Daily!T83,Daily!T238,Daily!T269,Daily!T455,Daily!T672,Daily!T889)</f>
        <v>1153</v>
      </c>
      <c r="U19" s="35">
        <f>SUM(Daily!U21,Daily!U83,Daily!U238,Daily!U269,Daily!U455,Daily!U672,Daily!U889)</f>
        <v>815</v>
      </c>
      <c r="V19" s="35">
        <f>SUM(Daily!V21,Daily!V83,Daily!V238,Daily!V269,Daily!V455,Daily!V672,Daily!V889)</f>
        <v>8111</v>
      </c>
      <c r="W19" s="35">
        <f>SUM(Daily!W21,Daily!W83,Daily!W238,Daily!W269,Daily!W455,Daily!W672,Daily!W889)</f>
        <v>8035</v>
      </c>
      <c r="X19" s="35">
        <f>SUM(Daily!X21,Daily!X83,Daily!X238,Daily!X269,Daily!X455,Daily!X672,Daily!X889)</f>
        <v>4463</v>
      </c>
      <c r="Y19" s="35">
        <f>SUM(Daily!Y21,Daily!Y83,Daily!Y238,Daily!Y269,Daily!Y455,Daily!Y672,Daily!Y889)</f>
        <v>2288</v>
      </c>
      <c r="Z19" s="35">
        <f>SUM(Daily!Z21,Daily!Z83,Daily!Z238,Daily!Z269,Daily!Z455,Daily!Z672,Daily!Z889)</f>
        <v>15970</v>
      </c>
      <c r="AA19" s="35">
        <f>SUM(Daily!AA21,Daily!AA83,Daily!AA238,Daily!AA269,Daily!AA455,Daily!AA672,Daily!AA889)</f>
        <v>19038</v>
      </c>
      <c r="AB19" s="112">
        <f t="shared" si="0"/>
        <v>103849</v>
      </c>
      <c r="AC19" s="19">
        <f t="shared" si="0"/>
        <v>99054</v>
      </c>
    </row>
    <row r="20" spans="1:29" ht="14.25" thickTop="1" thickBot="1" x14ac:dyDescent="0.25">
      <c r="A20" s="93" t="s">
        <v>29</v>
      </c>
      <c r="B20" s="35">
        <f>SUM(Daily!B22,Daily!B84,Daily!B239,Daily!B270,Daily!B456,Daily!B673,Daily!B890)</f>
        <v>11633</v>
      </c>
      <c r="C20" s="35">
        <f>SUM(Daily!C22,Daily!C84,Daily!C239,Daily!C270,Daily!C456,Daily!C673,Daily!C890)</f>
        <v>12113</v>
      </c>
      <c r="D20" s="35">
        <f>SUM(Daily!D22,Daily!D84,Daily!D239,Daily!D270,Daily!D456,Daily!D673,Daily!D890)</f>
        <v>3556</v>
      </c>
      <c r="E20" s="35">
        <f>SUM(Daily!E22,Daily!E84,Daily!E239,Daily!E270,Daily!E456,Daily!E673,Daily!E890)</f>
        <v>4029</v>
      </c>
      <c r="F20" s="35">
        <f>SUM(Daily!F22,Daily!F84,Daily!F239,Daily!F270,Daily!F456,Daily!F673,Daily!F890)</f>
        <v>7940</v>
      </c>
      <c r="G20" s="35">
        <f>SUM(Daily!G22,Daily!G84,Daily!G239,Daily!G270,Daily!G456,Daily!G673,Daily!G890)</f>
        <v>8908</v>
      </c>
      <c r="H20" s="35">
        <f>SUM(Daily!H22,Daily!H84,Daily!H239,Daily!H270,Daily!H456,Daily!H673,Daily!H890)</f>
        <v>15708</v>
      </c>
      <c r="I20" s="35">
        <f>SUM(Daily!I22,Daily!I84,Daily!I239,Daily!I270,Daily!I456,Daily!I673,Daily!I890)</f>
        <v>15644</v>
      </c>
      <c r="J20" s="35">
        <f>SUM(Daily!J22,Daily!J84,Daily!J239,Daily!J270,Daily!J456,Daily!J673,Daily!J890)</f>
        <v>1736</v>
      </c>
      <c r="K20" s="35">
        <f>SUM(Daily!K22,Daily!K84,Daily!K239,Daily!K270,Daily!K456,Daily!K673,Daily!K890)</f>
        <v>1021</v>
      </c>
      <c r="L20" s="35">
        <f>SUM(Daily!L22,Daily!L84,Daily!L239,Daily!L270,Daily!L456,Daily!L673,Daily!L890)</f>
        <v>6676</v>
      </c>
      <c r="M20" s="35">
        <f>SUM(Daily!M22,Daily!M84,Daily!M239,Daily!M270,Daily!M456,Daily!M673,Daily!M890)</f>
        <v>4695</v>
      </c>
      <c r="N20" s="35">
        <f>SUM(Daily!N22,Daily!N84,Daily!N239,Daily!N270,Daily!N456,Daily!N673,Daily!N890)</f>
        <v>12913</v>
      </c>
      <c r="O20" s="35">
        <f>SUM(Daily!O22,Daily!O84,Daily!O239,Daily!O270,Daily!O456,Daily!O673,Daily!O890)</f>
        <v>11442</v>
      </c>
      <c r="P20" s="35">
        <f>SUM(Daily!P22,Daily!P84,Daily!P239,Daily!P270,Daily!P456,Daily!P673,Daily!P890)</f>
        <v>7314</v>
      </c>
      <c r="Q20" s="35">
        <f>SUM(Daily!Q22,Daily!Q84,Daily!Q239,Daily!Q270,Daily!Q456,Daily!Q673,Daily!Q890)</f>
        <v>5968</v>
      </c>
      <c r="R20" s="35">
        <f>SUM(Daily!R22,Daily!R84,Daily!R239,Daily!R270,Daily!R456,Daily!R673,Daily!R890)</f>
        <v>9418</v>
      </c>
      <c r="S20" s="35">
        <f>SUM(Daily!S22,Daily!S84,Daily!S239,Daily!S270,Daily!S456,Daily!S673,Daily!S890)</f>
        <v>10639</v>
      </c>
      <c r="T20" s="35">
        <f>SUM(Daily!T22,Daily!T84,Daily!T239,Daily!T270,Daily!T456,Daily!T673,Daily!T890)</f>
        <v>1767</v>
      </c>
      <c r="U20" s="35">
        <f>SUM(Daily!U22,Daily!U84,Daily!U239,Daily!U270,Daily!U456,Daily!U673,Daily!U890)</f>
        <v>1068</v>
      </c>
      <c r="V20" s="35">
        <f>SUM(Daily!V22,Daily!V84,Daily!V239,Daily!V270,Daily!V456,Daily!V673,Daily!V890)</f>
        <v>8688</v>
      </c>
      <c r="W20" s="35">
        <f>SUM(Daily!W22,Daily!W84,Daily!W239,Daily!W270,Daily!W456,Daily!W673,Daily!W890)</f>
        <v>8281</v>
      </c>
      <c r="X20" s="35">
        <f>SUM(Daily!X22,Daily!X84,Daily!X239,Daily!X270,Daily!X456,Daily!X673,Daily!X890)</f>
        <v>4774</v>
      </c>
      <c r="Y20" s="35">
        <f>SUM(Daily!Y22,Daily!Y84,Daily!Y239,Daily!Y270,Daily!Y456,Daily!Y673,Daily!Y890)</f>
        <v>2616</v>
      </c>
      <c r="Z20" s="35">
        <f>SUM(Daily!Z22,Daily!Z84,Daily!Z239,Daily!Z270,Daily!Z456,Daily!Z673,Daily!Z890)</f>
        <v>17234</v>
      </c>
      <c r="AA20" s="35">
        <f>SUM(Daily!AA22,Daily!AA84,Daily!AA239,Daily!AA270,Daily!AA456,Daily!AA673,Daily!AA890)</f>
        <v>19211</v>
      </c>
      <c r="AB20" s="112">
        <f t="shared" si="0"/>
        <v>109357</v>
      </c>
      <c r="AC20" s="19">
        <f t="shared" si="0"/>
        <v>105635</v>
      </c>
    </row>
    <row r="21" spans="1:29" ht="14.25" thickTop="1" thickBot="1" x14ac:dyDescent="0.25">
      <c r="A21" s="94" t="s">
        <v>30</v>
      </c>
      <c r="B21" s="35">
        <f>SUM(Daily!B23,Daily!B85,Daily!B240,Daily!B271,Daily!B457,Daily!B674,Daily!B891)</f>
        <v>12082</v>
      </c>
      <c r="C21" s="35">
        <f>SUM(Daily!C23,Daily!C85,Daily!C240,Daily!C271,Daily!C457,Daily!C674,Daily!C891)</f>
        <v>12046</v>
      </c>
      <c r="D21" s="35">
        <f>SUM(Daily!D23,Daily!D85,Daily!D240,Daily!D271,Daily!D457,Daily!D674,Daily!D891)</f>
        <v>3183</v>
      </c>
      <c r="E21" s="35">
        <f>SUM(Daily!E23,Daily!E85,Daily!E240,Daily!E271,Daily!E457,Daily!E674,Daily!E891)</f>
        <v>4330</v>
      </c>
      <c r="F21" s="35">
        <f>SUM(Daily!F23,Daily!F85,Daily!F240,Daily!F271,Daily!F457,Daily!F674,Daily!F891)</f>
        <v>7678</v>
      </c>
      <c r="G21" s="35">
        <f>SUM(Daily!G23,Daily!G85,Daily!G240,Daily!G271,Daily!G457,Daily!G674,Daily!G891)</f>
        <v>9018</v>
      </c>
      <c r="H21" s="35">
        <f>SUM(Daily!H23,Daily!H85,Daily!H240,Daily!H271,Daily!H457,Daily!H674,Daily!H891)</f>
        <v>15692</v>
      </c>
      <c r="I21" s="35">
        <f>SUM(Daily!I23,Daily!I85,Daily!I240,Daily!I271,Daily!I457,Daily!I674,Daily!I891)</f>
        <v>16407</v>
      </c>
      <c r="J21" s="35">
        <f>SUM(Daily!J23,Daily!J85,Daily!J240,Daily!J271,Daily!J457,Daily!J674,Daily!J891)</f>
        <v>1558</v>
      </c>
      <c r="K21" s="35">
        <f>SUM(Daily!K23,Daily!K85,Daily!K240,Daily!K271,Daily!K457,Daily!K674,Daily!K891)</f>
        <v>1158</v>
      </c>
      <c r="L21" s="35">
        <f>SUM(Daily!L23,Daily!L85,Daily!L240,Daily!L271,Daily!L457,Daily!L674,Daily!L891)</f>
        <v>7157</v>
      </c>
      <c r="M21" s="35">
        <f>SUM(Daily!M23,Daily!M85,Daily!M240,Daily!M271,Daily!M457,Daily!M674,Daily!M891)</f>
        <v>4875</v>
      </c>
      <c r="N21" s="35">
        <f>SUM(Daily!N23,Daily!N85,Daily!N240,Daily!N271,Daily!N457,Daily!N674,Daily!N891)</f>
        <v>13459</v>
      </c>
      <c r="O21" s="35">
        <f>SUM(Daily!O23,Daily!O85,Daily!O240,Daily!O271,Daily!O457,Daily!O674,Daily!O891)</f>
        <v>12858</v>
      </c>
      <c r="P21" s="35">
        <f>SUM(Daily!P23,Daily!P85,Daily!P240,Daily!P271,Daily!P457,Daily!P674,Daily!P891)</f>
        <v>6525</v>
      </c>
      <c r="Q21" s="35">
        <f>SUM(Daily!Q23,Daily!Q85,Daily!Q240,Daily!Q271,Daily!Q457,Daily!Q674,Daily!Q891)</f>
        <v>7308</v>
      </c>
      <c r="R21" s="35">
        <f>SUM(Daily!R23,Daily!R85,Daily!R240,Daily!R271,Daily!R457,Daily!R674,Daily!R891)</f>
        <v>8914</v>
      </c>
      <c r="S21" s="35">
        <f>SUM(Daily!S23,Daily!S85,Daily!S240,Daily!S271,Daily!S457,Daily!S674,Daily!S891)</f>
        <v>11397</v>
      </c>
      <c r="T21" s="35">
        <f>SUM(Daily!T23,Daily!T85,Daily!T240,Daily!T271,Daily!T457,Daily!T674,Daily!T891)</f>
        <v>1472</v>
      </c>
      <c r="U21" s="35">
        <f>SUM(Daily!U23,Daily!U85,Daily!U240,Daily!U271,Daily!U457,Daily!U674,Daily!U891)</f>
        <v>1150</v>
      </c>
      <c r="V21" s="35">
        <f>SUM(Daily!V23,Daily!V85,Daily!V240,Daily!V271,Daily!V457,Daily!V674,Daily!V891)</f>
        <v>8581</v>
      </c>
      <c r="W21" s="35">
        <f>SUM(Daily!W23,Daily!W85,Daily!W240,Daily!W271,Daily!W457,Daily!W674,Daily!W891)</f>
        <v>8266</v>
      </c>
      <c r="X21" s="35">
        <f>SUM(Daily!X23,Daily!X85,Daily!X240,Daily!X271,Daily!X457,Daily!X674,Daily!X891)</f>
        <v>4965</v>
      </c>
      <c r="Y21" s="35">
        <f>SUM(Daily!Y23,Daily!Y85,Daily!Y240,Daily!Y271,Daily!Y457,Daily!Y674,Daily!Y891)</f>
        <v>3240</v>
      </c>
      <c r="Z21" s="35">
        <f>SUM(Daily!Z23,Daily!Z85,Daily!Z240,Daily!Z271,Daily!Z457,Daily!Z674,Daily!Z891)</f>
        <v>17935</v>
      </c>
      <c r="AA21" s="35">
        <f>SUM(Daily!AA23,Daily!AA85,Daily!AA240,Daily!AA271,Daily!AA457,Daily!AA674,Daily!AA891)</f>
        <v>17434</v>
      </c>
      <c r="AB21" s="112">
        <f t="shared" si="0"/>
        <v>109201</v>
      </c>
      <c r="AC21" s="19">
        <f t="shared" si="0"/>
        <v>109487</v>
      </c>
    </row>
    <row r="22" spans="1:29" ht="14.25" thickTop="1" thickBot="1" x14ac:dyDescent="0.25">
      <c r="A22" s="93" t="s">
        <v>31</v>
      </c>
      <c r="B22" s="35">
        <f>SUM(Daily!B24,Daily!B86,Daily!B241,Daily!B272,Daily!B458,Daily!B675,Daily!B892)</f>
        <v>11500</v>
      </c>
      <c r="C22" s="35">
        <f>SUM(Daily!C24,Daily!C86,Daily!C241,Daily!C272,Daily!C458,Daily!C675,Daily!C892)</f>
        <v>10112</v>
      </c>
      <c r="D22" s="35">
        <f>SUM(Daily!D24,Daily!D86,Daily!D241,Daily!D272,Daily!D458,Daily!D675,Daily!D892)</f>
        <v>2951</v>
      </c>
      <c r="E22" s="35">
        <f>SUM(Daily!E24,Daily!E86,Daily!E241,Daily!E272,Daily!E458,Daily!E675,Daily!E892)</f>
        <v>3887</v>
      </c>
      <c r="F22" s="35">
        <f>SUM(Daily!F24,Daily!F86,Daily!F241,Daily!F272,Daily!F458,Daily!F675,Daily!F892)</f>
        <v>6713</v>
      </c>
      <c r="G22" s="35">
        <f>SUM(Daily!G24,Daily!G86,Daily!G241,Daily!G272,Daily!G458,Daily!G675,Daily!G892)</f>
        <v>8464</v>
      </c>
      <c r="H22" s="35">
        <f>SUM(Daily!H24,Daily!H86,Daily!H241,Daily!H272,Daily!H458,Daily!H675,Daily!H892)</f>
        <v>14506</v>
      </c>
      <c r="I22" s="35">
        <f>SUM(Daily!I24,Daily!I86,Daily!I241,Daily!I272,Daily!I458,Daily!I675,Daily!I892)</f>
        <v>16167</v>
      </c>
      <c r="J22" s="35">
        <f>SUM(Daily!J24,Daily!J86,Daily!J241,Daily!J272,Daily!J458,Daily!J675,Daily!J892)</f>
        <v>1710</v>
      </c>
      <c r="K22" s="35">
        <f>SUM(Daily!K24,Daily!K86,Daily!K241,Daily!K272,Daily!K458,Daily!K675,Daily!K892)</f>
        <v>984</v>
      </c>
      <c r="L22" s="35">
        <f>SUM(Daily!L24,Daily!L86,Daily!L241,Daily!L272,Daily!L458,Daily!L675,Daily!L892)</f>
        <v>7920</v>
      </c>
      <c r="M22" s="35">
        <f>SUM(Daily!M24,Daily!M86,Daily!M241,Daily!M272,Daily!M458,Daily!M675,Daily!M892)</f>
        <v>4159</v>
      </c>
      <c r="N22" s="35">
        <f>SUM(Daily!N24,Daily!N86,Daily!N241,Daily!N272,Daily!N458,Daily!N675,Daily!N892)</f>
        <v>13055</v>
      </c>
      <c r="O22" s="35">
        <f>SUM(Daily!O24,Daily!O86,Daily!O241,Daily!O272,Daily!O458,Daily!O675,Daily!O892)</f>
        <v>11910</v>
      </c>
      <c r="P22" s="35">
        <f>SUM(Daily!P24,Daily!P86,Daily!P241,Daily!P272,Daily!P458,Daily!P675,Daily!P892)</f>
        <v>5254</v>
      </c>
      <c r="Q22" s="35">
        <f>SUM(Daily!Q24,Daily!Q86,Daily!Q241,Daily!Q272,Daily!Q458,Daily!Q675,Daily!Q892)</f>
        <v>7844</v>
      </c>
      <c r="R22" s="35">
        <f>SUM(Daily!R24,Daily!R86,Daily!R241,Daily!R272,Daily!R458,Daily!R675,Daily!R892)</f>
        <v>7951</v>
      </c>
      <c r="S22" s="35">
        <f>SUM(Daily!S24,Daily!S86,Daily!S241,Daily!S272,Daily!S458,Daily!S675,Daily!S892)</f>
        <v>11360</v>
      </c>
      <c r="T22" s="35">
        <f>SUM(Daily!T24,Daily!T86,Daily!T241,Daily!T272,Daily!T458,Daily!T675,Daily!T892)</f>
        <v>1264</v>
      </c>
      <c r="U22" s="35">
        <f>SUM(Daily!U24,Daily!U86,Daily!U241,Daily!U272,Daily!U458,Daily!U675,Daily!U892)</f>
        <v>1127</v>
      </c>
      <c r="V22" s="35">
        <f>SUM(Daily!V24,Daily!V86,Daily!V241,Daily!V272,Daily!V458,Daily!V675,Daily!V892)</f>
        <v>9307</v>
      </c>
      <c r="W22" s="35">
        <f>SUM(Daily!W24,Daily!W86,Daily!W241,Daily!W272,Daily!W458,Daily!W675,Daily!W892)</f>
        <v>7885</v>
      </c>
      <c r="X22" s="35">
        <f>SUM(Daily!X24,Daily!X86,Daily!X241,Daily!X272,Daily!X458,Daily!X675,Daily!X892)</f>
        <v>5020</v>
      </c>
      <c r="Y22" s="35">
        <f>SUM(Daily!Y24,Daily!Y86,Daily!Y241,Daily!Y272,Daily!Y458,Daily!Y675,Daily!Y892)</f>
        <v>3398</v>
      </c>
      <c r="Z22" s="35">
        <f>SUM(Daily!Z24,Daily!Z86,Daily!Z241,Daily!Z272,Daily!Z458,Daily!Z675,Daily!Z892)</f>
        <v>16662</v>
      </c>
      <c r="AA22" s="35">
        <f>SUM(Daily!AA24,Daily!AA86,Daily!AA241,Daily!AA272,Daily!AA458,Daily!AA675,Daily!AA892)</f>
        <v>16822</v>
      </c>
      <c r="AB22" s="112">
        <f t="shared" si="0"/>
        <v>103813</v>
      </c>
      <c r="AC22" s="19">
        <f t="shared" si="0"/>
        <v>104119</v>
      </c>
    </row>
    <row r="23" spans="1:29" ht="14.25" thickTop="1" thickBot="1" x14ac:dyDescent="0.25">
      <c r="A23" s="94" t="s">
        <v>32</v>
      </c>
      <c r="B23" s="35">
        <f>SUM(Daily!B25,Daily!B87,Daily!B242,Daily!B273,Daily!B459,Daily!B676,Daily!B893)</f>
        <v>12333</v>
      </c>
      <c r="C23" s="35">
        <f>SUM(Daily!C25,Daily!C87,Daily!C242,Daily!C273,Daily!C459,Daily!C676,Daily!C893)</f>
        <v>10249</v>
      </c>
      <c r="D23" s="35">
        <f>SUM(Daily!D25,Daily!D87,Daily!D242,Daily!D273,Daily!D459,Daily!D676,Daily!D893)</f>
        <v>2700</v>
      </c>
      <c r="E23" s="35">
        <f>SUM(Daily!E25,Daily!E87,Daily!E242,Daily!E273,Daily!E459,Daily!E676,Daily!E893)</f>
        <v>4513</v>
      </c>
      <c r="F23" s="35">
        <f>SUM(Daily!F25,Daily!F87,Daily!F242,Daily!F273,Daily!F459,Daily!F676,Daily!F893)</f>
        <v>6883</v>
      </c>
      <c r="G23" s="35">
        <f>SUM(Daily!G25,Daily!G87,Daily!G242,Daily!G273,Daily!G459,Daily!G676,Daily!G893)</f>
        <v>9781</v>
      </c>
      <c r="H23" s="35">
        <f>SUM(Daily!H25,Daily!H87,Daily!H242,Daily!H273,Daily!H459,Daily!H676,Daily!H893)</f>
        <v>14158</v>
      </c>
      <c r="I23" s="35">
        <f>SUM(Daily!I25,Daily!I87,Daily!I242,Daily!I273,Daily!I459,Daily!I676,Daily!I893)</f>
        <v>16796</v>
      </c>
      <c r="J23" s="35">
        <f>SUM(Daily!J25,Daily!J87,Daily!J242,Daily!J273,Daily!J459,Daily!J676,Daily!J893)</f>
        <v>1965</v>
      </c>
      <c r="K23" s="35">
        <f>SUM(Daily!K25,Daily!K87,Daily!K242,Daily!K273,Daily!K459,Daily!K676,Daily!K893)</f>
        <v>1004</v>
      </c>
      <c r="L23" s="35">
        <f>SUM(Daily!L25,Daily!L87,Daily!L242,Daily!L273,Daily!L459,Daily!L676,Daily!L893)</f>
        <v>8030</v>
      </c>
      <c r="M23" s="35">
        <f>SUM(Daily!M25,Daily!M87,Daily!M242,Daily!M273,Daily!M459,Daily!M676,Daily!M893)</f>
        <v>3895</v>
      </c>
      <c r="N23" s="35">
        <f>SUM(Daily!N25,Daily!N87,Daily!N242,Daily!N273,Daily!N459,Daily!N676,Daily!N893)</f>
        <v>12662</v>
      </c>
      <c r="O23" s="35">
        <f>SUM(Daily!O25,Daily!O87,Daily!O242,Daily!O273,Daily!O459,Daily!O676,Daily!O893)</f>
        <v>12660</v>
      </c>
      <c r="P23" s="35">
        <f>SUM(Daily!P25,Daily!P87,Daily!P242,Daily!P273,Daily!P459,Daily!P676,Daily!P893)</f>
        <v>4506</v>
      </c>
      <c r="Q23" s="35">
        <f>SUM(Daily!Q25,Daily!Q87,Daily!Q242,Daily!Q273,Daily!Q459,Daily!Q676,Daily!Q893)</f>
        <v>8389</v>
      </c>
      <c r="R23" s="35">
        <f>SUM(Daily!R25,Daily!R87,Daily!R242,Daily!R273,Daily!R459,Daily!R676,Daily!R893)</f>
        <v>7505</v>
      </c>
      <c r="S23" s="35">
        <f>SUM(Daily!S25,Daily!S87,Daily!S242,Daily!S273,Daily!S459,Daily!S676,Daily!S893)</f>
        <v>11568</v>
      </c>
      <c r="T23" s="35">
        <f>SUM(Daily!T25,Daily!T87,Daily!T242,Daily!T273,Daily!T459,Daily!T676,Daily!T893)</f>
        <v>1033</v>
      </c>
      <c r="U23" s="35">
        <f>SUM(Daily!U25,Daily!U87,Daily!U242,Daily!U273,Daily!U459,Daily!U676,Daily!U893)</f>
        <v>1187</v>
      </c>
      <c r="V23" s="35">
        <f>SUM(Daily!V25,Daily!V87,Daily!V242,Daily!V273,Daily!V459,Daily!V676,Daily!V893)</f>
        <v>10033</v>
      </c>
      <c r="W23" s="35">
        <f>SUM(Daily!W25,Daily!W87,Daily!W242,Daily!W273,Daily!W459,Daily!W676,Daily!W893)</f>
        <v>7200</v>
      </c>
      <c r="X23" s="35">
        <f>SUM(Daily!X25,Daily!X87,Daily!X242,Daily!X273,Daily!X459,Daily!X676,Daily!X893)</f>
        <v>4278</v>
      </c>
      <c r="Y23" s="35">
        <f>SUM(Daily!Y25,Daily!Y87,Daily!Y242,Daily!Y273,Daily!Y459,Daily!Y676,Daily!Y893)</f>
        <v>3203</v>
      </c>
      <c r="Z23" s="35">
        <f>SUM(Daily!Z25,Daily!Z87,Daily!Z242,Daily!Z273,Daily!Z459,Daily!Z676,Daily!Z893)</f>
        <v>16567</v>
      </c>
      <c r="AA23" s="35">
        <f>SUM(Daily!AA25,Daily!AA87,Daily!AA242,Daily!AA273,Daily!AA459,Daily!AA676,Daily!AA893)</f>
        <v>15576</v>
      </c>
      <c r="AB23" s="112">
        <f t="shared" si="0"/>
        <v>102653</v>
      </c>
      <c r="AC23" s="19">
        <f t="shared" si="0"/>
        <v>106021</v>
      </c>
    </row>
    <row r="24" spans="1:29" ht="14.25" thickTop="1" thickBot="1" x14ac:dyDescent="0.25">
      <c r="A24" s="93" t="s">
        <v>33</v>
      </c>
      <c r="B24" s="35">
        <f>SUM(Daily!B26,Daily!B88,Daily!B243,Daily!B274,Daily!B460,Daily!B677,Daily!B894)</f>
        <v>11006</v>
      </c>
      <c r="C24" s="35">
        <f>SUM(Daily!C26,Daily!C88,Daily!C243,Daily!C274,Daily!C460,Daily!C677,Daily!C894)</f>
        <v>8797</v>
      </c>
      <c r="D24" s="35">
        <f>SUM(Daily!D26,Daily!D88,Daily!D243,Daily!D274,Daily!D460,Daily!D677,Daily!D894)</f>
        <v>2367</v>
      </c>
      <c r="E24" s="35">
        <f>SUM(Daily!E26,Daily!E88,Daily!E243,Daily!E274,Daily!E460,Daily!E677,Daily!E894)</f>
        <v>4147</v>
      </c>
      <c r="F24" s="35">
        <f>SUM(Daily!F26,Daily!F88,Daily!F243,Daily!F274,Daily!F460,Daily!F677,Daily!F894)</f>
        <v>6154</v>
      </c>
      <c r="G24" s="35">
        <f>SUM(Daily!G26,Daily!G88,Daily!G243,Daily!G274,Daily!G460,Daily!G677,Daily!G894)</f>
        <v>8845</v>
      </c>
      <c r="H24" s="35">
        <f>SUM(Daily!H26,Daily!H88,Daily!H243,Daily!H274,Daily!H460,Daily!H677,Daily!H894)</f>
        <v>13061</v>
      </c>
      <c r="I24" s="35">
        <f>SUM(Daily!I26,Daily!I88,Daily!I243,Daily!I274,Daily!I460,Daily!I677,Daily!I894)</f>
        <v>14326</v>
      </c>
      <c r="J24" s="35">
        <f>SUM(Daily!J26,Daily!J88,Daily!J243,Daily!J274,Daily!J460,Daily!J677,Daily!J894)</f>
        <v>1893</v>
      </c>
      <c r="K24" s="35">
        <f>SUM(Daily!K26,Daily!K88,Daily!K243,Daily!K274,Daily!K460,Daily!K677,Daily!K894)</f>
        <v>813</v>
      </c>
      <c r="L24" s="35">
        <f>SUM(Daily!L26,Daily!L88,Daily!L243,Daily!L274,Daily!L460,Daily!L677,Daily!L894)</f>
        <v>6684</v>
      </c>
      <c r="M24" s="35">
        <f>SUM(Daily!M26,Daily!M88,Daily!M243,Daily!M274,Daily!M460,Daily!M677,Daily!M894)</f>
        <v>3867</v>
      </c>
      <c r="N24" s="35">
        <f>SUM(Daily!N26,Daily!N88,Daily!N243,Daily!N274,Daily!N460,Daily!N677,Daily!N894)</f>
        <v>11366</v>
      </c>
      <c r="O24" s="35">
        <f>SUM(Daily!O26,Daily!O88,Daily!O243,Daily!O274,Daily!O460,Daily!O677,Daily!O894)</f>
        <v>11635</v>
      </c>
      <c r="P24" s="35">
        <f>SUM(Daily!P26,Daily!P88,Daily!P243,Daily!P274,Daily!P460,Daily!P677,Daily!P894)</f>
        <v>3609</v>
      </c>
      <c r="Q24" s="35">
        <f>SUM(Daily!Q26,Daily!Q88,Daily!Q243,Daily!Q274,Daily!Q460,Daily!Q677,Daily!Q894)</f>
        <v>8371</v>
      </c>
      <c r="R24" s="35">
        <f>SUM(Daily!R26,Daily!R88,Daily!R243,Daily!R274,Daily!R460,Daily!R677,Daily!R894)</f>
        <v>6388</v>
      </c>
      <c r="S24" s="35">
        <f>SUM(Daily!S26,Daily!S88,Daily!S243,Daily!S274,Daily!S460,Daily!S677,Daily!S894)</f>
        <v>10613</v>
      </c>
      <c r="T24" s="35">
        <f>SUM(Daily!T26,Daily!T88,Daily!T243,Daily!T274,Daily!T460,Daily!T677,Daily!T894)</f>
        <v>724</v>
      </c>
      <c r="U24" s="35">
        <f>SUM(Daily!U26,Daily!U88,Daily!U243,Daily!U274,Daily!U460,Daily!U677,Daily!U894)</f>
        <v>1509</v>
      </c>
      <c r="V24" s="35">
        <f>SUM(Daily!V26,Daily!V88,Daily!V243,Daily!V274,Daily!V460,Daily!V677,Daily!V894)</f>
        <v>9699</v>
      </c>
      <c r="W24" s="35">
        <f>SUM(Daily!W26,Daily!W88,Daily!W243,Daily!W274,Daily!W460,Daily!W677,Daily!W894)</f>
        <v>6739</v>
      </c>
      <c r="X24" s="35">
        <f>SUM(Daily!X26,Daily!X88,Daily!X243,Daily!X274,Daily!X460,Daily!X677,Daily!X894)</f>
        <v>3447</v>
      </c>
      <c r="Y24" s="35">
        <f>SUM(Daily!Y26,Daily!Y88,Daily!Y243,Daily!Y274,Daily!Y460,Daily!Y677,Daily!Y894)</f>
        <v>3245</v>
      </c>
      <c r="Z24" s="35">
        <f>SUM(Daily!Z26,Daily!Z88,Daily!Z243,Daily!Z274,Daily!Z460,Daily!Z677,Daily!Z894)</f>
        <v>14481</v>
      </c>
      <c r="AA24" s="35">
        <f>SUM(Daily!AA26,Daily!AA88,Daily!AA243,Daily!AA274,Daily!AA460,Daily!AA677,Daily!AA894)</f>
        <v>13955</v>
      </c>
      <c r="AB24" s="112">
        <f t="shared" si="0"/>
        <v>90879</v>
      </c>
      <c r="AC24" s="19">
        <f t="shared" si="0"/>
        <v>96862</v>
      </c>
    </row>
    <row r="25" spans="1:29" ht="14.25" thickTop="1" thickBot="1" x14ac:dyDescent="0.25">
      <c r="A25" s="94" t="s">
        <v>34</v>
      </c>
      <c r="B25" s="35">
        <f>SUM(Daily!B27,Daily!B89,Daily!B244,Daily!B275,Daily!B461,Daily!B678,Daily!B895)</f>
        <v>4400</v>
      </c>
      <c r="C25" s="35">
        <f>SUM(Daily!C27,Daily!C89,Daily!C244,Daily!C275,Daily!C461,Daily!C678,Daily!C895)</f>
        <v>7082</v>
      </c>
      <c r="D25" s="35">
        <f>SUM(Daily!D27,Daily!D89,Daily!D244,Daily!D275,Daily!D461,Daily!D678,Daily!D895)</f>
        <v>1231</v>
      </c>
      <c r="E25" s="35">
        <f>SUM(Daily!E27,Daily!E89,Daily!E244,Daily!E275,Daily!E461,Daily!E678,Daily!E895)</f>
        <v>3936</v>
      </c>
      <c r="F25" s="35">
        <f>SUM(Daily!F27,Daily!F89,Daily!F244,Daily!F275,Daily!F461,Daily!F678,Daily!F895)</f>
        <v>2927</v>
      </c>
      <c r="G25" s="35">
        <f>SUM(Daily!G27,Daily!G89,Daily!G244,Daily!G275,Daily!G461,Daily!G678,Daily!G895)</f>
        <v>8816</v>
      </c>
      <c r="H25" s="35">
        <f>SUM(Daily!H27,Daily!H89,Daily!H244,Daily!H275,Daily!H461,Daily!H678,Daily!H895)</f>
        <v>6913</v>
      </c>
      <c r="I25" s="35">
        <f>SUM(Daily!I27,Daily!I89,Daily!I244,Daily!I275,Daily!I461,Daily!I678,Daily!I895)</f>
        <v>12839</v>
      </c>
      <c r="J25" s="35">
        <f>SUM(Daily!J27,Daily!J89,Daily!J244,Daily!J275,Daily!J461,Daily!J678,Daily!J895)</f>
        <v>1473</v>
      </c>
      <c r="K25" s="35">
        <f>SUM(Daily!K27,Daily!K89,Daily!K244,Daily!K275,Daily!K461,Daily!K678,Daily!K895)</f>
        <v>610</v>
      </c>
      <c r="L25" s="35">
        <f>SUM(Daily!L27,Daily!L89,Daily!L244,Daily!L275,Daily!L461,Daily!L678,Daily!L895)</f>
        <v>6346</v>
      </c>
      <c r="M25" s="35">
        <f>SUM(Daily!M27,Daily!M89,Daily!M244,Daily!M275,Daily!M461,Daily!M678,Daily!M895)</f>
        <v>2675</v>
      </c>
      <c r="N25" s="35">
        <f>SUM(Daily!N27,Daily!N89,Daily!N244,Daily!N275,Daily!N461,Daily!N678,Daily!N895)</f>
        <v>11728</v>
      </c>
      <c r="O25" s="35">
        <f>SUM(Daily!O27,Daily!O89,Daily!O244,Daily!O275,Daily!O461,Daily!O678,Daily!O895)</f>
        <v>9756</v>
      </c>
      <c r="P25" s="35">
        <f>SUM(Daily!P27,Daily!P89,Daily!P244,Daily!P275,Daily!P461,Daily!P678,Daily!P895)</f>
        <v>2722</v>
      </c>
      <c r="Q25" s="35">
        <f>SUM(Daily!Q27,Daily!Q89,Daily!Q244,Daily!Q275,Daily!Q461,Daily!Q678,Daily!Q895)</f>
        <v>6804</v>
      </c>
      <c r="R25" s="35">
        <f>SUM(Daily!R27,Daily!R89,Daily!R244,Daily!R275,Daily!R461,Daily!R678,Daily!R895)</f>
        <v>5234</v>
      </c>
      <c r="S25" s="35">
        <f>SUM(Daily!S27,Daily!S89,Daily!S244,Daily!S275,Daily!S461,Daily!S678,Daily!S895)</f>
        <v>8974</v>
      </c>
      <c r="T25" s="35">
        <f>SUM(Daily!T27,Daily!T89,Daily!T244,Daily!T275,Daily!T461,Daily!T678,Daily!T895)</f>
        <v>677</v>
      </c>
      <c r="U25" s="35">
        <f>SUM(Daily!U27,Daily!U89,Daily!U244,Daily!U275,Daily!U461,Daily!U678,Daily!U895)</f>
        <v>1074</v>
      </c>
      <c r="V25" s="35">
        <f>SUM(Daily!V27,Daily!V89,Daily!V244,Daily!V275,Daily!V461,Daily!V678,Daily!V895)</f>
        <v>9090</v>
      </c>
      <c r="W25" s="35">
        <f>SUM(Daily!W27,Daily!W89,Daily!W244,Daily!W275,Daily!W461,Daily!W678,Daily!W895)</f>
        <v>4805</v>
      </c>
      <c r="X25" s="35">
        <f>SUM(Daily!X27,Daily!X89,Daily!X244,Daily!X275,Daily!X461,Daily!X678,Daily!X895)</f>
        <v>2057</v>
      </c>
      <c r="Y25" s="35">
        <f>SUM(Daily!Y27,Daily!Y89,Daily!Y244,Daily!Y275,Daily!Y461,Daily!Y678,Daily!Y895)</f>
        <v>2690</v>
      </c>
      <c r="Z25" s="35">
        <f>SUM(Daily!Z27,Daily!Z89,Daily!Z244,Daily!Z275,Daily!Z461,Daily!Z678,Daily!Z895)</f>
        <v>10453</v>
      </c>
      <c r="AA25" s="35">
        <f>SUM(Daily!AA27,Daily!AA89,Daily!AA244,Daily!AA275,Daily!AA461,Daily!AA678,Daily!AA895)</f>
        <v>11487</v>
      </c>
      <c r="AB25" s="112">
        <f>B25+D25+F25+H25+J25+L25+N25+P25+R25+T25+V25+X25+Z25</f>
        <v>65251</v>
      </c>
      <c r="AC25" s="19">
        <f t="shared" si="0"/>
        <v>81548</v>
      </c>
    </row>
    <row r="26" spans="1:29" ht="14.25" thickTop="1" thickBot="1" x14ac:dyDescent="0.25">
      <c r="A26" s="93" t="s">
        <v>35</v>
      </c>
      <c r="B26" s="35">
        <f>SUM(Daily!B28,Daily!B90,Daily!B245,Daily!B276,Daily!B462,Daily!B679,Daily!B896)</f>
        <v>0</v>
      </c>
      <c r="C26" s="35">
        <f>SUM(Daily!C28,Daily!C90,Daily!C245,Daily!C276,Daily!C462,Daily!C679,Daily!C896)</f>
        <v>4026</v>
      </c>
      <c r="D26" s="35">
        <f>SUM(Daily!D28,Daily!D90,Daily!D245,Daily!D276,Daily!D462,Daily!D679,Daily!D896)</f>
        <v>59</v>
      </c>
      <c r="E26" s="35">
        <f>SUM(Daily!E28,Daily!E90,Daily!E245,Daily!E276,Daily!E462,Daily!E679,Daily!E896)</f>
        <v>2327</v>
      </c>
      <c r="F26" s="35">
        <f>SUM(Daily!F28,Daily!F90,Daily!F245,Daily!F276,Daily!F462,Daily!F679,Daily!F896)</f>
        <v>173</v>
      </c>
      <c r="G26" s="35">
        <f>SUM(Daily!G28,Daily!G90,Daily!G245,Daily!G276,Daily!G462,Daily!G679,Daily!G896)</f>
        <v>5467</v>
      </c>
      <c r="H26" s="35">
        <f>SUM(Daily!H28,Daily!H90,Daily!H245,Daily!H276,Daily!H462,Daily!H679,Daily!H896)</f>
        <v>769</v>
      </c>
      <c r="I26" s="35">
        <f>SUM(Daily!I28,Daily!I90,Daily!I245,Daily!I276,Daily!I462,Daily!I679,Daily!I896)</f>
        <v>5562</v>
      </c>
      <c r="J26" s="35">
        <f>SUM(Daily!J28,Daily!J90,Daily!J245,Daily!J276,Daily!J462,Daily!J679,Daily!J896)</f>
        <v>395</v>
      </c>
      <c r="K26" s="35">
        <f>SUM(Daily!K28,Daily!K90,Daily!K245,Daily!K276,Daily!K462,Daily!K679,Daily!K896)</f>
        <v>348</v>
      </c>
      <c r="L26" s="35">
        <f>SUM(Daily!L28,Daily!L90,Daily!L245,Daily!L276,Daily!L462,Daily!L679,Daily!L896)</f>
        <v>4167</v>
      </c>
      <c r="M26" s="35">
        <f>SUM(Daily!M28,Daily!M90,Daily!M245,Daily!M276,Daily!M462,Daily!M679,Daily!M896)</f>
        <v>758</v>
      </c>
      <c r="N26" s="35">
        <f>SUM(Daily!N28,Daily!N90,Daily!N245,Daily!N276,Daily!N462,Daily!N679,Daily!N896)</f>
        <v>3005</v>
      </c>
      <c r="O26" s="35">
        <f>SUM(Daily!O28,Daily!O90,Daily!O245,Daily!O276,Daily!O462,Daily!O679,Daily!O896)</f>
        <v>1984</v>
      </c>
      <c r="P26" s="35">
        <f>SUM(Daily!P28,Daily!P90,Daily!P245,Daily!P276,Daily!P462,Daily!P679,Daily!P896)</f>
        <v>536</v>
      </c>
      <c r="Q26" s="35">
        <f>SUM(Daily!Q28,Daily!Q90,Daily!Q245,Daily!Q276,Daily!Q462,Daily!Q679,Daily!Q896)</f>
        <v>1629</v>
      </c>
      <c r="R26" s="35">
        <f>SUM(Daily!R28,Daily!R90,Daily!R245,Daily!R276,Daily!R462,Daily!R679,Daily!R896)</f>
        <v>1364</v>
      </c>
      <c r="S26" s="35">
        <f>SUM(Daily!S28,Daily!S90,Daily!S245,Daily!S276,Daily!S462,Daily!S679,Daily!S896)</f>
        <v>1153</v>
      </c>
      <c r="T26" s="35">
        <f>SUM(Daily!T28,Daily!T90,Daily!T245,Daily!T276,Daily!T462,Daily!T679,Daily!T896)</f>
        <v>166</v>
      </c>
      <c r="U26" s="35">
        <f>SUM(Daily!U28,Daily!U90,Daily!U245,Daily!U276,Daily!U462,Daily!U679,Daily!U896)</f>
        <v>84</v>
      </c>
      <c r="V26" s="35">
        <f>SUM(Daily!V28,Daily!V90,Daily!V245,Daily!V276,Daily!V462,Daily!V679,Daily!V896)</f>
        <v>2259</v>
      </c>
      <c r="W26" s="35">
        <f>SUM(Daily!W28,Daily!W90,Daily!W245,Daily!W276,Daily!W462,Daily!W679,Daily!W896)</f>
        <v>196</v>
      </c>
      <c r="X26" s="35">
        <f>SUM(Daily!X28,Daily!X90,Daily!X245,Daily!X276,Daily!X462,Daily!X679,Daily!X896)</f>
        <v>386</v>
      </c>
      <c r="Y26" s="35">
        <f>SUM(Daily!Y28,Daily!Y90,Daily!Y245,Daily!Y276,Daily!Y462,Daily!Y679,Daily!Y896)</f>
        <v>204</v>
      </c>
      <c r="Z26" s="35">
        <f>SUM(Daily!Z28,Daily!Z90,Daily!Z245,Daily!Z276,Daily!Z462,Daily!Z679,Daily!Z896)</f>
        <v>1033</v>
      </c>
      <c r="AA26" s="35">
        <f>SUM(Daily!AA28,Daily!AA90,Daily!AA245,Daily!AA276,Daily!AA462,Daily!AA679,Daily!AA896)</f>
        <v>1386</v>
      </c>
      <c r="AB26" s="112">
        <f>B26+D26+F26+H26+J26+L26+N26+P26+R26+T26+V26+X26+Z26</f>
        <v>14312</v>
      </c>
      <c r="AC26" s="19">
        <f t="shared" si="0"/>
        <v>25124</v>
      </c>
    </row>
    <row r="27" spans="1:29" ht="14.25" thickTop="1" thickBot="1" x14ac:dyDescent="0.25">
      <c r="A27" s="94" t="s">
        <v>36</v>
      </c>
      <c r="B27" s="35">
        <f>SUM(Daily!B29,Daily!B91,Daily!B246,Daily!B277,Daily!B463,Daily!B680,Daily!B897)</f>
        <v>0</v>
      </c>
      <c r="C27" s="35">
        <f>SUM(Daily!C29,Daily!C91,Daily!C246,Daily!C277,Daily!C463,Daily!C680,Daily!C897)</f>
        <v>0</v>
      </c>
      <c r="D27" s="35">
        <f>SUM(Daily!D29,Daily!D91,Daily!D246,Daily!D277,Daily!D463,Daily!D680,Daily!D897)</f>
        <v>0</v>
      </c>
      <c r="E27" s="35">
        <f>SUM(Daily!E29,Daily!E91,Daily!E246,Daily!E277,Daily!E463,Daily!E680,Daily!E897)</f>
        <v>13</v>
      </c>
      <c r="F27" s="35">
        <f>SUM(Daily!F29,Daily!F91,Daily!F246,Daily!F277,Daily!F463,Daily!F680,Daily!F897)</f>
        <v>0</v>
      </c>
      <c r="G27" s="35">
        <f>SUM(Daily!G29,Daily!G91,Daily!G246,Daily!G277,Daily!G463,Daily!G680,Daily!G897)</f>
        <v>2</v>
      </c>
      <c r="H27" s="35">
        <f>SUM(Daily!H29,Daily!H91,Daily!H246,Daily!H277,Daily!H463,Daily!H680,Daily!H897)</f>
        <v>0</v>
      </c>
      <c r="I27" s="35">
        <f>SUM(Daily!I29,Daily!I91,Daily!I246,Daily!I277,Daily!I463,Daily!I680,Daily!I897)</f>
        <v>0</v>
      </c>
      <c r="J27" s="35">
        <f>SUM(Daily!J29,Daily!J91,Daily!J246,Daily!J277,Daily!J463,Daily!J680,Daily!J897)</f>
        <v>0</v>
      </c>
      <c r="K27" s="35">
        <f>SUM(Daily!K29,Daily!K91,Daily!K246,Daily!K277,Daily!K463,Daily!K680,Daily!K897)</f>
        <v>0</v>
      </c>
      <c r="L27" s="35">
        <f>SUM(Daily!L29,Daily!L91,Daily!L246,Daily!L277,Daily!L463,Daily!L680,Daily!L897)</f>
        <v>0</v>
      </c>
      <c r="M27" s="35">
        <f>SUM(Daily!M29,Daily!M91,Daily!M246,Daily!M277,Daily!M463,Daily!M680,Daily!M897)</f>
        <v>0</v>
      </c>
      <c r="N27" s="35">
        <f>SUM(Daily!N29,Daily!N91,Daily!N246,Daily!N277,Daily!N463,Daily!N680,Daily!N897)</f>
        <v>0</v>
      </c>
      <c r="O27" s="35">
        <f>SUM(Daily!O29,Daily!O91,Daily!O246,Daily!O277,Daily!O463,Daily!O680,Daily!O897)</f>
        <v>1</v>
      </c>
      <c r="P27" s="35">
        <f>SUM(Daily!P29,Daily!P91,Daily!P246,Daily!P277,Daily!P463,Daily!P680,Daily!P897)</f>
        <v>0</v>
      </c>
      <c r="Q27" s="35">
        <f>SUM(Daily!Q29,Daily!Q91,Daily!Q246,Daily!Q277,Daily!Q463,Daily!Q680,Daily!Q897)</f>
        <v>0</v>
      </c>
      <c r="R27" s="35">
        <f>SUM(Daily!R29,Daily!R91,Daily!R246,Daily!R277,Daily!R463,Daily!R680,Daily!R897)</f>
        <v>0</v>
      </c>
      <c r="S27" s="35">
        <f>SUM(Daily!S29,Daily!S91,Daily!S246,Daily!S277,Daily!S463,Daily!S680,Daily!S897)</f>
        <v>0</v>
      </c>
      <c r="T27" s="35">
        <f>SUM(Daily!T29,Daily!T91,Daily!T246,Daily!T277,Daily!T463,Daily!T680,Daily!T897)</f>
        <v>0</v>
      </c>
      <c r="U27" s="35">
        <f>SUM(Daily!U29,Daily!U91,Daily!U246,Daily!U277,Daily!U463,Daily!U680,Daily!U897)</f>
        <v>0</v>
      </c>
      <c r="V27" s="35">
        <f>SUM(Daily!V29,Daily!V91,Daily!V246,Daily!V277,Daily!V463,Daily!V680,Daily!V897)</f>
        <v>0</v>
      </c>
      <c r="W27" s="35">
        <f>SUM(Daily!W29,Daily!W91,Daily!W246,Daily!W277,Daily!W463,Daily!W680,Daily!W897)</f>
        <v>0</v>
      </c>
      <c r="X27" s="35">
        <f>SUM(Daily!X29,Daily!X91,Daily!X246,Daily!X277,Daily!X463,Daily!X680,Daily!X897)</f>
        <v>0</v>
      </c>
      <c r="Y27" s="35">
        <f>SUM(Daily!Y29,Daily!Y91,Daily!Y246,Daily!Y277,Daily!Y463,Daily!Y680,Daily!Y897)</f>
        <v>0</v>
      </c>
      <c r="Z27" s="35">
        <f>SUM(Daily!Z29,Daily!Z91,Daily!Z246,Daily!Z277,Daily!Z463,Daily!Z680,Daily!Z897)</f>
        <v>0</v>
      </c>
      <c r="AA27" s="35">
        <f>SUM(Daily!AA29,Daily!AA91,Daily!AA246,Daily!AA277,Daily!AA463,Daily!AA680,Daily!AA897)</f>
        <v>0</v>
      </c>
      <c r="AB27" s="112">
        <f t="shared" si="0"/>
        <v>0</v>
      </c>
      <c r="AC27" s="19">
        <f t="shared" si="0"/>
        <v>16</v>
      </c>
    </row>
    <row r="28" spans="1:29" ht="14.25" thickTop="1" thickBot="1" x14ac:dyDescent="0.25">
      <c r="A28" s="93" t="s">
        <v>37</v>
      </c>
      <c r="B28" s="35">
        <f>SUM(Daily!B30,Daily!B92,Daily!B247,Daily!B278,Daily!B464,Daily!B681,Daily!B898)</f>
        <v>0</v>
      </c>
      <c r="C28" s="35">
        <f>SUM(Daily!C30,Daily!C92,Daily!C247,Daily!C278,Daily!C464,Daily!C681,Daily!C898)</f>
        <v>0</v>
      </c>
      <c r="D28" s="35">
        <f>SUM(Daily!D30,Daily!D92,Daily!D247,Daily!D278,Daily!D464,Daily!D681,Daily!D898)</f>
        <v>0</v>
      </c>
      <c r="E28" s="35">
        <f>SUM(Daily!E30,Daily!E92,Daily!E247,Daily!E278,Daily!E464,Daily!E681,Daily!E898)</f>
        <v>0</v>
      </c>
      <c r="F28" s="35">
        <f>SUM(Daily!F30,Daily!F92,Daily!F247,Daily!F278,Daily!F464,Daily!F681,Daily!F898)</f>
        <v>0</v>
      </c>
      <c r="G28" s="35">
        <f>SUM(Daily!G30,Daily!G92,Daily!G247,Daily!G278,Daily!G464,Daily!G681,Daily!G898)</f>
        <v>0</v>
      </c>
      <c r="H28" s="35">
        <f>SUM(Daily!H30,Daily!H92,Daily!H247,Daily!H278,Daily!H464,Daily!H681,Daily!H898)</f>
        <v>1</v>
      </c>
      <c r="I28" s="35">
        <f>SUM(Daily!I30,Daily!I92,Daily!I247,Daily!I278,Daily!I464,Daily!I681,Daily!I898)</f>
        <v>1</v>
      </c>
      <c r="J28" s="35">
        <f>SUM(Daily!J30,Daily!J92,Daily!J247,Daily!J278,Daily!J464,Daily!J681,Daily!J898)</f>
        <v>0</v>
      </c>
      <c r="K28" s="35">
        <f>SUM(Daily!K30,Daily!K92,Daily!K247,Daily!K278,Daily!K464,Daily!K681,Daily!K898)</f>
        <v>0</v>
      </c>
      <c r="L28" s="35">
        <f>SUM(Daily!L30,Daily!L92,Daily!L247,Daily!L278,Daily!L464,Daily!L681,Daily!L898)</f>
        <v>0</v>
      </c>
      <c r="M28" s="35">
        <f>SUM(Daily!M30,Daily!M92,Daily!M247,Daily!M278,Daily!M464,Daily!M681,Daily!M898)</f>
        <v>0</v>
      </c>
      <c r="N28" s="35">
        <f>SUM(Daily!N30,Daily!N92,Daily!N247,Daily!N278,Daily!N464,Daily!N681,Daily!N898)</f>
        <v>0</v>
      </c>
      <c r="O28" s="35">
        <f>SUM(Daily!O30,Daily!O92,Daily!O247,Daily!O278,Daily!O464,Daily!O681,Daily!O898)</f>
        <v>0</v>
      </c>
      <c r="P28" s="35">
        <f>SUM(Daily!P30,Daily!P92,Daily!P247,Daily!P278,Daily!P464,Daily!P681,Daily!P898)</f>
        <v>0</v>
      </c>
      <c r="Q28" s="35">
        <f>SUM(Daily!Q30,Daily!Q92,Daily!Q247,Daily!Q278,Daily!Q464,Daily!Q681,Daily!Q898)</f>
        <v>0</v>
      </c>
      <c r="R28" s="35">
        <f>SUM(Daily!R30,Daily!R92,Daily!R247,Daily!R278,Daily!R464,Daily!R681,Daily!R898)</f>
        <v>0</v>
      </c>
      <c r="S28" s="35">
        <f>SUM(Daily!S30,Daily!S92,Daily!S247,Daily!S278,Daily!S464,Daily!S681,Daily!S898)</f>
        <v>0</v>
      </c>
      <c r="T28" s="35">
        <f>SUM(Daily!T30,Daily!T92,Daily!T247,Daily!T278,Daily!T464,Daily!T681,Daily!T898)</f>
        <v>0</v>
      </c>
      <c r="U28" s="35">
        <f>SUM(Daily!U30,Daily!U92,Daily!U247,Daily!U278,Daily!U464,Daily!U681,Daily!U898)</f>
        <v>0</v>
      </c>
      <c r="V28" s="35">
        <f>SUM(Daily!V30,Daily!V92,Daily!V247,Daily!V278,Daily!V464,Daily!V681,Daily!V898)</f>
        <v>0</v>
      </c>
      <c r="W28" s="35">
        <f>SUM(Daily!W30,Daily!W92,Daily!W247,Daily!W278,Daily!W464,Daily!W681,Daily!W898)</f>
        <v>0</v>
      </c>
      <c r="X28" s="35">
        <f>SUM(Daily!X30,Daily!X92,Daily!X247,Daily!X278,Daily!X464,Daily!X681,Daily!X898)</f>
        <v>0</v>
      </c>
      <c r="Y28" s="35">
        <f>SUM(Daily!Y30,Daily!Y92,Daily!Y247,Daily!Y278,Daily!Y464,Daily!Y681,Daily!Y898)</f>
        <v>0</v>
      </c>
      <c r="Z28" s="35">
        <f>SUM(Daily!Z30,Daily!Z92,Daily!Z247,Daily!Z278,Daily!Z464,Daily!Z681,Daily!Z898)</f>
        <v>0</v>
      </c>
      <c r="AA28" s="35">
        <f>SUM(Daily!AA30,Daily!AA92,Daily!AA247,Daily!AA278,Daily!AA464,Daily!AA681,Daily!AA898)</f>
        <v>0</v>
      </c>
      <c r="AB28" s="112">
        <f t="shared" si="0"/>
        <v>1</v>
      </c>
      <c r="AC28" s="19">
        <f t="shared" si="0"/>
        <v>1</v>
      </c>
    </row>
    <row r="29" spans="1:29" ht="14.25" thickTop="1" thickBot="1" x14ac:dyDescent="0.25">
      <c r="A29" s="94" t="s">
        <v>38</v>
      </c>
      <c r="B29" s="35">
        <f>SUM(Daily!B31,Daily!B93,Daily!B248,Daily!B279,Daily!B465,Daily!B682,Daily!B899)</f>
        <v>0</v>
      </c>
      <c r="C29" s="35">
        <f>SUM(Daily!C31,Daily!C93,Daily!C248,Daily!C279,Daily!C465,Daily!C682,Daily!C899)</f>
        <v>0</v>
      </c>
      <c r="D29" s="35">
        <f>SUM(Daily!D31,Daily!D93,Daily!D248,Daily!D279,Daily!D465,Daily!D682,Daily!D899)</f>
        <v>0</v>
      </c>
      <c r="E29" s="35">
        <f>SUM(Daily!E31,Daily!E93,Daily!E248,Daily!E279,Daily!E465,Daily!E682,Daily!E899)</f>
        <v>0</v>
      </c>
      <c r="F29" s="35">
        <f>SUM(Daily!F31,Daily!F93,Daily!F248,Daily!F279,Daily!F465,Daily!F682,Daily!F899)</f>
        <v>0</v>
      </c>
      <c r="G29" s="35">
        <f>SUM(Daily!G31,Daily!G93,Daily!G248,Daily!G279,Daily!G465,Daily!G682,Daily!G899)</f>
        <v>0</v>
      </c>
      <c r="H29" s="35">
        <f>SUM(Daily!H31,Daily!H93,Daily!H248,Daily!H279,Daily!H465,Daily!H682,Daily!H899)</f>
        <v>0</v>
      </c>
      <c r="I29" s="35">
        <f>SUM(Daily!I31,Daily!I93,Daily!I248,Daily!I279,Daily!I465,Daily!I682,Daily!I899)</f>
        <v>0</v>
      </c>
      <c r="J29" s="35">
        <f>SUM(Daily!J31,Daily!J93,Daily!J248,Daily!J279,Daily!J465,Daily!J682,Daily!J899)</f>
        <v>0</v>
      </c>
      <c r="K29" s="35">
        <f>SUM(Daily!K31,Daily!K93,Daily!K248,Daily!K279,Daily!K465,Daily!K682,Daily!K899)</f>
        <v>0</v>
      </c>
      <c r="L29" s="35">
        <f>SUM(Daily!L31,Daily!L93,Daily!L248,Daily!L279,Daily!L465,Daily!L682,Daily!L899)</f>
        <v>0</v>
      </c>
      <c r="M29" s="35">
        <f>SUM(Daily!M31,Daily!M93,Daily!M248,Daily!M279,Daily!M465,Daily!M682,Daily!M899)</f>
        <v>0</v>
      </c>
      <c r="N29" s="35">
        <f>SUM(Daily!N31,Daily!N93,Daily!N248,Daily!N279,Daily!N465,Daily!N682,Daily!N899)</f>
        <v>0</v>
      </c>
      <c r="O29" s="35">
        <f>SUM(Daily!O31,Daily!O93,Daily!O248,Daily!O279,Daily!O465,Daily!O682,Daily!O899)</f>
        <v>0</v>
      </c>
      <c r="P29" s="35">
        <f>SUM(Daily!P31,Daily!P93,Daily!P248,Daily!P279,Daily!P465,Daily!P682,Daily!P899)</f>
        <v>0</v>
      </c>
      <c r="Q29" s="35">
        <f>SUM(Daily!Q31,Daily!Q93,Daily!Q248,Daily!Q279,Daily!Q465,Daily!Q682,Daily!Q899)</f>
        <v>0</v>
      </c>
      <c r="R29" s="35">
        <f>SUM(Daily!R31,Daily!R93,Daily!R248,Daily!R279,Daily!R465,Daily!R682,Daily!R899)</f>
        <v>0</v>
      </c>
      <c r="S29" s="35">
        <f>SUM(Daily!S31,Daily!S93,Daily!S248,Daily!S279,Daily!S465,Daily!S682,Daily!S899)</f>
        <v>0</v>
      </c>
      <c r="T29" s="35">
        <f>SUM(Daily!T31,Daily!T93,Daily!T248,Daily!T279,Daily!T465,Daily!T682,Daily!T899)</f>
        <v>0</v>
      </c>
      <c r="U29" s="35">
        <f>SUM(Daily!U31,Daily!U93,Daily!U248,Daily!U279,Daily!U465,Daily!U682,Daily!U899)</f>
        <v>0</v>
      </c>
      <c r="V29" s="35">
        <f>SUM(Daily!V31,Daily!V93,Daily!V248,Daily!V279,Daily!V465,Daily!V682,Daily!V899)</f>
        <v>0</v>
      </c>
      <c r="W29" s="35">
        <f>SUM(Daily!W31,Daily!W93,Daily!W248,Daily!W279,Daily!W465,Daily!W682,Daily!W899)</f>
        <v>0</v>
      </c>
      <c r="X29" s="35">
        <f>SUM(Daily!X31,Daily!X93,Daily!X248,Daily!X279,Daily!X465,Daily!X682,Daily!X899)</f>
        <v>0</v>
      </c>
      <c r="Y29" s="35">
        <f>SUM(Daily!Y31,Daily!Y93,Daily!Y248,Daily!Y279,Daily!Y465,Daily!Y682,Daily!Y899)</f>
        <v>0</v>
      </c>
      <c r="Z29" s="35">
        <f>SUM(Daily!Z31,Daily!Z93,Daily!Z248,Daily!Z279,Daily!Z465,Daily!Z682,Daily!Z899)</f>
        <v>0</v>
      </c>
      <c r="AA29" s="35">
        <f>SUM(Daily!AA31,Daily!AA93,Daily!AA248,Daily!AA279,Daily!AA465,Daily!AA682,Daily!AA899)</f>
        <v>0</v>
      </c>
      <c r="AB29" s="112">
        <f t="shared" si="0"/>
        <v>0</v>
      </c>
      <c r="AC29" s="19">
        <f t="shared" si="0"/>
        <v>0</v>
      </c>
    </row>
    <row r="30" spans="1:29" ht="14.25" thickTop="1" thickBot="1" x14ac:dyDescent="0.25">
      <c r="A30" s="89" t="s">
        <v>39</v>
      </c>
      <c r="B30" s="35">
        <f>SUM(Daily!B32,Daily!B94,Daily!B249,Daily!B280,Daily!B466,Daily!B683,Daily!B900)</f>
        <v>0</v>
      </c>
      <c r="C30" s="35">
        <f>SUM(Daily!C32,Daily!C94,Daily!C249,Daily!C280,Daily!C466,Daily!C683,Daily!C900)</f>
        <v>0</v>
      </c>
      <c r="D30" s="35">
        <f>SUM(Daily!D32,Daily!D94,Daily!D249,Daily!D280,Daily!D466,Daily!D683,Daily!D900)</f>
        <v>0</v>
      </c>
      <c r="E30" s="35">
        <f>SUM(Daily!E32,Daily!E94,Daily!E249,Daily!E280,Daily!E466,Daily!E683,Daily!E900)</f>
        <v>0</v>
      </c>
      <c r="F30" s="35">
        <f>SUM(Daily!F32,Daily!F94,Daily!F249,Daily!F280,Daily!F466,Daily!F683,Daily!F900)</f>
        <v>0</v>
      </c>
      <c r="G30" s="35">
        <f>SUM(Daily!G32,Daily!G94,Daily!G249,Daily!G280,Daily!G466,Daily!G683,Daily!G900)</f>
        <v>0</v>
      </c>
      <c r="H30" s="35">
        <f>SUM(Daily!H32,Daily!H94,Daily!H249,Daily!H280,Daily!H466,Daily!H683,Daily!H900)</f>
        <v>0</v>
      </c>
      <c r="I30" s="35">
        <f>SUM(Daily!I32,Daily!I94,Daily!I249,Daily!I280,Daily!I466,Daily!I683,Daily!I900)</f>
        <v>0</v>
      </c>
      <c r="J30" s="35">
        <f>SUM(Daily!J32,Daily!J94,Daily!J249,Daily!J280,Daily!J466,Daily!J683,Daily!J900)</f>
        <v>0</v>
      </c>
      <c r="K30" s="35">
        <f>SUM(Daily!K32,Daily!K94,Daily!K249,Daily!K280,Daily!K466,Daily!K683,Daily!K900)</f>
        <v>0</v>
      </c>
      <c r="L30" s="35">
        <f>SUM(Daily!L32,Daily!L94,Daily!L249,Daily!L280,Daily!L466,Daily!L683,Daily!L900)</f>
        <v>0</v>
      </c>
      <c r="M30" s="35">
        <f>SUM(Daily!M32,Daily!M94,Daily!M249,Daily!M280,Daily!M466,Daily!M683,Daily!M900)</f>
        <v>0</v>
      </c>
      <c r="N30" s="35">
        <f>SUM(Daily!N32,Daily!N94,Daily!N249,Daily!N280,Daily!N466,Daily!N683,Daily!N900)</f>
        <v>0</v>
      </c>
      <c r="O30" s="35">
        <f>SUM(Daily!O32,Daily!O94,Daily!O249,Daily!O280,Daily!O466,Daily!O683,Daily!O900)</f>
        <v>0</v>
      </c>
      <c r="P30" s="35">
        <f>SUM(Daily!P32,Daily!P94,Daily!P249,Daily!P280,Daily!P466,Daily!P683,Daily!P900)</f>
        <v>0</v>
      </c>
      <c r="Q30" s="35">
        <f>SUM(Daily!Q32,Daily!Q94,Daily!Q249,Daily!Q280,Daily!Q466,Daily!Q683,Daily!Q900)</f>
        <v>0</v>
      </c>
      <c r="R30" s="35">
        <f>SUM(Daily!R32,Daily!R94,Daily!R249,Daily!R280,Daily!R466,Daily!R683,Daily!R900)</f>
        <v>0</v>
      </c>
      <c r="S30" s="35">
        <f>SUM(Daily!S32,Daily!S94,Daily!S249,Daily!S280,Daily!S466,Daily!S683,Daily!S900)</f>
        <v>0</v>
      </c>
      <c r="T30" s="35">
        <f>SUM(Daily!T32,Daily!T94,Daily!T249,Daily!T280,Daily!T466,Daily!T683,Daily!T900)</f>
        <v>0</v>
      </c>
      <c r="U30" s="35">
        <f>SUM(Daily!U32,Daily!U94,Daily!U249,Daily!U280,Daily!U466,Daily!U683,Daily!U900)</f>
        <v>0</v>
      </c>
      <c r="V30" s="35">
        <f>SUM(Daily!V32,Daily!V94,Daily!V249,Daily!V280,Daily!V466,Daily!V683,Daily!V900)</f>
        <v>0</v>
      </c>
      <c r="W30" s="35">
        <f>SUM(Daily!W32,Daily!W94,Daily!W249,Daily!W280,Daily!W466,Daily!W683,Daily!W900)</f>
        <v>0</v>
      </c>
      <c r="X30" s="35">
        <f>SUM(Daily!X32,Daily!X94,Daily!X249,Daily!X280,Daily!X466,Daily!X683,Daily!X900)</f>
        <v>0</v>
      </c>
      <c r="Y30" s="35">
        <f>SUM(Daily!Y32,Daily!Y94,Daily!Y249,Daily!Y280,Daily!Y466,Daily!Y683,Daily!Y900)</f>
        <v>0</v>
      </c>
      <c r="Z30" s="35">
        <f>SUM(Daily!Z32,Daily!Z94,Daily!Z249,Daily!Z280,Daily!Z466,Daily!Z683,Daily!Z900)</f>
        <v>0</v>
      </c>
      <c r="AA30" s="35">
        <f>SUM(Daily!AA32,Daily!AA94,Daily!AA249,Daily!AA280,Daily!AA466,Daily!AA683,Daily!AA900)</f>
        <v>0</v>
      </c>
      <c r="AB30" s="113">
        <f t="shared" si="0"/>
        <v>0</v>
      </c>
      <c r="AC30" s="114">
        <f t="shared" si="0"/>
        <v>0</v>
      </c>
    </row>
    <row r="31" spans="1:29" ht="14.25" thickTop="1" thickBot="1" x14ac:dyDescent="0.25">
      <c r="A31" s="43" t="s">
        <v>13</v>
      </c>
      <c r="B31" s="52">
        <f>SUM(B7:B30)</f>
        <v>151042</v>
      </c>
      <c r="C31" s="48">
        <f t="shared" ref="C31:AC31" si="1">SUM(C7:C30)</f>
        <v>152297</v>
      </c>
      <c r="D31" s="47">
        <f t="shared" si="1"/>
        <v>48070</v>
      </c>
      <c r="E31" s="53">
        <f t="shared" si="1"/>
        <v>56416</v>
      </c>
      <c r="F31" s="52">
        <f t="shared" si="1"/>
        <v>132365</v>
      </c>
      <c r="G31" s="48">
        <f t="shared" si="1"/>
        <v>116965</v>
      </c>
      <c r="H31" s="47">
        <f t="shared" si="1"/>
        <v>221624</v>
      </c>
      <c r="I31" s="53">
        <f t="shared" si="1"/>
        <v>219151</v>
      </c>
      <c r="J31" s="52">
        <f t="shared" si="1"/>
        <v>21467</v>
      </c>
      <c r="K31" s="48">
        <f t="shared" si="1"/>
        <v>21414</v>
      </c>
      <c r="L31" s="47">
        <f t="shared" si="1"/>
        <v>85632</v>
      </c>
      <c r="M31" s="53">
        <f t="shared" si="1"/>
        <v>87158</v>
      </c>
      <c r="N31" s="52">
        <f t="shared" si="1"/>
        <v>185934</v>
      </c>
      <c r="O31" s="48">
        <f t="shared" si="1"/>
        <v>184851</v>
      </c>
      <c r="P31" s="47">
        <f t="shared" si="1"/>
        <v>95092</v>
      </c>
      <c r="Q31" s="53">
        <f t="shared" si="1"/>
        <v>91831</v>
      </c>
      <c r="R31" s="52">
        <f t="shared" si="1"/>
        <v>140400</v>
      </c>
      <c r="S31" s="48">
        <f t="shared" si="1"/>
        <v>143001</v>
      </c>
      <c r="T31" s="47">
        <f t="shared" si="1"/>
        <v>18618</v>
      </c>
      <c r="U31" s="53">
        <f t="shared" si="1"/>
        <v>19651</v>
      </c>
      <c r="V31" s="52">
        <f t="shared" si="1"/>
        <v>109294</v>
      </c>
      <c r="W31" s="48">
        <f t="shared" si="1"/>
        <v>126396</v>
      </c>
      <c r="X31" s="47">
        <f t="shared" si="1"/>
        <v>71086</v>
      </c>
      <c r="Y31" s="53">
        <f t="shared" si="1"/>
        <v>41353</v>
      </c>
      <c r="Z31" s="52">
        <f t="shared" si="1"/>
        <v>237485</v>
      </c>
      <c r="AA31" s="48">
        <f t="shared" si="1"/>
        <v>248646</v>
      </c>
      <c r="AB31" s="47">
        <f t="shared" si="1"/>
        <v>1518109</v>
      </c>
      <c r="AC31" s="48">
        <f t="shared" si="1"/>
        <v>1509130</v>
      </c>
    </row>
    <row r="32" spans="1:29" ht="15.75" thickTop="1" x14ac:dyDescent="0.2">
      <c r="AB32" s="169" t="str">
        <f>IF(AB31='Daily Total'!D48,"Correct","Wrong")</f>
        <v>Correct</v>
      </c>
      <c r="AC32" s="169" t="str">
        <f>IF(AC31='Daily Total'!E48,"Correct","Wrong")</f>
        <v>Correct</v>
      </c>
    </row>
    <row r="35" spans="1:29" x14ac:dyDescent="0.2">
      <c r="A35" s="45" t="s">
        <v>49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5"/>
      <c r="AC35" s="45"/>
    </row>
    <row r="36" spans="1:29" ht="13.5" thickBot="1" x14ac:dyDescent="0.25">
      <c r="A36" s="8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5"/>
      <c r="AC36" s="45"/>
    </row>
    <row r="37" spans="1:29" ht="14.25" thickTop="1" thickBot="1" x14ac:dyDescent="0.25">
      <c r="A37" s="311" t="s">
        <v>0</v>
      </c>
      <c r="B37" s="305" t="s">
        <v>1</v>
      </c>
      <c r="C37" s="306"/>
      <c r="D37" s="305" t="s">
        <v>2</v>
      </c>
      <c r="E37" s="306"/>
      <c r="F37" s="305" t="s">
        <v>3</v>
      </c>
      <c r="G37" s="306"/>
      <c r="H37" s="305" t="s">
        <v>4</v>
      </c>
      <c r="I37" s="306"/>
      <c r="J37" s="305" t="s">
        <v>5</v>
      </c>
      <c r="K37" s="306"/>
      <c r="L37" s="305" t="s">
        <v>6</v>
      </c>
      <c r="M37" s="306"/>
      <c r="N37" s="305" t="s">
        <v>7</v>
      </c>
      <c r="O37" s="306"/>
      <c r="P37" s="305" t="s">
        <v>8</v>
      </c>
      <c r="Q37" s="306"/>
      <c r="R37" s="305" t="s">
        <v>9</v>
      </c>
      <c r="S37" s="306"/>
      <c r="T37" s="305" t="s">
        <v>10</v>
      </c>
      <c r="U37" s="306"/>
      <c r="V37" s="305" t="s">
        <v>11</v>
      </c>
      <c r="W37" s="306"/>
      <c r="X37" s="305" t="s">
        <v>12</v>
      </c>
      <c r="Y37" s="306"/>
      <c r="Z37" s="305" t="s">
        <v>40</v>
      </c>
      <c r="AA37" s="306"/>
      <c r="AB37" s="305" t="s">
        <v>47</v>
      </c>
      <c r="AC37" s="306"/>
    </row>
    <row r="38" spans="1:29" ht="15" thickTop="1" thickBot="1" x14ac:dyDescent="0.3">
      <c r="A38" s="312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3.5" thickTop="1" x14ac:dyDescent="0.2">
      <c r="A39" s="92" t="s">
        <v>16</v>
      </c>
      <c r="B39" s="35">
        <f>+B7/$B$65</f>
        <v>0</v>
      </c>
      <c r="C39" s="41">
        <f t="shared" ref="C39:AA39" si="2">+C7/$B$65</f>
        <v>0</v>
      </c>
      <c r="D39" s="35">
        <f t="shared" si="2"/>
        <v>0</v>
      </c>
      <c r="E39" s="41">
        <f t="shared" si="2"/>
        <v>0</v>
      </c>
      <c r="F39" s="35">
        <f t="shared" si="2"/>
        <v>0</v>
      </c>
      <c r="G39" s="41">
        <f t="shared" si="2"/>
        <v>0</v>
      </c>
      <c r="H39" s="35">
        <f t="shared" si="2"/>
        <v>0</v>
      </c>
      <c r="I39" s="41">
        <f t="shared" si="2"/>
        <v>0</v>
      </c>
      <c r="J39" s="35">
        <f t="shared" si="2"/>
        <v>0</v>
      </c>
      <c r="K39" s="41">
        <f t="shared" si="2"/>
        <v>0</v>
      </c>
      <c r="L39" s="35">
        <f t="shared" si="2"/>
        <v>0</v>
      </c>
      <c r="M39" s="41">
        <f t="shared" si="2"/>
        <v>0</v>
      </c>
      <c r="N39" s="35">
        <f t="shared" si="2"/>
        <v>0</v>
      </c>
      <c r="O39" s="41">
        <f t="shared" si="2"/>
        <v>0</v>
      </c>
      <c r="P39" s="35">
        <f t="shared" si="2"/>
        <v>0</v>
      </c>
      <c r="Q39" s="41">
        <f t="shared" si="2"/>
        <v>0</v>
      </c>
      <c r="R39" s="35">
        <f t="shared" si="2"/>
        <v>0</v>
      </c>
      <c r="S39" s="41">
        <f t="shared" si="2"/>
        <v>0</v>
      </c>
      <c r="T39" s="35">
        <f t="shared" si="2"/>
        <v>0</v>
      </c>
      <c r="U39" s="41">
        <f t="shared" si="2"/>
        <v>0</v>
      </c>
      <c r="V39" s="35">
        <f t="shared" si="2"/>
        <v>0</v>
      </c>
      <c r="W39" s="41">
        <f t="shared" si="2"/>
        <v>0</v>
      </c>
      <c r="X39" s="35">
        <f t="shared" si="2"/>
        <v>0</v>
      </c>
      <c r="Y39" s="41">
        <f t="shared" si="2"/>
        <v>0</v>
      </c>
      <c r="Z39" s="35">
        <f t="shared" si="2"/>
        <v>0</v>
      </c>
      <c r="AA39" s="41">
        <f t="shared" si="2"/>
        <v>0</v>
      </c>
      <c r="AB39" s="110">
        <f>B39+D39+F39+H39+J39+L39+N39+P39+R39+T39+V39+X39+Z39</f>
        <v>0</v>
      </c>
      <c r="AC39" s="111">
        <f>C39+E39+G39+I39+K39+M39+O39+Q39+S39+U39+W39+Y39+AA39</f>
        <v>0</v>
      </c>
    </row>
    <row r="40" spans="1:29" x14ac:dyDescent="0.2">
      <c r="A40" s="93" t="s">
        <v>17</v>
      </c>
      <c r="B40" s="3">
        <f t="shared" ref="B40:AA49" si="3">+B8/$B$65</f>
        <v>147.28571428571428</v>
      </c>
      <c r="C40" s="32">
        <f t="shared" si="3"/>
        <v>0</v>
      </c>
      <c r="D40" s="3">
        <f t="shared" si="3"/>
        <v>103.14285714285714</v>
      </c>
      <c r="E40" s="32">
        <f t="shared" si="3"/>
        <v>1</v>
      </c>
      <c r="F40" s="3">
        <f t="shared" si="3"/>
        <v>337.57142857142856</v>
      </c>
      <c r="G40" s="32">
        <f t="shared" si="3"/>
        <v>6.1428571428571432</v>
      </c>
      <c r="H40" s="3">
        <f t="shared" si="3"/>
        <v>271</v>
      </c>
      <c r="I40" s="32">
        <f t="shared" si="3"/>
        <v>30.857142857142858</v>
      </c>
      <c r="J40" s="3">
        <f t="shared" si="3"/>
        <v>5.5714285714285712</v>
      </c>
      <c r="K40" s="32">
        <f t="shared" si="3"/>
        <v>9.2857142857142865</v>
      </c>
      <c r="L40" s="3">
        <f t="shared" si="3"/>
        <v>41.142857142857146</v>
      </c>
      <c r="M40" s="32">
        <f t="shared" si="3"/>
        <v>40.571428571428569</v>
      </c>
      <c r="N40" s="3">
        <f t="shared" si="3"/>
        <v>125.57142857142857</v>
      </c>
      <c r="O40" s="32">
        <f t="shared" si="3"/>
        <v>88</v>
      </c>
      <c r="P40" s="3">
        <f t="shared" si="3"/>
        <v>39.714285714285715</v>
      </c>
      <c r="Q40" s="32">
        <f t="shared" si="3"/>
        <v>25.571428571428573</v>
      </c>
      <c r="R40" s="3">
        <f t="shared" si="3"/>
        <v>18</v>
      </c>
      <c r="S40" s="32">
        <f t="shared" si="3"/>
        <v>32.857142857142854</v>
      </c>
      <c r="T40" s="3">
        <f t="shared" si="3"/>
        <v>0.42857142857142855</v>
      </c>
      <c r="U40" s="32">
        <f t="shared" si="3"/>
        <v>1</v>
      </c>
      <c r="V40" s="3">
        <f t="shared" si="3"/>
        <v>7.7142857142857144</v>
      </c>
      <c r="W40" s="32">
        <f t="shared" si="3"/>
        <v>7.4285714285714288</v>
      </c>
      <c r="X40" s="3">
        <f t="shared" si="3"/>
        <v>2.1428571428571428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2">
        <f t="shared" ref="AB40:AB56" si="4">B40+D40+F40+H40+J40+L40+N40+P40+R40+T40+V40+X40+Z40</f>
        <v>1099.2857142857142</v>
      </c>
      <c r="AC40" s="19">
        <f t="shared" ref="AC40:AC62" si="5">C40+E40+G40+I40+K40+M40+O40+Q40+S40+U40+W40+Y40+AA40</f>
        <v>242.71428571428572</v>
      </c>
    </row>
    <row r="41" spans="1:29" x14ac:dyDescent="0.2">
      <c r="A41" s="94" t="s">
        <v>18</v>
      </c>
      <c r="B41" s="3">
        <f t="shared" si="3"/>
        <v>594.85714285714289</v>
      </c>
      <c r="C41" s="32">
        <f t="shared" si="3"/>
        <v>74.857142857142861</v>
      </c>
      <c r="D41" s="3">
        <f t="shared" si="3"/>
        <v>280</v>
      </c>
      <c r="E41" s="32">
        <f t="shared" si="3"/>
        <v>105</v>
      </c>
      <c r="F41" s="3">
        <f t="shared" si="3"/>
        <v>1078.2857142857142</v>
      </c>
      <c r="G41" s="32">
        <f t="shared" si="3"/>
        <v>307.57142857142856</v>
      </c>
      <c r="H41" s="3">
        <f t="shared" si="3"/>
        <v>1041.4285714285713</v>
      </c>
      <c r="I41" s="32">
        <f t="shared" si="3"/>
        <v>571.14285714285711</v>
      </c>
      <c r="J41" s="3">
        <f t="shared" si="3"/>
        <v>51.571428571428569</v>
      </c>
      <c r="K41" s="32">
        <f t="shared" si="3"/>
        <v>97.857142857142861</v>
      </c>
      <c r="L41" s="3">
        <f t="shared" si="3"/>
        <v>302.42857142857144</v>
      </c>
      <c r="M41" s="32">
        <f t="shared" si="3"/>
        <v>394.42857142857144</v>
      </c>
      <c r="N41" s="3">
        <f t="shared" si="3"/>
        <v>874</v>
      </c>
      <c r="O41" s="32">
        <f t="shared" si="3"/>
        <v>853.57142857142856</v>
      </c>
      <c r="P41" s="3">
        <f t="shared" si="3"/>
        <v>415.57142857142856</v>
      </c>
      <c r="Q41" s="32">
        <f t="shared" si="3"/>
        <v>403.28571428571428</v>
      </c>
      <c r="R41" s="3">
        <f t="shared" si="3"/>
        <v>557.28571428571433</v>
      </c>
      <c r="S41" s="32">
        <f t="shared" si="3"/>
        <v>562.28571428571433</v>
      </c>
      <c r="T41" s="3">
        <f t="shared" si="3"/>
        <v>90.142857142857139</v>
      </c>
      <c r="U41" s="32">
        <f t="shared" si="3"/>
        <v>215.57142857142858</v>
      </c>
      <c r="V41" s="3">
        <f t="shared" si="3"/>
        <v>366</v>
      </c>
      <c r="W41" s="32">
        <f t="shared" si="3"/>
        <v>620.14285714285711</v>
      </c>
      <c r="X41" s="3">
        <f t="shared" si="3"/>
        <v>412.14285714285717</v>
      </c>
      <c r="Y41" s="32">
        <f t="shared" si="3"/>
        <v>245.71428571428572</v>
      </c>
      <c r="Z41" s="3">
        <f t="shared" si="3"/>
        <v>999.14285714285711</v>
      </c>
      <c r="AA41" s="32">
        <f t="shared" si="3"/>
        <v>739</v>
      </c>
      <c r="AB41" s="112">
        <f t="shared" si="4"/>
        <v>7062.8571428571422</v>
      </c>
      <c r="AC41" s="19">
        <f t="shared" si="5"/>
        <v>5190.4285714285706</v>
      </c>
    </row>
    <row r="42" spans="1:29" x14ac:dyDescent="0.2">
      <c r="A42" s="93" t="s">
        <v>19</v>
      </c>
      <c r="B42" s="3">
        <f t="shared" si="3"/>
        <v>726.57142857142856</v>
      </c>
      <c r="C42" s="32">
        <f t="shared" si="3"/>
        <v>790.42857142857144</v>
      </c>
      <c r="D42" s="3">
        <f t="shared" si="3"/>
        <v>319.42857142857144</v>
      </c>
      <c r="E42" s="32">
        <f t="shared" si="3"/>
        <v>320.28571428571428</v>
      </c>
      <c r="F42" s="3">
        <f t="shared" si="3"/>
        <v>1220.8571428571429</v>
      </c>
      <c r="G42" s="32">
        <f t="shared" si="3"/>
        <v>831.57142857142856</v>
      </c>
      <c r="H42" s="3">
        <f t="shared" si="3"/>
        <v>1318.1428571428571</v>
      </c>
      <c r="I42" s="32">
        <f t="shared" si="3"/>
        <v>1222.2857142857142</v>
      </c>
      <c r="J42" s="3">
        <f t="shared" si="3"/>
        <v>92.714285714285708</v>
      </c>
      <c r="K42" s="32">
        <f t="shared" si="3"/>
        <v>148.57142857142858</v>
      </c>
      <c r="L42" s="3">
        <f t="shared" si="3"/>
        <v>502.28571428571428</v>
      </c>
      <c r="M42" s="32">
        <f t="shared" si="3"/>
        <v>559.57142857142856</v>
      </c>
      <c r="N42" s="3">
        <f t="shared" si="3"/>
        <v>1374.5714285714287</v>
      </c>
      <c r="O42" s="32">
        <f t="shared" si="3"/>
        <v>1230.4285714285713</v>
      </c>
      <c r="P42" s="3">
        <f t="shared" si="3"/>
        <v>697.28571428571433</v>
      </c>
      <c r="Q42" s="32">
        <f t="shared" si="3"/>
        <v>597.85714285714289</v>
      </c>
      <c r="R42" s="3">
        <f t="shared" si="3"/>
        <v>956.28571428571433</v>
      </c>
      <c r="S42" s="32">
        <f t="shared" si="3"/>
        <v>811.28571428571433</v>
      </c>
      <c r="T42" s="3">
        <f t="shared" si="3"/>
        <v>214.57142857142858</v>
      </c>
      <c r="U42" s="32">
        <f t="shared" si="3"/>
        <v>242.14285714285714</v>
      </c>
      <c r="V42" s="3">
        <f t="shared" si="3"/>
        <v>591</v>
      </c>
      <c r="W42" s="32">
        <f t="shared" si="3"/>
        <v>780.57142857142856</v>
      </c>
      <c r="X42" s="3">
        <f t="shared" si="3"/>
        <v>676.14285714285711</v>
      </c>
      <c r="Y42" s="32">
        <f t="shared" si="3"/>
        <v>306.14285714285717</v>
      </c>
      <c r="Z42" s="3">
        <f t="shared" si="3"/>
        <v>1300.5714285714287</v>
      </c>
      <c r="AA42" s="32">
        <f t="shared" si="3"/>
        <v>1320.7142857142858</v>
      </c>
      <c r="AB42" s="112">
        <f t="shared" si="4"/>
        <v>9990.4285714285725</v>
      </c>
      <c r="AC42" s="19">
        <f t="shared" si="5"/>
        <v>9161.8571428571431</v>
      </c>
    </row>
    <row r="43" spans="1:29" x14ac:dyDescent="0.2">
      <c r="A43" s="94" t="s">
        <v>20</v>
      </c>
      <c r="B43" s="3">
        <f t="shared" si="3"/>
        <v>869.42857142857144</v>
      </c>
      <c r="C43" s="32">
        <f t="shared" si="3"/>
        <v>947.71428571428567</v>
      </c>
      <c r="D43" s="3">
        <f t="shared" si="3"/>
        <v>336.85714285714283</v>
      </c>
      <c r="E43" s="32">
        <f t="shared" si="3"/>
        <v>380.71428571428572</v>
      </c>
      <c r="F43" s="3">
        <f t="shared" si="3"/>
        <v>1163.5714285714287</v>
      </c>
      <c r="G43" s="32">
        <f t="shared" si="3"/>
        <v>941.57142857142856</v>
      </c>
      <c r="H43" s="3">
        <f t="shared" si="3"/>
        <v>1466.4285714285713</v>
      </c>
      <c r="I43" s="32">
        <f t="shared" si="3"/>
        <v>1461.4285714285713</v>
      </c>
      <c r="J43" s="3">
        <f t="shared" si="3"/>
        <v>127.14285714285714</v>
      </c>
      <c r="K43" s="32">
        <f t="shared" si="3"/>
        <v>171.57142857142858</v>
      </c>
      <c r="L43" s="3">
        <f t="shared" si="3"/>
        <v>482.14285714285717</v>
      </c>
      <c r="M43" s="32">
        <f t="shared" si="3"/>
        <v>662.57142857142856</v>
      </c>
      <c r="N43" s="3">
        <f t="shared" si="3"/>
        <v>1361.1428571428571</v>
      </c>
      <c r="O43" s="32">
        <f t="shared" si="3"/>
        <v>1223.4285714285713</v>
      </c>
      <c r="P43" s="3">
        <f t="shared" si="3"/>
        <v>718.57142857142856</v>
      </c>
      <c r="Q43" s="32">
        <f t="shared" si="3"/>
        <v>588.28571428571433</v>
      </c>
      <c r="R43" s="3">
        <f t="shared" si="3"/>
        <v>1110</v>
      </c>
      <c r="S43" s="32">
        <f t="shared" si="3"/>
        <v>983.57142857142856</v>
      </c>
      <c r="T43" s="3">
        <f t="shared" si="3"/>
        <v>238.14285714285714</v>
      </c>
      <c r="U43" s="32">
        <f t="shared" si="3"/>
        <v>218.42857142857142</v>
      </c>
      <c r="V43" s="3">
        <f t="shared" si="3"/>
        <v>643.85714285714289</v>
      </c>
      <c r="W43" s="32">
        <f t="shared" si="3"/>
        <v>827.14285714285711</v>
      </c>
      <c r="X43" s="3">
        <f t="shared" si="3"/>
        <v>666.42857142857144</v>
      </c>
      <c r="Y43" s="32">
        <f t="shared" si="3"/>
        <v>334.57142857142856</v>
      </c>
      <c r="Z43" s="3">
        <f t="shared" si="3"/>
        <v>1583.2857142857142</v>
      </c>
      <c r="AA43" s="32">
        <f t="shared" si="3"/>
        <v>1617.4285714285713</v>
      </c>
      <c r="AB43" s="112">
        <f t="shared" si="4"/>
        <v>10766.999999999998</v>
      </c>
      <c r="AC43" s="19">
        <f t="shared" si="5"/>
        <v>10358.428571428572</v>
      </c>
    </row>
    <row r="44" spans="1:29" x14ac:dyDescent="0.2">
      <c r="A44" s="93" t="s">
        <v>21</v>
      </c>
      <c r="B44" s="3">
        <f t="shared" si="3"/>
        <v>1070.5714285714287</v>
      </c>
      <c r="C44" s="32">
        <f t="shared" si="3"/>
        <v>936.57142857142856</v>
      </c>
      <c r="D44" s="3">
        <f t="shared" si="3"/>
        <v>380.14285714285717</v>
      </c>
      <c r="E44" s="32">
        <f t="shared" si="3"/>
        <v>395.14285714285717</v>
      </c>
      <c r="F44" s="3">
        <f t="shared" si="3"/>
        <v>1310</v>
      </c>
      <c r="G44" s="32">
        <f t="shared" si="3"/>
        <v>773.85714285714289</v>
      </c>
      <c r="H44" s="3">
        <f t="shared" si="3"/>
        <v>1666.7142857142858</v>
      </c>
      <c r="I44" s="32">
        <f t="shared" si="3"/>
        <v>1544.5714285714287</v>
      </c>
      <c r="J44" s="3">
        <f t="shared" si="3"/>
        <v>132.42857142857142</v>
      </c>
      <c r="K44" s="32">
        <f t="shared" si="3"/>
        <v>232</v>
      </c>
      <c r="L44" s="3">
        <f t="shared" si="3"/>
        <v>465.57142857142856</v>
      </c>
      <c r="M44" s="32">
        <f t="shared" si="3"/>
        <v>770.71428571428567</v>
      </c>
      <c r="N44" s="3">
        <f t="shared" si="3"/>
        <v>1355.2857142857142</v>
      </c>
      <c r="O44" s="32">
        <f t="shared" si="3"/>
        <v>1455.4285714285713</v>
      </c>
      <c r="P44" s="3">
        <f t="shared" si="3"/>
        <v>791.57142857142856</v>
      </c>
      <c r="Q44" s="32">
        <f t="shared" si="3"/>
        <v>590.42857142857144</v>
      </c>
      <c r="R44" s="3">
        <f t="shared" si="3"/>
        <v>1211.7142857142858</v>
      </c>
      <c r="S44" s="32">
        <f t="shared" si="3"/>
        <v>1043.2857142857142</v>
      </c>
      <c r="T44" s="3">
        <f t="shared" si="3"/>
        <v>150.71428571428572</v>
      </c>
      <c r="U44" s="32">
        <f t="shared" si="3"/>
        <v>177.71428571428572</v>
      </c>
      <c r="V44" s="3">
        <f t="shared" si="3"/>
        <v>610.14285714285711</v>
      </c>
      <c r="W44" s="32">
        <f t="shared" si="3"/>
        <v>1023.1428571428571</v>
      </c>
      <c r="X44" s="3">
        <f t="shared" si="3"/>
        <v>623.28571428571433</v>
      </c>
      <c r="Y44" s="32">
        <f t="shared" si="3"/>
        <v>354.57142857142856</v>
      </c>
      <c r="Z44" s="3">
        <f t="shared" si="3"/>
        <v>1732.1428571428571</v>
      </c>
      <c r="AA44" s="32">
        <f t="shared" si="3"/>
        <v>1968</v>
      </c>
      <c r="AB44" s="112">
        <f t="shared" si="4"/>
        <v>11500.285714285714</v>
      </c>
      <c r="AC44" s="19">
        <f t="shared" si="5"/>
        <v>11265.428571428572</v>
      </c>
    </row>
    <row r="45" spans="1:29" x14ac:dyDescent="0.2">
      <c r="A45" s="94" t="s">
        <v>22</v>
      </c>
      <c r="B45" s="3">
        <f t="shared" si="3"/>
        <v>1240.7142857142858</v>
      </c>
      <c r="C45" s="32">
        <f t="shared" si="3"/>
        <v>1130.4285714285713</v>
      </c>
      <c r="D45" s="3">
        <f t="shared" si="3"/>
        <v>451.28571428571428</v>
      </c>
      <c r="E45" s="32">
        <f t="shared" si="3"/>
        <v>388.57142857142856</v>
      </c>
      <c r="F45" s="3">
        <f t="shared" si="3"/>
        <v>1427.5714285714287</v>
      </c>
      <c r="G45" s="32">
        <f t="shared" si="3"/>
        <v>697.28571428571433</v>
      </c>
      <c r="H45" s="3">
        <f t="shared" si="3"/>
        <v>1953.4285714285713</v>
      </c>
      <c r="I45" s="32">
        <f t="shared" si="3"/>
        <v>1729.2857142857142</v>
      </c>
      <c r="J45" s="3">
        <f t="shared" si="3"/>
        <v>153.28571428571428</v>
      </c>
      <c r="K45" s="32">
        <f t="shared" si="3"/>
        <v>369.71428571428572</v>
      </c>
      <c r="L45" s="3">
        <f t="shared" si="3"/>
        <v>421.71428571428572</v>
      </c>
      <c r="M45" s="32">
        <f t="shared" si="3"/>
        <v>1104.1428571428571</v>
      </c>
      <c r="N45" s="3">
        <f t="shared" si="3"/>
        <v>1417</v>
      </c>
      <c r="O45" s="32">
        <f t="shared" si="3"/>
        <v>1889.4285714285713</v>
      </c>
      <c r="P45" s="3">
        <f t="shared" si="3"/>
        <v>884.57142857142856</v>
      </c>
      <c r="Q45" s="32">
        <f t="shared" si="3"/>
        <v>599.57142857142856</v>
      </c>
      <c r="R45" s="3">
        <f t="shared" si="3"/>
        <v>1443.1428571428571</v>
      </c>
      <c r="S45" s="32">
        <f t="shared" si="3"/>
        <v>1073.1428571428571</v>
      </c>
      <c r="T45" s="3">
        <f t="shared" si="3"/>
        <v>138.28571428571428</v>
      </c>
      <c r="U45" s="32">
        <f t="shared" si="3"/>
        <v>141.42857142857142</v>
      </c>
      <c r="V45" s="3">
        <f t="shared" si="3"/>
        <v>568.71428571428567</v>
      </c>
      <c r="W45" s="32">
        <f t="shared" si="3"/>
        <v>1379.2857142857142</v>
      </c>
      <c r="X45" s="3">
        <f t="shared" si="3"/>
        <v>662</v>
      </c>
      <c r="Y45" s="32">
        <f t="shared" si="3"/>
        <v>328.14285714285717</v>
      </c>
      <c r="Z45" s="3">
        <f t="shared" si="3"/>
        <v>2024.8571428571429</v>
      </c>
      <c r="AA45" s="32">
        <f t="shared" si="3"/>
        <v>1969.8571428571429</v>
      </c>
      <c r="AB45" s="112">
        <f t="shared" si="4"/>
        <v>12786.571428571429</v>
      </c>
      <c r="AC45" s="19">
        <f t="shared" si="5"/>
        <v>12800.285714285712</v>
      </c>
    </row>
    <row r="46" spans="1:29" x14ac:dyDescent="0.2">
      <c r="A46" s="93" t="s">
        <v>23</v>
      </c>
      <c r="B46" s="3">
        <f t="shared" si="3"/>
        <v>1243.8571428571429</v>
      </c>
      <c r="C46" s="32">
        <f t="shared" si="3"/>
        <v>1273.2857142857142</v>
      </c>
      <c r="D46" s="3">
        <f t="shared" si="3"/>
        <v>442.71428571428572</v>
      </c>
      <c r="E46" s="32">
        <f t="shared" si="3"/>
        <v>370.57142857142856</v>
      </c>
      <c r="F46" s="3">
        <f t="shared" si="3"/>
        <v>1288.8571428571429</v>
      </c>
      <c r="G46" s="32">
        <f t="shared" si="3"/>
        <v>638.14285714285711</v>
      </c>
      <c r="H46" s="3">
        <f t="shared" si="3"/>
        <v>1892.1428571428571</v>
      </c>
      <c r="I46" s="32">
        <f t="shared" si="3"/>
        <v>1661.4285714285713</v>
      </c>
      <c r="J46" s="3">
        <f t="shared" si="3"/>
        <v>145.28571428571428</v>
      </c>
      <c r="K46" s="32">
        <f t="shared" si="3"/>
        <v>284.42857142857144</v>
      </c>
      <c r="L46" s="3">
        <f t="shared" si="3"/>
        <v>364.85714285714283</v>
      </c>
      <c r="M46" s="32">
        <f t="shared" si="3"/>
        <v>938.14285714285711</v>
      </c>
      <c r="N46" s="3">
        <f t="shared" si="3"/>
        <v>1349.4285714285713</v>
      </c>
      <c r="O46" s="32">
        <f t="shared" si="3"/>
        <v>1582.1428571428571</v>
      </c>
      <c r="P46" s="3">
        <f t="shared" si="3"/>
        <v>891.42857142857144</v>
      </c>
      <c r="Q46" s="32">
        <f t="shared" si="3"/>
        <v>503.85714285714283</v>
      </c>
      <c r="R46" s="3">
        <f t="shared" si="3"/>
        <v>1361.4285714285713</v>
      </c>
      <c r="S46" s="32">
        <f t="shared" si="3"/>
        <v>1002.2857142857143</v>
      </c>
      <c r="T46" s="3">
        <f t="shared" si="3"/>
        <v>145.14285714285714</v>
      </c>
      <c r="U46" s="32">
        <f t="shared" si="3"/>
        <v>127.14285714285714</v>
      </c>
      <c r="V46" s="3">
        <f t="shared" si="3"/>
        <v>543.71428571428567</v>
      </c>
      <c r="W46" s="32">
        <f t="shared" si="3"/>
        <v>1241.7142857142858</v>
      </c>
      <c r="X46" s="3">
        <f t="shared" si="3"/>
        <v>627.57142857142856</v>
      </c>
      <c r="Y46" s="32">
        <f t="shared" si="3"/>
        <v>264.71428571428572</v>
      </c>
      <c r="Z46" s="3">
        <f t="shared" si="3"/>
        <v>1989.1428571428571</v>
      </c>
      <c r="AA46" s="32">
        <f t="shared" si="3"/>
        <v>2150</v>
      </c>
      <c r="AB46" s="112">
        <f t="shared" si="4"/>
        <v>12285.571428571429</v>
      </c>
      <c r="AC46" s="19">
        <f t="shared" si="5"/>
        <v>12037.857142857143</v>
      </c>
    </row>
    <row r="47" spans="1:29" x14ac:dyDescent="0.2">
      <c r="A47" s="94" t="s">
        <v>24</v>
      </c>
      <c r="B47" s="3">
        <f t="shared" si="3"/>
        <v>1296</v>
      </c>
      <c r="C47" s="32">
        <f t="shared" si="3"/>
        <v>1376.8571428571429</v>
      </c>
      <c r="D47" s="3">
        <f t="shared" si="3"/>
        <v>471.14285714285717</v>
      </c>
      <c r="E47" s="32">
        <f t="shared" si="3"/>
        <v>378</v>
      </c>
      <c r="F47" s="3">
        <f t="shared" si="3"/>
        <v>1349.5714285714287</v>
      </c>
      <c r="G47" s="32">
        <f t="shared" si="3"/>
        <v>641</v>
      </c>
      <c r="H47" s="3">
        <f t="shared" si="3"/>
        <v>2076.1428571428573</v>
      </c>
      <c r="I47" s="32">
        <f t="shared" si="3"/>
        <v>1721.2857142857142</v>
      </c>
      <c r="J47" s="3">
        <f t="shared" si="3"/>
        <v>142.42857142857142</v>
      </c>
      <c r="K47" s="32">
        <f t="shared" si="3"/>
        <v>218.42857142857142</v>
      </c>
      <c r="L47" s="3">
        <f t="shared" si="3"/>
        <v>396.57142857142856</v>
      </c>
      <c r="M47" s="32">
        <f t="shared" si="3"/>
        <v>1073.1428571428571</v>
      </c>
      <c r="N47" s="3">
        <f t="shared" si="3"/>
        <v>1379.8571428571429</v>
      </c>
      <c r="O47" s="32">
        <f t="shared" si="3"/>
        <v>1785</v>
      </c>
      <c r="P47" s="3">
        <f t="shared" si="3"/>
        <v>947.71428571428567</v>
      </c>
      <c r="Q47" s="32">
        <f t="shared" si="3"/>
        <v>544.42857142857144</v>
      </c>
      <c r="R47" s="3">
        <f t="shared" si="3"/>
        <v>1389</v>
      </c>
      <c r="S47" s="32">
        <f t="shared" si="3"/>
        <v>1016.7142857142857</v>
      </c>
      <c r="T47" s="3">
        <f t="shared" si="3"/>
        <v>126.42857142857143</v>
      </c>
      <c r="U47" s="32">
        <f t="shared" si="3"/>
        <v>131.57142857142858</v>
      </c>
      <c r="V47" s="3">
        <f t="shared" si="3"/>
        <v>600.28571428571433</v>
      </c>
      <c r="W47" s="32">
        <f t="shared" si="3"/>
        <v>1393.5714285714287</v>
      </c>
      <c r="X47" s="3">
        <f t="shared" si="3"/>
        <v>571.85714285714289</v>
      </c>
      <c r="Y47" s="32">
        <f t="shared" si="3"/>
        <v>264.28571428571428</v>
      </c>
      <c r="Z47" s="3">
        <f t="shared" si="3"/>
        <v>2133.2857142857142</v>
      </c>
      <c r="AA47" s="32">
        <f t="shared" si="3"/>
        <v>2220.4285714285716</v>
      </c>
      <c r="AB47" s="112">
        <f t="shared" si="4"/>
        <v>12880.285714285714</v>
      </c>
      <c r="AC47" s="19">
        <f t="shared" si="5"/>
        <v>12764.714285714286</v>
      </c>
    </row>
    <row r="48" spans="1:29" x14ac:dyDescent="0.2">
      <c r="A48" s="93" t="s">
        <v>25</v>
      </c>
      <c r="B48" s="3">
        <f t="shared" si="3"/>
        <v>1323.1428571428571</v>
      </c>
      <c r="C48" s="32">
        <f t="shared" si="3"/>
        <v>1428.4285714285713</v>
      </c>
      <c r="D48" s="3">
        <f t="shared" si="3"/>
        <v>438.14285714285717</v>
      </c>
      <c r="E48" s="32">
        <f t="shared" si="3"/>
        <v>419.71428571428572</v>
      </c>
      <c r="F48" s="3">
        <f t="shared" si="3"/>
        <v>1199.8571428571429</v>
      </c>
      <c r="G48" s="32">
        <f t="shared" si="3"/>
        <v>661.14285714285711</v>
      </c>
      <c r="H48" s="3">
        <f t="shared" si="3"/>
        <v>2087.7142857142858</v>
      </c>
      <c r="I48" s="32">
        <f t="shared" si="3"/>
        <v>1701.8571428571429</v>
      </c>
      <c r="J48" s="3">
        <f t="shared" si="3"/>
        <v>141.71428571428572</v>
      </c>
      <c r="K48" s="32">
        <f t="shared" si="3"/>
        <v>195.57142857142858</v>
      </c>
      <c r="L48" s="3">
        <f t="shared" si="3"/>
        <v>461.14285714285717</v>
      </c>
      <c r="M48" s="32">
        <f t="shared" si="3"/>
        <v>1063</v>
      </c>
      <c r="N48" s="3">
        <f t="shared" si="3"/>
        <v>1355.1428571428571</v>
      </c>
      <c r="O48" s="32">
        <f t="shared" si="3"/>
        <v>1611</v>
      </c>
      <c r="P48" s="3">
        <f t="shared" si="3"/>
        <v>913</v>
      </c>
      <c r="Q48" s="32">
        <f t="shared" si="3"/>
        <v>617.57142857142856</v>
      </c>
      <c r="R48" s="3">
        <f t="shared" si="3"/>
        <v>1359.4285714285713</v>
      </c>
      <c r="S48" s="32">
        <f t="shared" si="3"/>
        <v>1033.7142857142858</v>
      </c>
      <c r="T48" s="3">
        <f t="shared" si="3"/>
        <v>114.42857142857143</v>
      </c>
      <c r="U48" s="32">
        <f t="shared" si="3"/>
        <v>139.42857142857142</v>
      </c>
      <c r="V48" s="3">
        <f t="shared" si="3"/>
        <v>664.57142857142856</v>
      </c>
      <c r="W48" s="32">
        <f t="shared" si="3"/>
        <v>1257.5714285714287</v>
      </c>
      <c r="X48" s="3">
        <f t="shared" si="3"/>
        <v>592.42857142857144</v>
      </c>
      <c r="Y48" s="32">
        <f t="shared" si="3"/>
        <v>268</v>
      </c>
      <c r="Z48" s="3">
        <f t="shared" si="3"/>
        <v>2169.5714285714284</v>
      </c>
      <c r="AA48" s="32">
        <f t="shared" si="3"/>
        <v>2252.7142857142858</v>
      </c>
      <c r="AB48" s="112">
        <f t="shared" si="4"/>
        <v>12820.285714285714</v>
      </c>
      <c r="AC48" s="19">
        <f t="shared" si="5"/>
        <v>12649.714285714286</v>
      </c>
    </row>
    <row r="49" spans="1:29" x14ac:dyDescent="0.2">
      <c r="A49" s="94" t="s">
        <v>26</v>
      </c>
      <c r="B49" s="3">
        <f t="shared" si="3"/>
        <v>1268</v>
      </c>
      <c r="C49" s="32">
        <f t="shared" si="3"/>
        <v>1432.4285714285713</v>
      </c>
      <c r="D49" s="3">
        <f t="shared" si="3"/>
        <v>417.42857142857144</v>
      </c>
      <c r="E49" s="32">
        <f t="shared" si="3"/>
        <v>443.71428571428572</v>
      </c>
      <c r="F49" s="3">
        <f t="shared" si="3"/>
        <v>992.85714285714289</v>
      </c>
      <c r="G49" s="32">
        <f t="shared" si="3"/>
        <v>742.14285714285711</v>
      </c>
      <c r="H49" s="3">
        <f t="shared" si="3"/>
        <v>1979.2857142857142</v>
      </c>
      <c r="I49" s="32">
        <f t="shared" si="3"/>
        <v>1746.1428571428571</v>
      </c>
      <c r="J49" s="3">
        <f t="shared" si="3"/>
        <v>157.42857142857142</v>
      </c>
      <c r="K49" s="32">
        <f t="shared" si="3"/>
        <v>167.28571428571428</v>
      </c>
      <c r="L49" s="3">
        <f t="shared" si="3"/>
        <v>534.28571428571433</v>
      </c>
      <c r="M49" s="32">
        <f t="shared" si="3"/>
        <v>825.28571428571433</v>
      </c>
      <c r="N49" s="3">
        <f t="shared" si="3"/>
        <v>1413.2857142857142</v>
      </c>
      <c r="O49" s="32">
        <f t="shared" si="3"/>
        <v>1444</v>
      </c>
      <c r="P49" s="3">
        <f t="shared" si="3"/>
        <v>901.28571428571433</v>
      </c>
      <c r="Q49" s="32">
        <f t="shared" si="3"/>
        <v>624.42857142857144</v>
      </c>
      <c r="R49" s="3">
        <f t="shared" si="3"/>
        <v>1337.2857142857142</v>
      </c>
      <c r="S49" s="32">
        <f t="shared" si="3"/>
        <v>1037.1428571428571</v>
      </c>
      <c r="T49" s="3">
        <f t="shared" si="3"/>
        <v>115.42857142857143</v>
      </c>
      <c r="U49" s="32">
        <f t="shared" si="3"/>
        <v>148.85714285714286</v>
      </c>
      <c r="V49" s="3">
        <f t="shared" si="3"/>
        <v>733</v>
      </c>
      <c r="W49" s="32">
        <f t="shared" ref="W49:AA49" si="6">+W17/$B$65</f>
        <v>1127.1428571428571</v>
      </c>
      <c r="X49" s="3">
        <f t="shared" si="6"/>
        <v>561.57142857142856</v>
      </c>
      <c r="Y49" s="32">
        <f t="shared" si="6"/>
        <v>281.42857142857144</v>
      </c>
      <c r="Z49" s="3">
        <f t="shared" si="6"/>
        <v>2121.1428571428573</v>
      </c>
      <c r="AA49" s="32">
        <f t="shared" si="6"/>
        <v>2401.2857142857142</v>
      </c>
      <c r="AB49" s="112">
        <f t="shared" si="4"/>
        <v>12532.285714285716</v>
      </c>
      <c r="AC49" s="19">
        <f t="shared" si="5"/>
        <v>12421.285714285714</v>
      </c>
    </row>
    <row r="50" spans="1:29" x14ac:dyDescent="0.2">
      <c r="A50" s="93" t="s">
        <v>27</v>
      </c>
      <c r="B50" s="3">
        <f t="shared" ref="B50:AA59" si="7">+B18/$B$65</f>
        <v>1370.7142857142858</v>
      </c>
      <c r="C50" s="32">
        <f t="shared" si="7"/>
        <v>1509.4285714285713</v>
      </c>
      <c r="D50" s="3">
        <f t="shared" si="7"/>
        <v>448.14285714285717</v>
      </c>
      <c r="E50" s="32">
        <f t="shared" si="7"/>
        <v>443.28571428571428</v>
      </c>
      <c r="F50" s="3">
        <f t="shared" si="7"/>
        <v>1004.1428571428571</v>
      </c>
      <c r="G50" s="32">
        <f t="shared" si="7"/>
        <v>873.85714285714289</v>
      </c>
      <c r="H50" s="3">
        <f t="shared" si="7"/>
        <v>2107</v>
      </c>
      <c r="I50" s="32">
        <f t="shared" si="7"/>
        <v>1861.5714285714287</v>
      </c>
      <c r="J50" s="3">
        <f t="shared" si="7"/>
        <v>181</v>
      </c>
      <c r="K50" s="32">
        <f t="shared" si="7"/>
        <v>163.14285714285714</v>
      </c>
      <c r="L50" s="3">
        <f t="shared" si="7"/>
        <v>624.71428571428567</v>
      </c>
      <c r="M50" s="32">
        <f t="shared" si="7"/>
        <v>751</v>
      </c>
      <c r="N50" s="3">
        <f t="shared" si="7"/>
        <v>1530.4285714285713</v>
      </c>
      <c r="O50" s="32">
        <f t="shared" si="7"/>
        <v>1407.8571428571429</v>
      </c>
      <c r="P50" s="3">
        <f t="shared" si="7"/>
        <v>973.28571428571433</v>
      </c>
      <c r="Q50" s="32">
        <f t="shared" si="7"/>
        <v>665.71428571428567</v>
      </c>
      <c r="R50" s="3">
        <f t="shared" si="7"/>
        <v>1298.4285714285713</v>
      </c>
      <c r="S50" s="32">
        <f t="shared" si="7"/>
        <v>1123.8571428571429</v>
      </c>
      <c r="T50" s="3">
        <f t="shared" si="7"/>
        <v>146.57142857142858</v>
      </c>
      <c r="U50" s="32">
        <f t="shared" si="7"/>
        <v>119.14285714285714</v>
      </c>
      <c r="V50" s="3">
        <f t="shared" si="7"/>
        <v>889</v>
      </c>
      <c r="W50" s="32">
        <f t="shared" si="7"/>
        <v>1055</v>
      </c>
      <c r="X50" s="3">
        <f t="shared" si="7"/>
        <v>561</v>
      </c>
      <c r="Y50" s="32">
        <f t="shared" si="7"/>
        <v>276.57142857142856</v>
      </c>
      <c r="Z50" s="3">
        <f t="shared" si="7"/>
        <v>2111.1428571428573</v>
      </c>
      <c r="AA50" s="32">
        <f t="shared" si="7"/>
        <v>2465.8571428571427</v>
      </c>
      <c r="AB50" s="112">
        <f t="shared" si="4"/>
        <v>13245.571428571428</v>
      </c>
      <c r="AC50" s="19">
        <f t="shared" si="5"/>
        <v>12716.285714285714</v>
      </c>
    </row>
    <row r="51" spans="1:29" x14ac:dyDescent="0.2">
      <c r="A51" s="94" t="s">
        <v>28</v>
      </c>
      <c r="B51" s="3">
        <f t="shared" si="7"/>
        <v>1432.8571428571429</v>
      </c>
      <c r="C51" s="32">
        <f t="shared" si="7"/>
        <v>1652.7142857142858</v>
      </c>
      <c r="D51" s="3">
        <f t="shared" si="7"/>
        <v>486.28571428571428</v>
      </c>
      <c r="E51" s="32">
        <f t="shared" si="7"/>
        <v>530.28571428571433</v>
      </c>
      <c r="F51" s="3">
        <f t="shared" si="7"/>
        <v>1040.7142857142858</v>
      </c>
      <c r="G51" s="32">
        <f t="shared" si="7"/>
        <v>1123.4285714285713</v>
      </c>
      <c r="H51" s="3">
        <f t="shared" si="7"/>
        <v>2257.1428571428573</v>
      </c>
      <c r="I51" s="32">
        <f t="shared" si="7"/>
        <v>2092.2857142857142</v>
      </c>
      <c r="J51" s="3">
        <f t="shared" si="7"/>
        <v>203.28571428571428</v>
      </c>
      <c r="K51" s="32">
        <f t="shared" si="7"/>
        <v>153</v>
      </c>
      <c r="L51" s="3">
        <f t="shared" si="7"/>
        <v>924.85714285714289</v>
      </c>
      <c r="M51" s="32">
        <f t="shared" si="7"/>
        <v>708</v>
      </c>
      <c r="N51" s="3">
        <f t="shared" si="7"/>
        <v>1856.5714285714287</v>
      </c>
      <c r="O51" s="32">
        <f t="shared" si="7"/>
        <v>1516.1428571428571</v>
      </c>
      <c r="P51" s="3">
        <f t="shared" si="7"/>
        <v>1058.2857142857142</v>
      </c>
      <c r="Q51" s="32">
        <f t="shared" si="7"/>
        <v>741.57142857142856</v>
      </c>
      <c r="R51" s="3">
        <f t="shared" si="7"/>
        <v>1333.1428571428571</v>
      </c>
      <c r="S51" s="32">
        <f t="shared" si="7"/>
        <v>1322.2857142857142</v>
      </c>
      <c r="T51" s="3">
        <f t="shared" si="7"/>
        <v>164.71428571428572</v>
      </c>
      <c r="U51" s="32">
        <f t="shared" si="7"/>
        <v>116.42857142857143</v>
      </c>
      <c r="V51" s="3">
        <f t="shared" si="7"/>
        <v>1158.7142857142858</v>
      </c>
      <c r="W51" s="32">
        <f t="shared" si="7"/>
        <v>1147.8571428571429</v>
      </c>
      <c r="X51" s="3">
        <f t="shared" si="7"/>
        <v>637.57142857142856</v>
      </c>
      <c r="Y51" s="32">
        <f t="shared" si="7"/>
        <v>326.85714285714283</v>
      </c>
      <c r="Z51" s="3">
        <f t="shared" si="7"/>
        <v>2281.4285714285716</v>
      </c>
      <c r="AA51" s="32">
        <f t="shared" si="7"/>
        <v>2719.7142857142858</v>
      </c>
      <c r="AB51" s="112">
        <f t="shared" si="4"/>
        <v>14835.571428571431</v>
      </c>
      <c r="AC51" s="19">
        <f t="shared" si="5"/>
        <v>14150.571428571429</v>
      </c>
    </row>
    <row r="52" spans="1:29" x14ac:dyDescent="0.2">
      <c r="A52" s="93" t="s">
        <v>29</v>
      </c>
      <c r="B52" s="3">
        <f t="shared" si="7"/>
        <v>1661.8571428571429</v>
      </c>
      <c r="C52" s="32">
        <f t="shared" si="7"/>
        <v>1730.4285714285713</v>
      </c>
      <c r="D52" s="3">
        <f t="shared" si="7"/>
        <v>508</v>
      </c>
      <c r="E52" s="32">
        <f t="shared" si="7"/>
        <v>575.57142857142856</v>
      </c>
      <c r="F52" s="3">
        <f t="shared" si="7"/>
        <v>1134.2857142857142</v>
      </c>
      <c r="G52" s="32">
        <f t="shared" si="7"/>
        <v>1272.5714285714287</v>
      </c>
      <c r="H52" s="3">
        <f t="shared" si="7"/>
        <v>2244</v>
      </c>
      <c r="I52" s="32">
        <f t="shared" si="7"/>
        <v>2234.8571428571427</v>
      </c>
      <c r="J52" s="3">
        <f t="shared" si="7"/>
        <v>248</v>
      </c>
      <c r="K52" s="32">
        <f t="shared" si="7"/>
        <v>145.85714285714286</v>
      </c>
      <c r="L52" s="3">
        <f t="shared" si="7"/>
        <v>953.71428571428567</v>
      </c>
      <c r="M52" s="32">
        <f t="shared" si="7"/>
        <v>670.71428571428567</v>
      </c>
      <c r="N52" s="3">
        <f t="shared" si="7"/>
        <v>1844.7142857142858</v>
      </c>
      <c r="O52" s="32">
        <f t="shared" si="7"/>
        <v>1634.5714285714287</v>
      </c>
      <c r="P52" s="3">
        <f t="shared" si="7"/>
        <v>1044.8571428571429</v>
      </c>
      <c r="Q52" s="32">
        <f t="shared" si="7"/>
        <v>852.57142857142856</v>
      </c>
      <c r="R52" s="3">
        <f t="shared" si="7"/>
        <v>1345.4285714285713</v>
      </c>
      <c r="S52" s="32">
        <f t="shared" si="7"/>
        <v>1519.8571428571429</v>
      </c>
      <c r="T52" s="3">
        <f t="shared" si="7"/>
        <v>252.42857142857142</v>
      </c>
      <c r="U52" s="32">
        <f t="shared" si="7"/>
        <v>152.57142857142858</v>
      </c>
      <c r="V52" s="3">
        <f t="shared" si="7"/>
        <v>1241.1428571428571</v>
      </c>
      <c r="W52" s="32">
        <f t="shared" si="7"/>
        <v>1183</v>
      </c>
      <c r="X52" s="3">
        <f t="shared" si="7"/>
        <v>682</v>
      </c>
      <c r="Y52" s="32">
        <f t="shared" si="7"/>
        <v>373.71428571428572</v>
      </c>
      <c r="Z52" s="3">
        <f t="shared" si="7"/>
        <v>2462</v>
      </c>
      <c r="AA52" s="32">
        <f t="shared" si="7"/>
        <v>2744.4285714285716</v>
      </c>
      <c r="AB52" s="112">
        <f t="shared" si="4"/>
        <v>15622.428571428569</v>
      </c>
      <c r="AC52" s="19">
        <f t="shared" si="5"/>
        <v>15090.714285714286</v>
      </c>
    </row>
    <row r="53" spans="1:29" x14ac:dyDescent="0.2">
      <c r="A53" s="94" t="s">
        <v>30</v>
      </c>
      <c r="B53" s="3">
        <f t="shared" si="7"/>
        <v>1726</v>
      </c>
      <c r="C53" s="32">
        <f t="shared" si="7"/>
        <v>1720.8571428571429</v>
      </c>
      <c r="D53" s="3">
        <f t="shared" si="7"/>
        <v>454.71428571428572</v>
      </c>
      <c r="E53" s="32">
        <f t="shared" si="7"/>
        <v>618.57142857142856</v>
      </c>
      <c r="F53" s="3">
        <f t="shared" si="7"/>
        <v>1096.8571428571429</v>
      </c>
      <c r="G53" s="32">
        <f t="shared" si="7"/>
        <v>1288.2857142857142</v>
      </c>
      <c r="H53" s="3">
        <f t="shared" si="7"/>
        <v>2241.7142857142858</v>
      </c>
      <c r="I53" s="32">
        <f t="shared" si="7"/>
        <v>2343.8571428571427</v>
      </c>
      <c r="J53" s="3">
        <f t="shared" si="7"/>
        <v>222.57142857142858</v>
      </c>
      <c r="K53" s="32">
        <f t="shared" si="7"/>
        <v>165.42857142857142</v>
      </c>
      <c r="L53" s="3">
        <f t="shared" si="7"/>
        <v>1022.4285714285714</v>
      </c>
      <c r="M53" s="32">
        <f t="shared" si="7"/>
        <v>696.42857142857144</v>
      </c>
      <c r="N53" s="3">
        <f t="shared" si="7"/>
        <v>1922.7142857142858</v>
      </c>
      <c r="O53" s="32">
        <f t="shared" si="7"/>
        <v>1836.8571428571429</v>
      </c>
      <c r="P53" s="3">
        <f t="shared" si="7"/>
        <v>932.14285714285711</v>
      </c>
      <c r="Q53" s="32">
        <f t="shared" si="7"/>
        <v>1044</v>
      </c>
      <c r="R53" s="3">
        <f t="shared" si="7"/>
        <v>1273.4285714285713</v>
      </c>
      <c r="S53" s="32">
        <f t="shared" si="7"/>
        <v>1628.1428571428571</v>
      </c>
      <c r="T53" s="3">
        <f t="shared" si="7"/>
        <v>210.28571428571428</v>
      </c>
      <c r="U53" s="32">
        <f t="shared" si="7"/>
        <v>164.28571428571428</v>
      </c>
      <c r="V53" s="3">
        <f t="shared" si="7"/>
        <v>1225.8571428571429</v>
      </c>
      <c r="W53" s="32">
        <f t="shared" si="7"/>
        <v>1180.8571428571429</v>
      </c>
      <c r="X53" s="3">
        <f t="shared" si="7"/>
        <v>709.28571428571433</v>
      </c>
      <c r="Y53" s="32">
        <f t="shared" si="7"/>
        <v>462.85714285714283</v>
      </c>
      <c r="Z53" s="3">
        <f t="shared" si="7"/>
        <v>2562.1428571428573</v>
      </c>
      <c r="AA53" s="32">
        <f t="shared" si="7"/>
        <v>2490.5714285714284</v>
      </c>
      <c r="AB53" s="112">
        <f t="shared" si="4"/>
        <v>15600.142857142855</v>
      </c>
      <c r="AC53" s="19">
        <f t="shared" si="5"/>
        <v>15641</v>
      </c>
    </row>
    <row r="54" spans="1:29" x14ac:dyDescent="0.2">
      <c r="A54" s="93" t="s">
        <v>31</v>
      </c>
      <c r="B54" s="3">
        <f t="shared" si="7"/>
        <v>1642.8571428571429</v>
      </c>
      <c r="C54" s="32">
        <f t="shared" si="7"/>
        <v>1444.5714285714287</v>
      </c>
      <c r="D54" s="3">
        <f t="shared" si="7"/>
        <v>421.57142857142856</v>
      </c>
      <c r="E54" s="32">
        <f t="shared" si="7"/>
        <v>555.28571428571433</v>
      </c>
      <c r="F54" s="3">
        <f t="shared" si="7"/>
        <v>959</v>
      </c>
      <c r="G54" s="32">
        <f t="shared" si="7"/>
        <v>1209.1428571428571</v>
      </c>
      <c r="H54" s="3">
        <f t="shared" si="7"/>
        <v>2072.2857142857142</v>
      </c>
      <c r="I54" s="32">
        <f t="shared" si="7"/>
        <v>2309.5714285714284</v>
      </c>
      <c r="J54" s="3">
        <f t="shared" si="7"/>
        <v>244.28571428571428</v>
      </c>
      <c r="K54" s="32">
        <f t="shared" si="7"/>
        <v>140.57142857142858</v>
      </c>
      <c r="L54" s="3">
        <f t="shared" si="7"/>
        <v>1131.4285714285713</v>
      </c>
      <c r="M54" s="32">
        <f t="shared" si="7"/>
        <v>594.14285714285711</v>
      </c>
      <c r="N54" s="3">
        <f t="shared" si="7"/>
        <v>1865</v>
      </c>
      <c r="O54" s="32">
        <f t="shared" si="7"/>
        <v>1701.4285714285713</v>
      </c>
      <c r="P54" s="3">
        <f t="shared" si="7"/>
        <v>750.57142857142856</v>
      </c>
      <c r="Q54" s="32">
        <f t="shared" si="7"/>
        <v>1120.5714285714287</v>
      </c>
      <c r="R54" s="3">
        <f t="shared" si="7"/>
        <v>1135.8571428571429</v>
      </c>
      <c r="S54" s="32">
        <f t="shared" si="7"/>
        <v>1622.8571428571429</v>
      </c>
      <c r="T54" s="3">
        <f t="shared" si="7"/>
        <v>180.57142857142858</v>
      </c>
      <c r="U54" s="32">
        <f t="shared" si="7"/>
        <v>161</v>
      </c>
      <c r="V54" s="3">
        <f t="shared" si="7"/>
        <v>1329.5714285714287</v>
      </c>
      <c r="W54" s="32">
        <f t="shared" si="7"/>
        <v>1126.4285714285713</v>
      </c>
      <c r="X54" s="3">
        <f t="shared" si="7"/>
        <v>717.14285714285711</v>
      </c>
      <c r="Y54" s="32">
        <f t="shared" si="7"/>
        <v>485.42857142857144</v>
      </c>
      <c r="Z54" s="3">
        <f t="shared" si="7"/>
        <v>2380.2857142857142</v>
      </c>
      <c r="AA54" s="32">
        <f t="shared" si="7"/>
        <v>2403.1428571428573</v>
      </c>
      <c r="AB54" s="112">
        <f t="shared" si="4"/>
        <v>14830.428571428574</v>
      </c>
      <c r="AC54" s="19">
        <f t="shared" si="5"/>
        <v>14874.142857142855</v>
      </c>
    </row>
    <row r="55" spans="1:29" x14ac:dyDescent="0.2">
      <c r="A55" s="94" t="s">
        <v>32</v>
      </c>
      <c r="B55" s="3">
        <f t="shared" si="7"/>
        <v>1761.8571428571429</v>
      </c>
      <c r="C55" s="32">
        <f t="shared" si="7"/>
        <v>1464.1428571428571</v>
      </c>
      <c r="D55" s="3">
        <f t="shared" si="7"/>
        <v>385.71428571428572</v>
      </c>
      <c r="E55" s="32">
        <f t="shared" si="7"/>
        <v>644.71428571428567</v>
      </c>
      <c r="F55" s="3">
        <f t="shared" si="7"/>
        <v>983.28571428571433</v>
      </c>
      <c r="G55" s="32">
        <f t="shared" si="7"/>
        <v>1397.2857142857142</v>
      </c>
      <c r="H55" s="3">
        <f t="shared" si="7"/>
        <v>2022.5714285714287</v>
      </c>
      <c r="I55" s="32">
        <f t="shared" si="7"/>
        <v>2399.4285714285716</v>
      </c>
      <c r="J55" s="3">
        <f t="shared" si="7"/>
        <v>280.71428571428572</v>
      </c>
      <c r="K55" s="32">
        <f t="shared" si="7"/>
        <v>143.42857142857142</v>
      </c>
      <c r="L55" s="3">
        <f t="shared" si="7"/>
        <v>1147.1428571428571</v>
      </c>
      <c r="M55" s="32">
        <f t="shared" si="7"/>
        <v>556.42857142857144</v>
      </c>
      <c r="N55" s="3">
        <f t="shared" si="7"/>
        <v>1808.8571428571429</v>
      </c>
      <c r="O55" s="32">
        <f t="shared" si="7"/>
        <v>1808.5714285714287</v>
      </c>
      <c r="P55" s="3">
        <f t="shared" si="7"/>
        <v>643.71428571428567</v>
      </c>
      <c r="Q55" s="32">
        <f t="shared" si="7"/>
        <v>1198.4285714285713</v>
      </c>
      <c r="R55" s="3">
        <f t="shared" si="7"/>
        <v>1072.1428571428571</v>
      </c>
      <c r="S55" s="32">
        <f t="shared" si="7"/>
        <v>1652.5714285714287</v>
      </c>
      <c r="T55" s="3">
        <f t="shared" si="7"/>
        <v>147.57142857142858</v>
      </c>
      <c r="U55" s="32">
        <f t="shared" si="7"/>
        <v>169.57142857142858</v>
      </c>
      <c r="V55" s="3">
        <f t="shared" si="7"/>
        <v>1433.2857142857142</v>
      </c>
      <c r="W55" s="32">
        <f t="shared" si="7"/>
        <v>1028.5714285714287</v>
      </c>
      <c r="X55" s="3">
        <f t="shared" si="7"/>
        <v>611.14285714285711</v>
      </c>
      <c r="Y55" s="32">
        <f t="shared" si="7"/>
        <v>457.57142857142856</v>
      </c>
      <c r="Z55" s="3">
        <f t="shared" si="7"/>
        <v>2366.7142857142858</v>
      </c>
      <c r="AA55" s="32">
        <f t="shared" si="7"/>
        <v>2225.1428571428573</v>
      </c>
      <c r="AB55" s="112">
        <f t="shared" si="4"/>
        <v>14664.714285714286</v>
      </c>
      <c r="AC55" s="19">
        <f t="shared" si="5"/>
        <v>15145.857142857145</v>
      </c>
    </row>
    <row r="56" spans="1:29" x14ac:dyDescent="0.2">
      <c r="A56" s="93" t="s">
        <v>33</v>
      </c>
      <c r="B56" s="3">
        <f t="shared" si="7"/>
        <v>1572.2857142857142</v>
      </c>
      <c r="C56" s="32">
        <f t="shared" si="7"/>
        <v>1256.7142857142858</v>
      </c>
      <c r="D56" s="3">
        <f t="shared" si="7"/>
        <v>338.14285714285717</v>
      </c>
      <c r="E56" s="32">
        <f t="shared" si="7"/>
        <v>592.42857142857144</v>
      </c>
      <c r="F56" s="3">
        <f t="shared" si="7"/>
        <v>879.14285714285711</v>
      </c>
      <c r="G56" s="32">
        <f t="shared" si="7"/>
        <v>1263.5714285714287</v>
      </c>
      <c r="H56" s="3">
        <f t="shared" si="7"/>
        <v>1865.8571428571429</v>
      </c>
      <c r="I56" s="32">
        <f t="shared" si="7"/>
        <v>2046.5714285714287</v>
      </c>
      <c r="J56" s="3">
        <f t="shared" si="7"/>
        <v>270.42857142857144</v>
      </c>
      <c r="K56" s="32">
        <f t="shared" si="7"/>
        <v>116.14285714285714</v>
      </c>
      <c r="L56" s="3">
        <f t="shared" si="7"/>
        <v>954.85714285714289</v>
      </c>
      <c r="M56" s="32">
        <f t="shared" si="7"/>
        <v>552.42857142857144</v>
      </c>
      <c r="N56" s="3">
        <f t="shared" si="7"/>
        <v>1623.7142857142858</v>
      </c>
      <c r="O56" s="32">
        <f t="shared" si="7"/>
        <v>1662.1428571428571</v>
      </c>
      <c r="P56" s="3">
        <f t="shared" si="7"/>
        <v>515.57142857142856</v>
      </c>
      <c r="Q56" s="32">
        <f t="shared" si="7"/>
        <v>1195.8571428571429</v>
      </c>
      <c r="R56" s="3">
        <f t="shared" si="7"/>
        <v>912.57142857142856</v>
      </c>
      <c r="S56" s="32">
        <f t="shared" si="7"/>
        <v>1516.1428571428571</v>
      </c>
      <c r="T56" s="3">
        <f t="shared" si="7"/>
        <v>103.42857142857143</v>
      </c>
      <c r="U56" s="32">
        <f t="shared" si="7"/>
        <v>215.57142857142858</v>
      </c>
      <c r="V56" s="3">
        <f t="shared" si="7"/>
        <v>1385.5714285714287</v>
      </c>
      <c r="W56" s="32">
        <f t="shared" si="7"/>
        <v>962.71428571428567</v>
      </c>
      <c r="X56" s="3">
        <f t="shared" si="7"/>
        <v>492.42857142857144</v>
      </c>
      <c r="Y56" s="32">
        <f t="shared" si="7"/>
        <v>463.57142857142856</v>
      </c>
      <c r="Z56" s="3">
        <f t="shared" si="7"/>
        <v>2068.7142857142858</v>
      </c>
      <c r="AA56" s="32">
        <f t="shared" si="7"/>
        <v>1993.5714285714287</v>
      </c>
      <c r="AB56" s="112">
        <f t="shared" si="4"/>
        <v>12982.714285714286</v>
      </c>
      <c r="AC56" s="19">
        <f t="shared" si="5"/>
        <v>13837.428571428574</v>
      </c>
    </row>
    <row r="57" spans="1:29" x14ac:dyDescent="0.2">
      <c r="A57" s="94" t="s">
        <v>34</v>
      </c>
      <c r="B57" s="3">
        <f t="shared" si="7"/>
        <v>628.57142857142856</v>
      </c>
      <c r="C57" s="32">
        <f t="shared" si="7"/>
        <v>1011.7142857142857</v>
      </c>
      <c r="D57" s="3">
        <f t="shared" si="7"/>
        <v>175.85714285714286</v>
      </c>
      <c r="E57" s="32">
        <f t="shared" si="7"/>
        <v>562.28571428571433</v>
      </c>
      <c r="F57" s="3">
        <f t="shared" si="7"/>
        <v>418.14285714285717</v>
      </c>
      <c r="G57" s="32">
        <f t="shared" si="7"/>
        <v>1259.4285714285713</v>
      </c>
      <c r="H57" s="3">
        <f t="shared" si="7"/>
        <v>987.57142857142856</v>
      </c>
      <c r="I57" s="32">
        <f t="shared" si="7"/>
        <v>1834.1428571428571</v>
      </c>
      <c r="J57" s="3">
        <f t="shared" si="7"/>
        <v>210.42857142857142</v>
      </c>
      <c r="K57" s="32">
        <f t="shared" si="7"/>
        <v>87.142857142857139</v>
      </c>
      <c r="L57" s="3">
        <f t="shared" si="7"/>
        <v>906.57142857142856</v>
      </c>
      <c r="M57" s="32">
        <f t="shared" si="7"/>
        <v>382.14285714285717</v>
      </c>
      <c r="N57" s="3">
        <f t="shared" si="7"/>
        <v>1675.4285714285713</v>
      </c>
      <c r="O57" s="32">
        <f t="shared" si="7"/>
        <v>1393.7142857142858</v>
      </c>
      <c r="P57" s="3">
        <f t="shared" si="7"/>
        <v>388.85714285714283</v>
      </c>
      <c r="Q57" s="32">
        <f t="shared" si="7"/>
        <v>972</v>
      </c>
      <c r="R57" s="3">
        <f t="shared" si="7"/>
        <v>747.71428571428567</v>
      </c>
      <c r="S57" s="32">
        <f t="shared" si="7"/>
        <v>1282</v>
      </c>
      <c r="T57" s="3">
        <f t="shared" si="7"/>
        <v>96.714285714285708</v>
      </c>
      <c r="U57" s="32">
        <f t="shared" si="7"/>
        <v>153.42857142857142</v>
      </c>
      <c r="V57" s="3">
        <f t="shared" si="7"/>
        <v>1298.5714285714287</v>
      </c>
      <c r="W57" s="32">
        <f t="shared" si="7"/>
        <v>686.42857142857144</v>
      </c>
      <c r="X57" s="3">
        <f t="shared" si="7"/>
        <v>293.85714285714283</v>
      </c>
      <c r="Y57" s="32">
        <f t="shared" si="7"/>
        <v>384.28571428571428</v>
      </c>
      <c r="Z57" s="3">
        <f t="shared" si="7"/>
        <v>1493.2857142857142</v>
      </c>
      <c r="AA57" s="32">
        <f t="shared" si="7"/>
        <v>1641</v>
      </c>
      <c r="AB57" s="112">
        <f>B57+D57+F57+H57+J57+L57+N57+P57+R57+T57+V57+X57+Z57</f>
        <v>9321.5714285714275</v>
      </c>
      <c r="AC57" s="19">
        <f t="shared" si="5"/>
        <v>11649.714285714283</v>
      </c>
    </row>
    <row r="58" spans="1:29" x14ac:dyDescent="0.2">
      <c r="A58" s="93" t="s">
        <v>35</v>
      </c>
      <c r="B58" s="3">
        <f t="shared" si="7"/>
        <v>0</v>
      </c>
      <c r="C58" s="32">
        <f t="shared" si="7"/>
        <v>575.14285714285711</v>
      </c>
      <c r="D58" s="3">
        <f t="shared" si="7"/>
        <v>8.4285714285714288</v>
      </c>
      <c r="E58" s="32">
        <f t="shared" si="7"/>
        <v>332.42857142857144</v>
      </c>
      <c r="F58" s="3">
        <f t="shared" si="7"/>
        <v>24.714285714285715</v>
      </c>
      <c r="G58" s="32">
        <f t="shared" si="7"/>
        <v>781</v>
      </c>
      <c r="H58" s="3">
        <f t="shared" si="7"/>
        <v>109.85714285714286</v>
      </c>
      <c r="I58" s="32">
        <f t="shared" si="7"/>
        <v>794.57142857142856</v>
      </c>
      <c r="J58" s="3">
        <f t="shared" si="7"/>
        <v>56.428571428571431</v>
      </c>
      <c r="K58" s="32">
        <f t="shared" si="7"/>
        <v>49.714285714285715</v>
      </c>
      <c r="L58" s="3">
        <f t="shared" si="7"/>
        <v>595.28571428571433</v>
      </c>
      <c r="M58" s="32">
        <f t="shared" si="7"/>
        <v>108.28571428571429</v>
      </c>
      <c r="N58" s="3">
        <f t="shared" si="7"/>
        <v>429.28571428571428</v>
      </c>
      <c r="O58" s="32">
        <f t="shared" si="7"/>
        <v>283.42857142857144</v>
      </c>
      <c r="P58" s="3">
        <f t="shared" si="7"/>
        <v>76.571428571428569</v>
      </c>
      <c r="Q58" s="32">
        <f t="shared" si="7"/>
        <v>232.71428571428572</v>
      </c>
      <c r="R58" s="3">
        <f t="shared" si="7"/>
        <v>194.85714285714286</v>
      </c>
      <c r="S58" s="32">
        <f t="shared" si="7"/>
        <v>164.71428571428572</v>
      </c>
      <c r="T58" s="3">
        <f t="shared" si="7"/>
        <v>23.714285714285715</v>
      </c>
      <c r="U58" s="32">
        <f t="shared" si="7"/>
        <v>12</v>
      </c>
      <c r="V58" s="3">
        <f t="shared" si="7"/>
        <v>322.71428571428572</v>
      </c>
      <c r="W58" s="32">
        <f t="shared" si="7"/>
        <v>28</v>
      </c>
      <c r="X58" s="3">
        <f t="shared" si="7"/>
        <v>55.142857142857146</v>
      </c>
      <c r="Y58" s="32">
        <f t="shared" si="7"/>
        <v>29.142857142857142</v>
      </c>
      <c r="Z58" s="3">
        <f t="shared" si="7"/>
        <v>147.57142857142858</v>
      </c>
      <c r="AA58" s="32">
        <f t="shared" si="7"/>
        <v>198</v>
      </c>
      <c r="AB58" s="112">
        <f>B58+D58+F58+H58+J58+L58+N58+P58+R58+T58+V58+X58+Z58</f>
        <v>2044.5714285714289</v>
      </c>
      <c r="AC58" s="19">
        <f t="shared" si="5"/>
        <v>3589.1428571428573</v>
      </c>
    </row>
    <row r="59" spans="1:29" x14ac:dyDescent="0.2">
      <c r="A59" s="94" t="s">
        <v>36</v>
      </c>
      <c r="B59" s="3">
        <f t="shared" si="7"/>
        <v>0</v>
      </c>
      <c r="C59" s="32">
        <f t="shared" si="7"/>
        <v>0</v>
      </c>
      <c r="D59" s="3">
        <f t="shared" si="7"/>
        <v>0</v>
      </c>
      <c r="E59" s="32">
        <f t="shared" si="7"/>
        <v>1.8571428571428572</v>
      </c>
      <c r="F59" s="3">
        <f t="shared" si="7"/>
        <v>0</v>
      </c>
      <c r="G59" s="32">
        <f t="shared" si="7"/>
        <v>0.2857142857142857</v>
      </c>
      <c r="H59" s="3">
        <f t="shared" si="7"/>
        <v>0</v>
      </c>
      <c r="I59" s="32">
        <f t="shared" si="7"/>
        <v>0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0.14285714285714285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2">
        <f t="shared" ref="AB59:AB62" si="9">B59+D59+F59+H59+J59+L59+N59+P59+R59+T59+V59+X59+Z59</f>
        <v>0</v>
      </c>
      <c r="AC59" s="19">
        <f t="shared" si="5"/>
        <v>2.2857142857142856</v>
      </c>
    </row>
    <row r="60" spans="1:29" x14ac:dyDescent="0.2">
      <c r="A60" s="93" t="s">
        <v>37</v>
      </c>
      <c r="B60" s="3">
        <f t="shared" ref="B60:AA62" si="10">B28/5</f>
        <v>0</v>
      </c>
      <c r="C60" s="32">
        <f t="shared" si="10"/>
        <v>0</v>
      </c>
      <c r="D60" s="3">
        <f t="shared" si="10"/>
        <v>0</v>
      </c>
      <c r="E60" s="32">
        <f t="shared" si="10"/>
        <v>0</v>
      </c>
      <c r="F60" s="3">
        <f t="shared" si="10"/>
        <v>0</v>
      </c>
      <c r="G60" s="32">
        <f t="shared" si="10"/>
        <v>0</v>
      </c>
      <c r="H60" s="3">
        <f t="shared" si="10"/>
        <v>0.2</v>
      </c>
      <c r="I60" s="32">
        <f t="shared" si="10"/>
        <v>0.2</v>
      </c>
      <c r="J60" s="3">
        <f t="shared" si="10"/>
        <v>0</v>
      </c>
      <c r="K60" s="32">
        <f t="shared" si="10"/>
        <v>0</v>
      </c>
      <c r="L60" s="3">
        <f t="shared" si="10"/>
        <v>0</v>
      </c>
      <c r="M60" s="32">
        <f t="shared" si="10"/>
        <v>0</v>
      </c>
      <c r="N60" s="3">
        <f t="shared" si="10"/>
        <v>0</v>
      </c>
      <c r="O60" s="32">
        <f t="shared" si="10"/>
        <v>0</v>
      </c>
      <c r="P60" s="3">
        <f t="shared" si="10"/>
        <v>0</v>
      </c>
      <c r="Q60" s="32">
        <f t="shared" si="10"/>
        <v>0</v>
      </c>
      <c r="R60" s="3">
        <f t="shared" si="10"/>
        <v>0</v>
      </c>
      <c r="S60" s="32">
        <f t="shared" si="10"/>
        <v>0</v>
      </c>
      <c r="T60" s="3">
        <f t="shared" si="10"/>
        <v>0</v>
      </c>
      <c r="U60" s="32">
        <f t="shared" si="10"/>
        <v>0</v>
      </c>
      <c r="V60" s="3">
        <f t="shared" si="10"/>
        <v>0</v>
      </c>
      <c r="W60" s="32">
        <f t="shared" si="10"/>
        <v>0</v>
      </c>
      <c r="X60" s="3">
        <f t="shared" si="10"/>
        <v>0</v>
      </c>
      <c r="Y60" s="32">
        <f t="shared" si="10"/>
        <v>0</v>
      </c>
      <c r="Z60" s="3">
        <f t="shared" si="10"/>
        <v>0</v>
      </c>
      <c r="AA60" s="32">
        <f t="shared" si="10"/>
        <v>0</v>
      </c>
      <c r="AB60" s="112">
        <f t="shared" si="9"/>
        <v>0.2</v>
      </c>
      <c r="AC60" s="19">
        <f t="shared" si="5"/>
        <v>0.2</v>
      </c>
    </row>
    <row r="61" spans="1:29" x14ac:dyDescent="0.2">
      <c r="A61" s="94" t="s">
        <v>38</v>
      </c>
      <c r="B61" s="3">
        <f t="shared" si="10"/>
        <v>0</v>
      </c>
      <c r="C61" s="32">
        <f t="shared" si="10"/>
        <v>0</v>
      </c>
      <c r="D61" s="3">
        <f t="shared" si="10"/>
        <v>0</v>
      </c>
      <c r="E61" s="32">
        <f t="shared" si="10"/>
        <v>0</v>
      </c>
      <c r="F61" s="3">
        <f t="shared" si="10"/>
        <v>0</v>
      </c>
      <c r="G61" s="32">
        <f t="shared" si="10"/>
        <v>0</v>
      </c>
      <c r="H61" s="3">
        <f t="shared" si="10"/>
        <v>0</v>
      </c>
      <c r="I61" s="32">
        <f t="shared" si="10"/>
        <v>0</v>
      </c>
      <c r="J61" s="3">
        <f t="shared" si="10"/>
        <v>0</v>
      </c>
      <c r="K61" s="32">
        <f t="shared" si="10"/>
        <v>0</v>
      </c>
      <c r="L61" s="3">
        <f t="shared" si="10"/>
        <v>0</v>
      </c>
      <c r="M61" s="32">
        <f t="shared" si="10"/>
        <v>0</v>
      </c>
      <c r="N61" s="3">
        <f t="shared" si="10"/>
        <v>0</v>
      </c>
      <c r="O61" s="32">
        <f t="shared" si="10"/>
        <v>0</v>
      </c>
      <c r="P61" s="3">
        <f t="shared" si="10"/>
        <v>0</v>
      </c>
      <c r="Q61" s="32">
        <f t="shared" si="10"/>
        <v>0</v>
      </c>
      <c r="R61" s="3">
        <f t="shared" si="10"/>
        <v>0</v>
      </c>
      <c r="S61" s="32">
        <f t="shared" si="10"/>
        <v>0</v>
      </c>
      <c r="T61" s="3">
        <f t="shared" si="10"/>
        <v>0</v>
      </c>
      <c r="U61" s="32">
        <f t="shared" si="10"/>
        <v>0</v>
      </c>
      <c r="V61" s="3">
        <f t="shared" si="10"/>
        <v>0</v>
      </c>
      <c r="W61" s="32">
        <f t="shared" si="10"/>
        <v>0</v>
      </c>
      <c r="X61" s="3">
        <f t="shared" si="10"/>
        <v>0</v>
      </c>
      <c r="Y61" s="32">
        <f t="shared" si="10"/>
        <v>0</v>
      </c>
      <c r="Z61" s="3">
        <f t="shared" si="10"/>
        <v>0</v>
      </c>
      <c r="AA61" s="32">
        <f t="shared" si="10"/>
        <v>0</v>
      </c>
      <c r="AB61" s="112">
        <f t="shared" si="9"/>
        <v>0</v>
      </c>
      <c r="AC61" s="19">
        <f t="shared" si="5"/>
        <v>0</v>
      </c>
    </row>
    <row r="62" spans="1:29" ht="13.5" thickBot="1" x14ac:dyDescent="0.25">
      <c r="A62" s="89" t="s">
        <v>39</v>
      </c>
      <c r="B62" s="16">
        <f t="shared" si="10"/>
        <v>0</v>
      </c>
      <c r="C62" s="42">
        <f t="shared" si="10"/>
        <v>0</v>
      </c>
      <c r="D62" s="16">
        <f t="shared" si="10"/>
        <v>0</v>
      </c>
      <c r="E62" s="42">
        <f t="shared" si="10"/>
        <v>0</v>
      </c>
      <c r="F62" s="16">
        <f t="shared" si="10"/>
        <v>0</v>
      </c>
      <c r="G62" s="42">
        <f t="shared" si="10"/>
        <v>0</v>
      </c>
      <c r="H62" s="16">
        <f t="shared" si="10"/>
        <v>0</v>
      </c>
      <c r="I62" s="42">
        <f t="shared" si="10"/>
        <v>0</v>
      </c>
      <c r="J62" s="16">
        <f t="shared" si="10"/>
        <v>0</v>
      </c>
      <c r="K62" s="42">
        <f t="shared" si="10"/>
        <v>0</v>
      </c>
      <c r="L62" s="16">
        <f t="shared" si="10"/>
        <v>0</v>
      </c>
      <c r="M62" s="42">
        <f t="shared" si="10"/>
        <v>0</v>
      </c>
      <c r="N62" s="16">
        <f t="shared" si="10"/>
        <v>0</v>
      </c>
      <c r="O62" s="42">
        <f t="shared" si="10"/>
        <v>0</v>
      </c>
      <c r="P62" s="16">
        <f t="shared" si="10"/>
        <v>0</v>
      </c>
      <c r="Q62" s="42">
        <f t="shared" si="10"/>
        <v>0</v>
      </c>
      <c r="R62" s="16">
        <f t="shared" si="10"/>
        <v>0</v>
      </c>
      <c r="S62" s="42">
        <f t="shared" si="10"/>
        <v>0</v>
      </c>
      <c r="T62" s="16">
        <f t="shared" si="10"/>
        <v>0</v>
      </c>
      <c r="U62" s="42">
        <f t="shared" si="10"/>
        <v>0</v>
      </c>
      <c r="V62" s="16">
        <f t="shared" si="10"/>
        <v>0</v>
      </c>
      <c r="W62" s="42">
        <f t="shared" si="10"/>
        <v>0</v>
      </c>
      <c r="X62" s="16">
        <f t="shared" si="10"/>
        <v>0</v>
      </c>
      <c r="Y62" s="42">
        <f t="shared" si="10"/>
        <v>0</v>
      </c>
      <c r="Z62" s="16">
        <f t="shared" si="10"/>
        <v>0</v>
      </c>
      <c r="AA62" s="42">
        <f t="shared" si="10"/>
        <v>0</v>
      </c>
      <c r="AB62" s="113">
        <f t="shared" si="9"/>
        <v>0</v>
      </c>
      <c r="AC62" s="114">
        <f t="shared" si="5"/>
        <v>0</v>
      </c>
    </row>
    <row r="63" spans="1:29" s="91" customFormat="1" ht="14.25" thickTop="1" thickBot="1" x14ac:dyDescent="0.25">
      <c r="A63" s="9" t="s">
        <v>47</v>
      </c>
      <c r="B63" s="52">
        <f>SUM(B39:B62)</f>
        <v>21577.428571428569</v>
      </c>
      <c r="C63" s="48">
        <f t="shared" ref="C63:AA63" si="11">SUM(C39:C62)</f>
        <v>21756.71428571429</v>
      </c>
      <c r="D63" s="47">
        <f t="shared" si="11"/>
        <v>6867.1428571428569</v>
      </c>
      <c r="E63" s="53">
        <f t="shared" si="11"/>
        <v>8059.4285714285725</v>
      </c>
      <c r="F63" s="52">
        <f t="shared" si="11"/>
        <v>18909.285714285717</v>
      </c>
      <c r="G63" s="48">
        <f t="shared" si="11"/>
        <v>16709.285714285714</v>
      </c>
      <c r="H63" s="47">
        <f t="shared" si="11"/>
        <v>31660.62857142857</v>
      </c>
      <c r="I63" s="53">
        <f t="shared" si="11"/>
        <v>31307.342857142852</v>
      </c>
      <c r="J63" s="52">
        <f t="shared" si="11"/>
        <v>3066.7142857142862</v>
      </c>
      <c r="K63" s="48">
        <f t="shared" si="11"/>
        <v>3059.1428571428578</v>
      </c>
      <c r="L63" s="47">
        <f t="shared" si="11"/>
        <v>12233.142857142857</v>
      </c>
      <c r="M63" s="53">
        <f t="shared" si="11"/>
        <v>12451.142857142853</v>
      </c>
      <c r="N63" s="52">
        <f t="shared" si="11"/>
        <v>26562</v>
      </c>
      <c r="O63" s="48">
        <f t="shared" si="11"/>
        <v>26407.285714285717</v>
      </c>
      <c r="P63" s="47">
        <f t="shared" si="11"/>
        <v>13584.571428571431</v>
      </c>
      <c r="Q63" s="53">
        <f t="shared" si="11"/>
        <v>13118.714285714286</v>
      </c>
      <c r="R63" s="52">
        <f t="shared" si="11"/>
        <v>20057.142857142851</v>
      </c>
      <c r="S63" s="48">
        <f t="shared" si="11"/>
        <v>20428.714285714286</v>
      </c>
      <c r="T63" s="47">
        <f t="shared" si="11"/>
        <v>2659.7142857142853</v>
      </c>
      <c r="U63" s="53">
        <f t="shared" si="11"/>
        <v>2807.2857142857142</v>
      </c>
      <c r="V63" s="52">
        <f t="shared" si="11"/>
        <v>15613.428571428574</v>
      </c>
      <c r="W63" s="48">
        <f t="shared" si="11"/>
        <v>18056.571428571431</v>
      </c>
      <c r="X63" s="47">
        <f t="shared" si="11"/>
        <v>10155.142857142857</v>
      </c>
      <c r="Y63" s="53">
        <f t="shared" si="11"/>
        <v>5907.5714285714284</v>
      </c>
      <c r="Z63" s="52">
        <f t="shared" si="11"/>
        <v>33926.428571428572</v>
      </c>
      <c r="AA63" s="48">
        <f t="shared" si="11"/>
        <v>35520.857142857145</v>
      </c>
      <c r="AB63" s="47">
        <f>SUM(AB39:AB62)</f>
        <v>216872.77142857143</v>
      </c>
      <c r="AC63" s="48">
        <f>SUM(AC39:AC62)</f>
        <v>215590.0571428572</v>
      </c>
    </row>
    <row r="64" spans="1:29" ht="15.75" thickTop="1" x14ac:dyDescent="0.2">
      <c r="AB64" s="169" t="str">
        <f>IF(AB63='Daily Total'!D49,"Correct","Wrong")</f>
        <v>Wrong</v>
      </c>
      <c r="AC64" s="169" t="str">
        <f>IF(AC63='Daily Total'!E49,"Correct","Wrong")</f>
        <v>Wrong</v>
      </c>
    </row>
    <row r="65" spans="1:31" x14ac:dyDescent="0.2">
      <c r="A65" t="s">
        <v>82</v>
      </c>
      <c r="B65">
        <f>COUNTIF('Daily Total'!$G$7:$G$37,3)</f>
        <v>7</v>
      </c>
    </row>
    <row r="67" spans="1:31" s="8" customFormat="1" x14ac:dyDescent="0.2">
      <c r="A67" s="45" t="s">
        <v>53</v>
      </c>
      <c r="B67" s="18"/>
      <c r="C67" s="18"/>
      <c r="AB67" s="45"/>
      <c r="AC67" s="45"/>
    </row>
    <row r="68" spans="1:31" s="8" customFormat="1" ht="13.5" thickBot="1" x14ac:dyDescent="0.25">
      <c r="A68" s="45"/>
      <c r="B68" s="18"/>
      <c r="C68" s="18"/>
      <c r="AB68" s="45"/>
      <c r="AC68" s="45"/>
    </row>
    <row r="69" spans="1:31" s="8" customFormat="1" ht="14.25" thickTop="1" thickBot="1" x14ac:dyDescent="0.25">
      <c r="A69" s="311" t="s">
        <v>0</v>
      </c>
      <c r="B69" s="305" t="s">
        <v>1</v>
      </c>
      <c r="C69" s="306"/>
      <c r="D69" s="305" t="s">
        <v>2</v>
      </c>
      <c r="E69" s="306"/>
      <c r="F69" s="305" t="s">
        <v>3</v>
      </c>
      <c r="G69" s="306"/>
      <c r="H69" s="305" t="s">
        <v>4</v>
      </c>
      <c r="I69" s="306"/>
      <c r="J69" s="305" t="s">
        <v>5</v>
      </c>
      <c r="K69" s="306"/>
      <c r="L69" s="305" t="s">
        <v>6</v>
      </c>
      <c r="M69" s="306"/>
      <c r="N69" s="305" t="s">
        <v>7</v>
      </c>
      <c r="O69" s="306"/>
      <c r="P69" s="305" t="s">
        <v>8</v>
      </c>
      <c r="Q69" s="306"/>
      <c r="R69" s="305" t="s">
        <v>9</v>
      </c>
      <c r="S69" s="306"/>
      <c r="T69" s="305" t="s">
        <v>10</v>
      </c>
      <c r="U69" s="306"/>
      <c r="V69" s="305" t="s">
        <v>11</v>
      </c>
      <c r="W69" s="306"/>
      <c r="X69" s="305" t="s">
        <v>12</v>
      </c>
      <c r="Y69" s="306"/>
      <c r="Z69" s="305" t="s">
        <v>40</v>
      </c>
      <c r="AA69" s="306"/>
      <c r="AB69" s="305" t="s">
        <v>51</v>
      </c>
      <c r="AC69" s="306"/>
    </row>
    <row r="70" spans="1:31" s="69" customFormat="1" ht="15" thickTop="1" thickBot="1" x14ac:dyDescent="0.3">
      <c r="A70" s="312"/>
      <c r="B70" s="63" t="s">
        <v>14</v>
      </c>
      <c r="C70" s="64" t="s">
        <v>15</v>
      </c>
      <c r="D70" s="65" t="s">
        <v>14</v>
      </c>
      <c r="E70" s="66" t="s">
        <v>15</v>
      </c>
      <c r="F70" s="67" t="s">
        <v>14</v>
      </c>
      <c r="G70" s="64" t="s">
        <v>15</v>
      </c>
      <c r="H70" s="65" t="s">
        <v>14</v>
      </c>
      <c r="I70" s="66" t="s">
        <v>15</v>
      </c>
      <c r="J70" s="67" t="s">
        <v>14</v>
      </c>
      <c r="K70" s="64" t="s">
        <v>15</v>
      </c>
      <c r="L70" s="65" t="s">
        <v>14</v>
      </c>
      <c r="M70" s="67" t="s">
        <v>15</v>
      </c>
      <c r="N70" s="63" t="s">
        <v>14</v>
      </c>
      <c r="O70" s="68" t="s">
        <v>15</v>
      </c>
      <c r="P70" s="67" t="s">
        <v>14</v>
      </c>
      <c r="Q70" s="64" t="s">
        <v>15</v>
      </c>
      <c r="R70" s="65" t="s">
        <v>14</v>
      </c>
      <c r="S70" s="66" t="s">
        <v>15</v>
      </c>
      <c r="T70" s="67" t="s">
        <v>14</v>
      </c>
      <c r="U70" s="64" t="s">
        <v>15</v>
      </c>
      <c r="V70" s="65" t="s">
        <v>14</v>
      </c>
      <c r="W70" s="66" t="s">
        <v>15</v>
      </c>
      <c r="X70" s="67" t="s">
        <v>14</v>
      </c>
      <c r="Y70" s="64" t="s">
        <v>15</v>
      </c>
      <c r="Z70" s="65" t="s">
        <v>14</v>
      </c>
      <c r="AA70" s="67" t="s">
        <v>15</v>
      </c>
      <c r="AB70" s="63" t="s">
        <v>14</v>
      </c>
      <c r="AC70" s="68" t="s">
        <v>15</v>
      </c>
    </row>
    <row r="71" spans="1:31" s="8" customFormat="1" ht="13.5" thickTop="1" x14ac:dyDescent="0.2">
      <c r="A71" s="88" t="s">
        <v>16</v>
      </c>
      <c r="B71" s="61">
        <f>B7/B31</f>
        <v>0</v>
      </c>
      <c r="C71" s="62">
        <f t="shared" ref="C71:AC71" si="12">C7/C31</f>
        <v>0</v>
      </c>
      <c r="D71" s="61">
        <f t="shared" si="12"/>
        <v>0</v>
      </c>
      <c r="E71" s="62">
        <f t="shared" si="12"/>
        <v>0</v>
      </c>
      <c r="F71" s="61">
        <f t="shared" si="12"/>
        <v>0</v>
      </c>
      <c r="G71" s="62">
        <f t="shared" si="12"/>
        <v>0</v>
      </c>
      <c r="H71" s="61">
        <f t="shared" si="12"/>
        <v>0</v>
      </c>
      <c r="I71" s="62">
        <f t="shared" si="12"/>
        <v>0</v>
      </c>
      <c r="J71" s="61">
        <f t="shared" si="12"/>
        <v>0</v>
      </c>
      <c r="K71" s="62">
        <f t="shared" si="12"/>
        <v>0</v>
      </c>
      <c r="L71" s="61">
        <f t="shared" si="12"/>
        <v>0</v>
      </c>
      <c r="M71" s="62">
        <f t="shared" si="12"/>
        <v>0</v>
      </c>
      <c r="N71" s="61">
        <f t="shared" si="12"/>
        <v>0</v>
      </c>
      <c r="O71" s="62">
        <f t="shared" si="12"/>
        <v>0</v>
      </c>
      <c r="P71" s="61">
        <f t="shared" si="12"/>
        <v>0</v>
      </c>
      <c r="Q71" s="62">
        <f t="shared" si="12"/>
        <v>0</v>
      </c>
      <c r="R71" s="61">
        <f t="shared" si="12"/>
        <v>0</v>
      </c>
      <c r="S71" s="62">
        <f t="shared" si="12"/>
        <v>0</v>
      </c>
      <c r="T71" s="61">
        <f t="shared" si="12"/>
        <v>0</v>
      </c>
      <c r="U71" s="62">
        <f t="shared" si="12"/>
        <v>0</v>
      </c>
      <c r="V71" s="61">
        <f t="shared" si="12"/>
        <v>0</v>
      </c>
      <c r="W71" s="62">
        <f t="shared" si="12"/>
        <v>0</v>
      </c>
      <c r="X71" s="61">
        <f t="shared" si="12"/>
        <v>0</v>
      </c>
      <c r="Y71" s="62">
        <f t="shared" si="12"/>
        <v>0</v>
      </c>
      <c r="Z71" s="61">
        <f t="shared" si="12"/>
        <v>0</v>
      </c>
      <c r="AA71" s="61">
        <f t="shared" si="12"/>
        <v>0</v>
      </c>
      <c r="AB71" s="102">
        <f t="shared" si="12"/>
        <v>0</v>
      </c>
      <c r="AC71" s="103">
        <f t="shared" si="12"/>
        <v>0</v>
      </c>
      <c r="AD71" s="18"/>
      <c r="AE71" s="18"/>
    </row>
    <row r="72" spans="1:31" s="8" customFormat="1" x14ac:dyDescent="0.2">
      <c r="A72" s="89" t="s">
        <v>17</v>
      </c>
      <c r="B72" s="84">
        <f>B8/B31</f>
        <v>6.8259159703923412E-3</v>
      </c>
      <c r="C72" s="85">
        <f t="shared" ref="C72:AC72" si="13">C8/C31</f>
        <v>0</v>
      </c>
      <c r="D72" s="84">
        <f t="shared" si="13"/>
        <v>1.5019762845849802E-2</v>
      </c>
      <c r="E72" s="85">
        <f t="shared" si="13"/>
        <v>1.2407827566647759E-4</v>
      </c>
      <c r="F72" s="84">
        <f t="shared" si="13"/>
        <v>1.7852151248441809E-2</v>
      </c>
      <c r="G72" s="85">
        <f t="shared" si="13"/>
        <v>3.6763134270935752E-4</v>
      </c>
      <c r="H72" s="84">
        <f t="shared" si="13"/>
        <v>8.559542287838862E-3</v>
      </c>
      <c r="I72" s="85">
        <f t="shared" si="13"/>
        <v>9.8562178589191936E-4</v>
      </c>
      <c r="J72" s="84">
        <f t="shared" si="13"/>
        <v>1.8167419760562725E-3</v>
      </c>
      <c r="K72" s="85">
        <f t="shared" si="13"/>
        <v>3.0353974035677595E-3</v>
      </c>
      <c r="L72" s="84">
        <f t="shared" si="13"/>
        <v>3.3632286995515697E-3</v>
      </c>
      <c r="M72" s="85">
        <f t="shared" si="13"/>
        <v>3.2584501709538999E-3</v>
      </c>
      <c r="N72" s="84">
        <f t="shared" si="13"/>
        <v>4.7274839459162925E-3</v>
      </c>
      <c r="O72" s="85">
        <f t="shared" si="13"/>
        <v>3.332413673715587E-3</v>
      </c>
      <c r="P72" s="84">
        <f t="shared" si="13"/>
        <v>2.9234846254153871E-3</v>
      </c>
      <c r="Q72" s="85">
        <f t="shared" si="13"/>
        <v>1.9492328298722653E-3</v>
      </c>
      <c r="R72" s="84">
        <f t="shared" si="13"/>
        <v>8.9743589743589744E-4</v>
      </c>
      <c r="S72" s="85">
        <f t="shared" si="13"/>
        <v>1.6083803609764967E-3</v>
      </c>
      <c r="T72" s="84">
        <f t="shared" si="13"/>
        <v>1.6113438607798906E-4</v>
      </c>
      <c r="U72" s="85">
        <f t="shared" si="13"/>
        <v>3.5621596865299473E-4</v>
      </c>
      <c r="V72" s="84">
        <f t="shared" si="13"/>
        <v>4.940801873844859E-4</v>
      </c>
      <c r="W72" s="85">
        <f t="shared" si="13"/>
        <v>4.114054242222855E-4</v>
      </c>
      <c r="X72" s="84">
        <f t="shared" si="13"/>
        <v>2.1101201361730862E-4</v>
      </c>
      <c r="Y72" s="85">
        <f t="shared" si="13"/>
        <v>0</v>
      </c>
      <c r="Z72" s="84">
        <f t="shared" si="13"/>
        <v>0</v>
      </c>
      <c r="AA72" s="84">
        <f t="shared" si="13"/>
        <v>0</v>
      </c>
      <c r="AB72" s="104">
        <f t="shared" si="13"/>
        <v>5.0688059948264582E-3</v>
      </c>
      <c r="AC72" s="105">
        <f t="shared" si="13"/>
        <v>1.1258142108367072E-3</v>
      </c>
      <c r="AD72" s="18"/>
      <c r="AE72" s="18"/>
    </row>
    <row r="73" spans="1:31" s="8" customFormat="1" x14ac:dyDescent="0.2">
      <c r="A73" s="90" t="s">
        <v>18</v>
      </c>
      <c r="B73" s="84">
        <f>B9/B31</f>
        <v>2.7568490883330465E-2</v>
      </c>
      <c r="C73" s="85">
        <f t="shared" ref="C73:AC73" si="14">C9/C31</f>
        <v>3.440645580674603E-3</v>
      </c>
      <c r="D73" s="84">
        <f t="shared" si="14"/>
        <v>4.0773871437487001E-2</v>
      </c>
      <c r="E73" s="85">
        <f t="shared" si="14"/>
        <v>1.3028218944980147E-2</v>
      </c>
      <c r="F73" s="84">
        <f t="shared" si="14"/>
        <v>5.7024137800778155E-2</v>
      </c>
      <c r="G73" s="85">
        <f t="shared" si="14"/>
        <v>1.8407215833796436E-2</v>
      </c>
      <c r="H73" s="84">
        <f t="shared" si="14"/>
        <v>3.2893549435079231E-2</v>
      </c>
      <c r="I73" s="85">
        <f t="shared" si="14"/>
        <v>1.8243129166647654E-2</v>
      </c>
      <c r="J73" s="84">
        <f t="shared" si="14"/>
        <v>1.6816509060418317E-2</v>
      </c>
      <c r="K73" s="85">
        <f t="shared" si="14"/>
        <v>3.1988418791444852E-2</v>
      </c>
      <c r="L73" s="84">
        <f t="shared" si="14"/>
        <v>2.4722066517189837E-2</v>
      </c>
      <c r="M73" s="85">
        <f t="shared" si="14"/>
        <v>3.1678101838041262E-2</v>
      </c>
      <c r="N73" s="84">
        <f t="shared" si="14"/>
        <v>3.2904148783977114E-2</v>
      </c>
      <c r="O73" s="85">
        <f t="shared" si="14"/>
        <v>3.2323330682549729E-2</v>
      </c>
      <c r="P73" s="84">
        <f t="shared" si="14"/>
        <v>3.0591427249400581E-2</v>
      </c>
      <c r="Q73" s="85">
        <f t="shared" si="14"/>
        <v>3.074125295379556E-2</v>
      </c>
      <c r="R73" s="84">
        <f t="shared" si="14"/>
        <v>2.7784900284900285E-2</v>
      </c>
      <c r="S73" s="85">
        <f t="shared" si="14"/>
        <v>2.7524283046971701E-2</v>
      </c>
      <c r="T73" s="84">
        <f t="shared" si="14"/>
        <v>3.3891932538403696E-2</v>
      </c>
      <c r="U73" s="85">
        <f t="shared" si="14"/>
        <v>7.6789985242481304E-2</v>
      </c>
      <c r="V73" s="84">
        <f t="shared" si="14"/>
        <v>2.3441360001463941E-2</v>
      </c>
      <c r="W73" s="85">
        <f t="shared" si="14"/>
        <v>3.4344441279787336E-2</v>
      </c>
      <c r="X73" s="84">
        <f t="shared" si="14"/>
        <v>4.0584643952395687E-2</v>
      </c>
      <c r="Y73" s="85">
        <f t="shared" si="14"/>
        <v>4.1593112954320124E-2</v>
      </c>
      <c r="Z73" s="84">
        <f t="shared" si="14"/>
        <v>2.9450281070383392E-2</v>
      </c>
      <c r="AA73" s="84">
        <f t="shared" si="14"/>
        <v>2.0804678136788848E-2</v>
      </c>
      <c r="AB73" s="104">
        <f t="shared" si="14"/>
        <v>3.256683149892399E-2</v>
      </c>
      <c r="AC73" s="105">
        <f t="shared" si="14"/>
        <v>2.4075460695897638E-2</v>
      </c>
      <c r="AD73" s="18"/>
      <c r="AE73" s="18"/>
    </row>
    <row r="74" spans="1:31" s="8" customFormat="1" x14ac:dyDescent="0.2">
      <c r="A74" s="89" t="s">
        <v>19</v>
      </c>
      <c r="B74" s="84">
        <f>B10/B31</f>
        <v>3.3672753273923807E-2</v>
      </c>
      <c r="C74" s="85">
        <f t="shared" ref="C74:AC74" si="15">C10/C31</f>
        <v>3.6330328240214843E-2</v>
      </c>
      <c r="D74" s="84">
        <f t="shared" si="15"/>
        <v>4.6515498231745368E-2</v>
      </c>
      <c r="E74" s="85">
        <f t="shared" si="15"/>
        <v>3.9740499149177537E-2</v>
      </c>
      <c r="F74" s="84">
        <f t="shared" si="15"/>
        <v>6.4563895289540291E-2</v>
      </c>
      <c r="G74" s="85">
        <f t="shared" si="15"/>
        <v>4.9767024323515582E-2</v>
      </c>
      <c r="H74" s="84">
        <f t="shared" si="15"/>
        <v>4.1633577590874632E-2</v>
      </c>
      <c r="I74" s="85">
        <f t="shared" si="15"/>
        <v>3.9041574074496578E-2</v>
      </c>
      <c r="J74" s="84">
        <f t="shared" si="15"/>
        <v>3.0232449806680019E-2</v>
      </c>
      <c r="K74" s="85">
        <f t="shared" si="15"/>
        <v>4.8566358457084152E-2</v>
      </c>
      <c r="L74" s="84">
        <f t="shared" si="15"/>
        <v>4.1059417040358745E-2</v>
      </c>
      <c r="M74" s="85">
        <f t="shared" si="15"/>
        <v>4.4941370843755019E-2</v>
      </c>
      <c r="N74" s="84">
        <f t="shared" si="15"/>
        <v>5.17495455376639E-2</v>
      </c>
      <c r="O74" s="85">
        <f t="shared" si="15"/>
        <v>4.6594284044987583E-2</v>
      </c>
      <c r="P74" s="84">
        <f t="shared" si="15"/>
        <v>5.1329239052706851E-2</v>
      </c>
      <c r="Q74" s="85">
        <f t="shared" si="15"/>
        <v>4.5572845771035923E-2</v>
      </c>
      <c r="R74" s="84">
        <f t="shared" si="15"/>
        <v>4.7678062678062676E-2</v>
      </c>
      <c r="S74" s="85">
        <f t="shared" si="15"/>
        <v>3.9713008999937065E-2</v>
      </c>
      <c r="T74" s="84">
        <f t="shared" si="15"/>
        <v>8.0674615963046509E-2</v>
      </c>
      <c r="U74" s="85">
        <f t="shared" si="15"/>
        <v>8.6255152409546593E-2</v>
      </c>
      <c r="V74" s="84">
        <f t="shared" si="15"/>
        <v>3.7852032133511446E-2</v>
      </c>
      <c r="W74" s="85">
        <f t="shared" si="15"/>
        <v>4.3229216114433998E-2</v>
      </c>
      <c r="X74" s="84">
        <f t="shared" si="15"/>
        <v>6.6581324030048114E-2</v>
      </c>
      <c r="Y74" s="85">
        <f t="shared" si="15"/>
        <v>5.1822116895993038E-2</v>
      </c>
      <c r="Z74" s="84">
        <f t="shared" si="15"/>
        <v>3.8335052740173063E-2</v>
      </c>
      <c r="AA74" s="84">
        <f t="shared" si="15"/>
        <v>3.7181374323335181E-2</v>
      </c>
      <c r="AB74" s="104">
        <f t="shared" si="15"/>
        <v>4.6065862200935503E-2</v>
      </c>
      <c r="AC74" s="105">
        <f t="shared" si="15"/>
        <v>4.2496670266975012E-2</v>
      </c>
      <c r="AD74" s="18"/>
      <c r="AE74" s="18"/>
    </row>
    <row r="75" spans="1:31" s="8" customFormat="1" x14ac:dyDescent="0.2">
      <c r="A75" s="90" t="s">
        <v>20</v>
      </c>
      <c r="B75" s="84">
        <f>B11/B31</f>
        <v>4.0293428317951296E-2</v>
      </c>
      <c r="C75" s="85">
        <f t="shared" ref="C75:AC75" si="16">C11/C31</f>
        <v>4.3559623630143735E-2</v>
      </c>
      <c r="D75" s="84">
        <f t="shared" si="16"/>
        <v>4.9053463698772622E-2</v>
      </c>
      <c r="E75" s="85">
        <f t="shared" si="16"/>
        <v>4.7238372093023256E-2</v>
      </c>
      <c r="F75" s="84">
        <f t="shared" si="16"/>
        <v>6.1534393533033659E-2</v>
      </c>
      <c r="G75" s="85">
        <f t="shared" si="16"/>
        <v>5.6350190227845938E-2</v>
      </c>
      <c r="H75" s="84">
        <f t="shared" si="16"/>
        <v>4.631718586434682E-2</v>
      </c>
      <c r="I75" s="85">
        <f t="shared" si="16"/>
        <v>4.6680142915158956E-2</v>
      </c>
      <c r="J75" s="84">
        <f t="shared" si="16"/>
        <v>4.1458983556155959E-2</v>
      </c>
      <c r="K75" s="85">
        <f t="shared" si="16"/>
        <v>5.6084804333613521E-2</v>
      </c>
      <c r="L75" s="84">
        <f t="shared" si="16"/>
        <v>3.9412836322869953E-2</v>
      </c>
      <c r="M75" s="85">
        <f t="shared" si="16"/>
        <v>5.321370384818376E-2</v>
      </c>
      <c r="N75" s="84">
        <f t="shared" si="16"/>
        <v>5.1243989802833262E-2</v>
      </c>
      <c r="O75" s="85">
        <f t="shared" si="16"/>
        <v>4.6329205684578392E-2</v>
      </c>
      <c r="P75" s="84">
        <f t="shared" si="16"/>
        <v>5.2896142682875534E-2</v>
      </c>
      <c r="Q75" s="85">
        <f t="shared" si="16"/>
        <v>4.4843244655944074E-2</v>
      </c>
      <c r="R75" s="84">
        <f t="shared" si="16"/>
        <v>5.534188034188034E-2</v>
      </c>
      <c r="S75" s="85">
        <f t="shared" si="16"/>
        <v>4.814651645792687E-2</v>
      </c>
      <c r="T75" s="84">
        <f t="shared" si="16"/>
        <v>8.9537007197335913E-2</v>
      </c>
      <c r="U75" s="85">
        <f t="shared" si="16"/>
        <v>7.7807745152918426E-2</v>
      </c>
      <c r="V75" s="84">
        <f t="shared" si="16"/>
        <v>4.1237396380405147E-2</v>
      </c>
      <c r="W75" s="85">
        <f t="shared" si="16"/>
        <v>4.5808411658596788E-2</v>
      </c>
      <c r="X75" s="84">
        <f t="shared" si="16"/>
        <v>6.562473623498298E-2</v>
      </c>
      <c r="Y75" s="85">
        <f t="shared" si="16"/>
        <v>5.6634343336638214E-2</v>
      </c>
      <c r="Z75" s="84">
        <f t="shared" si="16"/>
        <v>4.6668210623828872E-2</v>
      </c>
      <c r="AA75" s="84">
        <f t="shared" si="16"/>
        <v>4.5534615477425738E-2</v>
      </c>
      <c r="AB75" s="104">
        <f t="shared" si="16"/>
        <v>4.9646632751666711E-2</v>
      </c>
      <c r="AC75" s="105">
        <f t="shared" si="16"/>
        <v>4.804688794205933E-2</v>
      </c>
      <c r="AD75" s="18"/>
      <c r="AE75" s="18"/>
    </row>
    <row r="76" spans="1:31" s="8" customFormat="1" x14ac:dyDescent="0.2">
      <c r="A76" s="89" t="s">
        <v>21</v>
      </c>
      <c r="B76" s="84">
        <f>B12/B31</f>
        <v>4.9615338779942002E-2</v>
      </c>
      <c r="C76" s="85">
        <f t="shared" ref="C76:AC76" si="17">C12/C31</f>
        <v>4.3047466463554764E-2</v>
      </c>
      <c r="D76" s="84">
        <f t="shared" si="17"/>
        <v>5.5356771375078009E-2</v>
      </c>
      <c r="E76" s="85">
        <f t="shared" si="17"/>
        <v>4.9028644356211001E-2</v>
      </c>
      <c r="F76" s="84">
        <f t="shared" si="17"/>
        <v>6.9278132436822418E-2</v>
      </c>
      <c r="G76" s="85">
        <f t="shared" si="17"/>
        <v>4.6312999615269523E-2</v>
      </c>
      <c r="H76" s="84">
        <f t="shared" si="17"/>
        <v>5.2643215536223517E-2</v>
      </c>
      <c r="I76" s="85">
        <f t="shared" si="17"/>
        <v>4.9335846060478847E-2</v>
      </c>
      <c r="J76" s="84">
        <f t="shared" si="17"/>
        <v>4.318255927702986E-2</v>
      </c>
      <c r="K76" s="85">
        <f t="shared" si="17"/>
        <v>7.5838236667600631E-2</v>
      </c>
      <c r="L76" s="84">
        <f t="shared" si="17"/>
        <v>3.8058202541106131E-2</v>
      </c>
      <c r="M76" s="85">
        <f t="shared" si="17"/>
        <v>6.1899079832029191E-2</v>
      </c>
      <c r="N76" s="84">
        <f t="shared" si="17"/>
        <v>5.1023481450407131E-2</v>
      </c>
      <c r="O76" s="85">
        <f t="shared" si="17"/>
        <v>5.5114659915283117E-2</v>
      </c>
      <c r="P76" s="84">
        <f t="shared" si="17"/>
        <v>5.8269886005131874E-2</v>
      </c>
      <c r="Q76" s="85">
        <f t="shared" si="17"/>
        <v>4.5006588189173594E-2</v>
      </c>
      <c r="R76" s="84">
        <f t="shared" si="17"/>
        <v>6.0413105413105413E-2</v>
      </c>
      <c r="S76" s="85">
        <f t="shared" si="17"/>
        <v>5.1069572940049372E-2</v>
      </c>
      <c r="T76" s="84">
        <f t="shared" si="17"/>
        <v>5.6665592437426145E-2</v>
      </c>
      <c r="U76" s="85">
        <f t="shared" si="17"/>
        <v>6.330466642918936E-2</v>
      </c>
      <c r="V76" s="84">
        <f t="shared" si="17"/>
        <v>3.9078082968872947E-2</v>
      </c>
      <c r="W76" s="85">
        <f t="shared" si="17"/>
        <v>5.6663185543846327E-2</v>
      </c>
      <c r="X76" s="84">
        <f t="shared" si="17"/>
        <v>6.1376361027487829E-2</v>
      </c>
      <c r="Y76" s="85">
        <f t="shared" si="17"/>
        <v>6.0019829274780549E-2</v>
      </c>
      <c r="Z76" s="84">
        <f t="shared" si="17"/>
        <v>5.1055856159336381E-2</v>
      </c>
      <c r="AA76" s="84">
        <f t="shared" si="17"/>
        <v>5.5404068434642025E-2</v>
      </c>
      <c r="AB76" s="104">
        <f t="shared" si="17"/>
        <v>5.3027812890905725E-2</v>
      </c>
      <c r="AC76" s="105">
        <f t="shared" si="17"/>
        <v>5.2253947638705743E-2</v>
      </c>
      <c r="AD76" s="18"/>
      <c r="AE76" s="18"/>
    </row>
    <row r="77" spans="1:31" s="8" customFormat="1" x14ac:dyDescent="0.2">
      <c r="A77" s="90" t="s">
        <v>22</v>
      </c>
      <c r="B77" s="84">
        <f>B13/B31</f>
        <v>5.7500562757378741E-2</v>
      </c>
      <c r="C77" s="85">
        <f t="shared" ref="C77:AC77" si="18">C13/C31</f>
        <v>5.1957687938698725E-2</v>
      </c>
      <c r="D77" s="84">
        <f t="shared" si="18"/>
        <v>6.571666319950073E-2</v>
      </c>
      <c r="E77" s="85">
        <f t="shared" si="18"/>
        <v>4.821327283040272E-2</v>
      </c>
      <c r="F77" s="84">
        <f t="shared" si="18"/>
        <v>7.5495788161523067E-2</v>
      </c>
      <c r="G77" s="85">
        <f t="shared" si="18"/>
        <v>4.1730432180566837E-2</v>
      </c>
      <c r="H77" s="84">
        <f t="shared" si="18"/>
        <v>6.1699093960942857E-2</v>
      </c>
      <c r="I77" s="85">
        <f t="shared" si="18"/>
        <v>5.5235887584359641E-2</v>
      </c>
      <c r="J77" s="84">
        <f t="shared" si="18"/>
        <v>4.9983695905343087E-2</v>
      </c>
      <c r="K77" s="85">
        <f t="shared" si="18"/>
        <v>0.12085551508359017</v>
      </c>
      <c r="L77" s="84">
        <f t="shared" si="18"/>
        <v>3.447309417040359E-2</v>
      </c>
      <c r="M77" s="85">
        <f t="shared" si="18"/>
        <v>8.867803299754469E-2</v>
      </c>
      <c r="N77" s="84">
        <f t="shared" si="18"/>
        <v>5.3346886529628795E-2</v>
      </c>
      <c r="O77" s="85">
        <f t="shared" si="18"/>
        <v>7.1549518260653172E-2</v>
      </c>
      <c r="P77" s="84">
        <f t="shared" si="18"/>
        <v>6.5115887771842004E-2</v>
      </c>
      <c r="Q77" s="85">
        <f t="shared" si="18"/>
        <v>4.5703520597619542E-2</v>
      </c>
      <c r="R77" s="84">
        <f t="shared" si="18"/>
        <v>7.1951566951566945E-2</v>
      </c>
      <c r="S77" s="85">
        <f t="shared" si="18"/>
        <v>5.2531101181110623E-2</v>
      </c>
      <c r="T77" s="84">
        <f t="shared" si="18"/>
        <v>5.1992695241164462E-2</v>
      </c>
      <c r="U77" s="85">
        <f t="shared" si="18"/>
        <v>5.0379115566637829E-2</v>
      </c>
      <c r="V77" s="84">
        <f t="shared" si="18"/>
        <v>3.6424689369956263E-2</v>
      </c>
      <c r="W77" s="85">
        <f t="shared" si="18"/>
        <v>7.6386910978195513E-2</v>
      </c>
      <c r="X77" s="84">
        <f t="shared" si="18"/>
        <v>6.5188644740173871E-2</v>
      </c>
      <c r="Y77" s="85">
        <f t="shared" si="18"/>
        <v>5.5546151427949601E-2</v>
      </c>
      <c r="Z77" s="84">
        <f t="shared" si="18"/>
        <v>5.9683769501231658E-2</v>
      </c>
      <c r="AA77" s="84">
        <f t="shared" si="18"/>
        <v>5.5456351600267045E-2</v>
      </c>
      <c r="AB77" s="104">
        <f t="shared" si="18"/>
        <v>5.8958875811947628E-2</v>
      </c>
      <c r="AC77" s="105">
        <f t="shared" si="18"/>
        <v>5.9373281294520686E-2</v>
      </c>
      <c r="AD77" s="18"/>
      <c r="AE77" s="18"/>
    </row>
    <row r="78" spans="1:31" s="8" customFormat="1" x14ac:dyDescent="0.2">
      <c r="A78" s="89" t="s">
        <v>23</v>
      </c>
      <c r="B78" s="84">
        <f>B14/B31</f>
        <v>5.7646217608347344E-2</v>
      </c>
      <c r="C78" s="85">
        <f t="shared" ref="C78:AC78" si="19">C14/C31</f>
        <v>5.8523805459070107E-2</v>
      </c>
      <c r="D78" s="84">
        <f t="shared" si="19"/>
        <v>6.4468483461618473E-2</v>
      </c>
      <c r="E78" s="85">
        <f t="shared" si="19"/>
        <v>4.5979863868406128E-2</v>
      </c>
      <c r="F78" s="84">
        <f t="shared" si="19"/>
        <v>6.8160012087787561E-2</v>
      </c>
      <c r="G78" s="85">
        <f t="shared" si="19"/>
        <v>3.8190911811225581E-2</v>
      </c>
      <c r="H78" s="84">
        <f t="shared" si="19"/>
        <v>5.9763383027108978E-2</v>
      </c>
      <c r="I78" s="85">
        <f t="shared" si="19"/>
        <v>5.3068432268162137E-2</v>
      </c>
      <c r="J78" s="84">
        <f t="shared" si="19"/>
        <v>4.7375040760236645E-2</v>
      </c>
      <c r="K78" s="85">
        <f t="shared" si="19"/>
        <v>9.2976557392360132E-2</v>
      </c>
      <c r="L78" s="84">
        <f t="shared" si="19"/>
        <v>2.9825298953662184E-2</v>
      </c>
      <c r="M78" s="85">
        <f t="shared" si="19"/>
        <v>7.534592349526148E-2</v>
      </c>
      <c r="N78" s="84">
        <f t="shared" si="19"/>
        <v>5.0802973097981007E-2</v>
      </c>
      <c r="O78" s="85">
        <f t="shared" si="19"/>
        <v>5.9913119214935272E-2</v>
      </c>
      <c r="P78" s="84">
        <f t="shared" si="19"/>
        <v>6.562066209565473E-2</v>
      </c>
      <c r="Q78" s="85">
        <f t="shared" si="19"/>
        <v>3.8407509446701002E-2</v>
      </c>
      <c r="R78" s="84">
        <f t="shared" si="19"/>
        <v>6.7877492877492882E-2</v>
      </c>
      <c r="S78" s="85">
        <f t="shared" si="19"/>
        <v>4.9062593967874352E-2</v>
      </c>
      <c r="T78" s="84">
        <f t="shared" si="19"/>
        <v>5.4570845418412291E-2</v>
      </c>
      <c r="U78" s="85">
        <f t="shared" si="19"/>
        <v>4.5290316014452194E-2</v>
      </c>
      <c r="V78" s="84">
        <f t="shared" si="19"/>
        <v>3.4823503577506541E-2</v>
      </c>
      <c r="W78" s="85">
        <f t="shared" si="19"/>
        <v>6.8767998987309731E-2</v>
      </c>
      <c r="X78" s="84">
        <f t="shared" si="19"/>
        <v>6.1798385054722446E-2</v>
      </c>
      <c r="Y78" s="85">
        <f t="shared" si="19"/>
        <v>4.4809324595555339E-2</v>
      </c>
      <c r="Z78" s="84">
        <f t="shared" si="19"/>
        <v>5.8631071436090698E-2</v>
      </c>
      <c r="AA78" s="84">
        <f t="shared" si="19"/>
        <v>6.0527818665894483E-2</v>
      </c>
      <c r="AB78" s="104">
        <f t="shared" si="19"/>
        <v>5.6648765009627108E-2</v>
      </c>
      <c r="AC78" s="105">
        <f t="shared" si="19"/>
        <v>5.5836806636936513E-2</v>
      </c>
      <c r="AD78" s="18"/>
      <c r="AE78" s="18"/>
    </row>
    <row r="79" spans="1:31" s="8" customFormat="1" x14ac:dyDescent="0.2">
      <c r="A79" s="90" t="s">
        <v>24</v>
      </c>
      <c r="B79" s="84">
        <f>B15/B31</f>
        <v>6.006276399941738E-2</v>
      </c>
      <c r="C79" s="85">
        <f t="shared" ref="C79:AC79" si="20">C15/C31</f>
        <v>6.328424066133935E-2</v>
      </c>
      <c r="D79" s="84">
        <f t="shared" si="20"/>
        <v>6.860827959226129E-2</v>
      </c>
      <c r="E79" s="85">
        <f t="shared" si="20"/>
        <v>4.690158820192853E-2</v>
      </c>
      <c r="F79" s="84">
        <f t="shared" si="20"/>
        <v>7.1370830657651194E-2</v>
      </c>
      <c r="G79" s="85">
        <f t="shared" si="20"/>
        <v>3.8361903133415982E-2</v>
      </c>
      <c r="H79" s="84">
        <f t="shared" si="20"/>
        <v>6.5575027975309536E-2</v>
      </c>
      <c r="I79" s="85">
        <f t="shared" si="20"/>
        <v>5.4980356010239519E-2</v>
      </c>
      <c r="J79" s="84">
        <f t="shared" si="20"/>
        <v>4.6443378208412912E-2</v>
      </c>
      <c r="K79" s="85">
        <f t="shared" si="20"/>
        <v>7.1401886616232368E-2</v>
      </c>
      <c r="L79" s="84">
        <f t="shared" si="20"/>
        <v>3.2417787742899849E-2</v>
      </c>
      <c r="M79" s="85">
        <f t="shared" si="20"/>
        <v>8.6188301704949635E-2</v>
      </c>
      <c r="N79" s="84">
        <f t="shared" si="20"/>
        <v>5.194854088009724E-2</v>
      </c>
      <c r="O79" s="85">
        <f t="shared" si="20"/>
        <v>6.7594981904344584E-2</v>
      </c>
      <c r="P79" s="84">
        <f t="shared" si="20"/>
        <v>6.9764018003617548E-2</v>
      </c>
      <c r="Q79" s="85">
        <f t="shared" si="20"/>
        <v>4.1500147009179908E-2</v>
      </c>
      <c r="R79" s="84">
        <f t="shared" si="20"/>
        <v>6.9252136752136748E-2</v>
      </c>
      <c r="S79" s="85">
        <f t="shared" si="20"/>
        <v>4.976888273508577E-2</v>
      </c>
      <c r="T79" s="84">
        <f t="shared" si="20"/>
        <v>4.7534643893006767E-2</v>
      </c>
      <c r="U79" s="85">
        <f t="shared" si="20"/>
        <v>4.6867843875629742E-2</v>
      </c>
      <c r="V79" s="84">
        <f t="shared" si="20"/>
        <v>3.844675828499277E-2</v>
      </c>
      <c r="W79" s="85">
        <f t="shared" si="20"/>
        <v>7.7178075255546055E-2</v>
      </c>
      <c r="X79" s="84">
        <f t="shared" si="20"/>
        <v>5.6312072700672428E-2</v>
      </c>
      <c r="Y79" s="85">
        <f t="shared" si="20"/>
        <v>4.4736778468309431E-2</v>
      </c>
      <c r="Z79" s="84">
        <f t="shared" si="20"/>
        <v>6.2879760826999601E-2</v>
      </c>
      <c r="AA79" s="84">
        <f t="shared" si="20"/>
        <v>6.2510557177674286E-2</v>
      </c>
      <c r="AB79" s="104">
        <f t="shared" si="20"/>
        <v>5.9390992346399371E-2</v>
      </c>
      <c r="AC79" s="105">
        <f t="shared" si="20"/>
        <v>5.9208285568506359E-2</v>
      </c>
      <c r="AD79" s="18"/>
      <c r="AE79" s="18"/>
    </row>
    <row r="80" spans="1:31" s="8" customFormat="1" x14ac:dyDescent="0.2">
      <c r="A80" s="89" t="s">
        <v>25</v>
      </c>
      <c r="B80" s="84">
        <f>B16/B31</f>
        <v>6.1320692257782604E-2</v>
      </c>
      <c r="C80" s="85">
        <f t="shared" ref="C80:AC80" si="21">C16/C31</f>
        <v>6.565460908619343E-2</v>
      </c>
      <c r="D80" s="84">
        <f t="shared" si="21"/>
        <v>6.3802787601414598E-2</v>
      </c>
      <c r="E80" s="85">
        <f t="shared" si="21"/>
        <v>5.2077424844015882E-2</v>
      </c>
      <c r="F80" s="84">
        <f t="shared" si="21"/>
        <v>6.3453329807728623E-2</v>
      </c>
      <c r="G80" s="85">
        <f t="shared" si="21"/>
        <v>3.956739195485829E-2</v>
      </c>
      <c r="H80" s="84">
        <f t="shared" si="21"/>
        <v>6.5940511857921519E-2</v>
      </c>
      <c r="I80" s="85">
        <f t="shared" si="21"/>
        <v>5.435977933023349E-2</v>
      </c>
      <c r="J80" s="84">
        <f t="shared" si="21"/>
        <v>4.6210462570456981E-2</v>
      </c>
      <c r="K80" s="85">
        <f t="shared" si="21"/>
        <v>6.3930139161296348E-2</v>
      </c>
      <c r="L80" s="84">
        <f t="shared" si="21"/>
        <v>3.7696188340807173E-2</v>
      </c>
      <c r="M80" s="85">
        <f t="shared" si="21"/>
        <v>8.537368916221115E-2</v>
      </c>
      <c r="N80" s="84">
        <f t="shared" si="21"/>
        <v>5.1018103197908934E-2</v>
      </c>
      <c r="O80" s="85">
        <f t="shared" si="21"/>
        <v>6.1005891231316035E-2</v>
      </c>
      <c r="P80" s="84">
        <f t="shared" si="21"/>
        <v>6.720859798931561E-2</v>
      </c>
      <c r="Q80" s="85">
        <f t="shared" si="21"/>
        <v>4.7075606276747506E-2</v>
      </c>
      <c r="R80" s="84">
        <f t="shared" si="21"/>
        <v>6.7777777777777784E-2</v>
      </c>
      <c r="S80" s="85">
        <f t="shared" si="21"/>
        <v>5.0601044747938827E-2</v>
      </c>
      <c r="T80" s="84">
        <f t="shared" si="21"/>
        <v>4.3022881082823074E-2</v>
      </c>
      <c r="U80" s="85">
        <f t="shared" si="21"/>
        <v>4.966668362933184E-2</v>
      </c>
      <c r="V80" s="84">
        <f t="shared" si="21"/>
        <v>4.2564093179863489E-2</v>
      </c>
      <c r="W80" s="85">
        <f t="shared" si="21"/>
        <v>6.9646191335168833E-2</v>
      </c>
      <c r="X80" s="84">
        <f t="shared" si="21"/>
        <v>5.8337788031398587E-2</v>
      </c>
      <c r="Y80" s="85">
        <f t="shared" si="21"/>
        <v>4.5365511571107298E-2</v>
      </c>
      <c r="Z80" s="84">
        <f t="shared" si="21"/>
        <v>6.3949302061182808E-2</v>
      </c>
      <c r="AA80" s="84">
        <f t="shared" si="21"/>
        <v>6.3419479903155496E-2</v>
      </c>
      <c r="AB80" s="104">
        <f t="shared" si="21"/>
        <v>5.9114332370073561E-2</v>
      </c>
      <c r="AC80" s="105">
        <f t="shared" si="21"/>
        <v>5.8674865651070482E-2</v>
      </c>
      <c r="AD80" s="18"/>
      <c r="AE80" s="18"/>
    </row>
    <row r="81" spans="1:31" s="8" customFormat="1" x14ac:dyDescent="0.2">
      <c r="A81" s="90" t="s">
        <v>26</v>
      </c>
      <c r="B81" s="84">
        <f>B17/B31</f>
        <v>5.8765111690787991E-2</v>
      </c>
      <c r="C81" s="85">
        <f t="shared" ref="C81:AC81" si="22">C17/C31</f>
        <v>6.583846037676383E-2</v>
      </c>
      <c r="D81" s="84">
        <f t="shared" si="22"/>
        <v>6.0786353234865823E-2</v>
      </c>
      <c r="E81" s="85">
        <f t="shared" si="22"/>
        <v>5.5055303460011341E-2</v>
      </c>
      <c r="F81" s="84">
        <f t="shared" si="22"/>
        <v>5.2506327201299434E-2</v>
      </c>
      <c r="G81" s="85">
        <f t="shared" si="22"/>
        <v>4.4414995938956099E-2</v>
      </c>
      <c r="H81" s="84">
        <f t="shared" si="22"/>
        <v>6.2515792513446203E-2</v>
      </c>
      <c r="I81" s="85">
        <f t="shared" si="22"/>
        <v>5.5774329115541338E-2</v>
      </c>
      <c r="J81" s="84">
        <f t="shared" si="22"/>
        <v>5.1334606605487491E-2</v>
      </c>
      <c r="K81" s="85">
        <f t="shared" si="22"/>
        <v>5.4683851685813016E-2</v>
      </c>
      <c r="L81" s="84">
        <f t="shared" si="22"/>
        <v>4.3675261584454408E-2</v>
      </c>
      <c r="M81" s="85">
        <f t="shared" si="22"/>
        <v>6.6281924780284079E-2</v>
      </c>
      <c r="N81" s="84">
        <f t="shared" si="22"/>
        <v>5.3207051964675636E-2</v>
      </c>
      <c r="O81" s="85">
        <f t="shared" si="22"/>
        <v>5.4681878918696677E-2</v>
      </c>
      <c r="P81" s="84">
        <f t="shared" si="22"/>
        <v>6.6346275186135534E-2</v>
      </c>
      <c r="Q81" s="85">
        <f t="shared" si="22"/>
        <v>4.7598305583081965E-2</v>
      </c>
      <c r="R81" s="84">
        <f t="shared" si="22"/>
        <v>6.6673789173789175E-2</v>
      </c>
      <c r="S81" s="85">
        <f t="shared" si="22"/>
        <v>5.0768875742127677E-2</v>
      </c>
      <c r="T81" s="84">
        <f t="shared" si="22"/>
        <v>4.3398861317005051E-2</v>
      </c>
      <c r="U81" s="85">
        <f t="shared" si="22"/>
        <v>5.3025291333774364E-2</v>
      </c>
      <c r="V81" s="84">
        <f t="shared" si="22"/>
        <v>4.694676743462587E-2</v>
      </c>
      <c r="W81" s="85">
        <f t="shared" si="22"/>
        <v>6.2422861482958322E-2</v>
      </c>
      <c r="X81" s="84">
        <f t="shared" si="22"/>
        <v>5.5299215035309345E-2</v>
      </c>
      <c r="Y81" s="85">
        <f t="shared" si="22"/>
        <v>4.7638623558145722E-2</v>
      </c>
      <c r="Z81" s="84">
        <f t="shared" si="22"/>
        <v>6.252184348485168E-2</v>
      </c>
      <c r="AA81" s="84">
        <f t="shared" si="22"/>
        <v>6.7602133153157495E-2</v>
      </c>
      <c r="AB81" s="104">
        <f t="shared" si="22"/>
        <v>5.7786364483709669E-2</v>
      </c>
      <c r="AC81" s="105">
        <f t="shared" si="22"/>
        <v>5.7615314784014632E-2</v>
      </c>
      <c r="AD81" s="18"/>
      <c r="AE81" s="18"/>
    </row>
    <row r="82" spans="1:31" s="8" customFormat="1" x14ac:dyDescent="0.2">
      <c r="A82" s="89" t="s">
        <v>27</v>
      </c>
      <c r="B82" s="84">
        <f>B18/B31</f>
        <v>6.3525377047443751E-2</v>
      </c>
      <c r="C82" s="85">
        <f t="shared" ref="C82:AC82" si="23">C18/C31</f>
        <v>6.9377597720244003E-2</v>
      </c>
      <c r="D82" s="84">
        <f t="shared" si="23"/>
        <v>6.5258997295610563E-2</v>
      </c>
      <c r="E82" s="85">
        <f t="shared" si="23"/>
        <v>5.500212705615428E-2</v>
      </c>
      <c r="F82" s="84">
        <f t="shared" si="23"/>
        <v>5.3103161711932911E-2</v>
      </c>
      <c r="G82" s="85">
        <f t="shared" si="23"/>
        <v>5.2297695891933484E-2</v>
      </c>
      <c r="H82" s="84">
        <f t="shared" si="23"/>
        <v>6.6549651662274847E-2</v>
      </c>
      <c r="I82" s="85">
        <f t="shared" si="23"/>
        <v>5.9461284684988888E-2</v>
      </c>
      <c r="J82" s="84">
        <f t="shared" si="23"/>
        <v>5.902082265803326E-2</v>
      </c>
      <c r="K82" s="85">
        <f t="shared" si="23"/>
        <v>5.3329597459605867E-2</v>
      </c>
      <c r="L82" s="84">
        <f t="shared" si="23"/>
        <v>5.1067357997010461E-2</v>
      </c>
      <c r="M82" s="85">
        <f t="shared" si="23"/>
        <v>6.0315748410931874E-2</v>
      </c>
      <c r="N82" s="84">
        <f t="shared" si="23"/>
        <v>5.7617219013198231E-2</v>
      </c>
      <c r="O82" s="85">
        <f t="shared" si="23"/>
        <v>5.3313209016992061E-2</v>
      </c>
      <c r="P82" s="84">
        <f t="shared" si="23"/>
        <v>7.1646405586169179E-2</v>
      </c>
      <c r="Q82" s="85">
        <f t="shared" si="23"/>
        <v>5.0745390989970704E-2</v>
      </c>
      <c r="R82" s="84">
        <f t="shared" si="23"/>
        <v>6.4736467236467241E-2</v>
      </c>
      <c r="S82" s="85">
        <f t="shared" si="23"/>
        <v>5.501360130348739E-2</v>
      </c>
      <c r="T82" s="84">
        <f t="shared" si="23"/>
        <v>5.510796003867225E-2</v>
      </c>
      <c r="U82" s="85">
        <f t="shared" si="23"/>
        <v>4.244058826522823E-2</v>
      </c>
      <c r="V82" s="84">
        <f t="shared" si="23"/>
        <v>5.6938166779512141E-2</v>
      </c>
      <c r="W82" s="85">
        <f t="shared" si="23"/>
        <v>5.8427481882338046E-2</v>
      </c>
      <c r="X82" s="84">
        <f t="shared" si="23"/>
        <v>5.5242945165011395E-2</v>
      </c>
      <c r="Y82" s="85">
        <f t="shared" si="23"/>
        <v>4.6816434116025436E-2</v>
      </c>
      <c r="Z82" s="84">
        <f t="shared" si="23"/>
        <v>6.2227088026612205E-2</v>
      </c>
      <c r="AA82" s="84">
        <f t="shared" si="23"/>
        <v>6.9419978604119914E-2</v>
      </c>
      <c r="AB82" s="104">
        <f t="shared" si="23"/>
        <v>6.1075324630840075E-2</v>
      </c>
      <c r="AC82" s="105">
        <f t="shared" si="23"/>
        <v>5.8983652833089262E-2</v>
      </c>
      <c r="AD82" s="18"/>
      <c r="AE82" s="18"/>
    </row>
    <row r="83" spans="1:31" s="8" customFormat="1" x14ac:dyDescent="0.2">
      <c r="A83" s="90" t="s">
        <v>28</v>
      </c>
      <c r="B83" s="84">
        <f>B19/B31</f>
        <v>6.6405370691595716E-2</v>
      </c>
      <c r="C83" s="85">
        <f t="shared" ref="C83:AC83" si="24">C19/C31</f>
        <v>7.5963413593176488E-2</v>
      </c>
      <c r="D83" s="84">
        <f t="shared" si="24"/>
        <v>7.0813397129186606E-2</v>
      </c>
      <c r="E83" s="85">
        <f t="shared" si="24"/>
        <v>6.5796937039137832E-2</v>
      </c>
      <c r="F83" s="84">
        <f t="shared" si="24"/>
        <v>5.5037207721074302E-2</v>
      </c>
      <c r="G83" s="85">
        <f t="shared" si="24"/>
        <v>6.7233787885264823E-2</v>
      </c>
      <c r="H83" s="84">
        <f t="shared" si="24"/>
        <v>7.1291917842832911E-2</v>
      </c>
      <c r="I83" s="85">
        <f t="shared" si="24"/>
        <v>6.6830632760060418E-2</v>
      </c>
      <c r="J83" s="84">
        <f t="shared" si="24"/>
        <v>6.628779056225835E-2</v>
      </c>
      <c r="K83" s="85">
        <f t="shared" si="24"/>
        <v>5.0014009526478005E-2</v>
      </c>
      <c r="L83" s="84">
        <f t="shared" si="24"/>
        <v>7.5602578475336329E-2</v>
      </c>
      <c r="M83" s="85">
        <f t="shared" si="24"/>
        <v>5.6862250166364536E-2</v>
      </c>
      <c r="N83" s="84">
        <f t="shared" si="24"/>
        <v>6.989576946658492E-2</v>
      </c>
      <c r="O83" s="85">
        <f t="shared" si="24"/>
        <v>5.741380895964858E-2</v>
      </c>
      <c r="P83" s="84">
        <f t="shared" si="24"/>
        <v>7.7903503975097793E-2</v>
      </c>
      <c r="Q83" s="85">
        <f t="shared" si="24"/>
        <v>5.6527752066295699E-2</v>
      </c>
      <c r="R83" s="84">
        <f t="shared" si="24"/>
        <v>6.6467236467236471E-2</v>
      </c>
      <c r="S83" s="85">
        <f t="shared" si="24"/>
        <v>6.4726820092167181E-2</v>
      </c>
      <c r="T83" s="84">
        <f t="shared" si="24"/>
        <v>6.1929315715973786E-2</v>
      </c>
      <c r="U83" s="85">
        <f t="shared" si="24"/>
        <v>4.147371635031296E-2</v>
      </c>
      <c r="V83" s="84">
        <f t="shared" si="24"/>
        <v>7.4212674071769721E-2</v>
      </c>
      <c r="W83" s="85">
        <f t="shared" si="24"/>
        <v>6.357004968511662E-2</v>
      </c>
      <c r="X83" s="84">
        <f t="shared" si="24"/>
        <v>6.2783107784936551E-2</v>
      </c>
      <c r="Y83" s="85">
        <f t="shared" si="24"/>
        <v>5.5328513046211884E-2</v>
      </c>
      <c r="Z83" s="84">
        <f t="shared" si="24"/>
        <v>6.7246352401204287E-2</v>
      </c>
      <c r="AA83" s="84">
        <f t="shared" si="24"/>
        <v>7.656668516686374E-2</v>
      </c>
      <c r="AB83" s="104">
        <f t="shared" si="24"/>
        <v>6.8406814003474065E-2</v>
      </c>
      <c r="AC83" s="105">
        <f t="shared" si="24"/>
        <v>6.5636492548686989E-2</v>
      </c>
      <c r="AD83" s="18"/>
      <c r="AE83" s="18"/>
    </row>
    <row r="84" spans="1:31" s="8" customFormat="1" x14ac:dyDescent="0.2">
      <c r="A84" s="89" t="s">
        <v>29</v>
      </c>
      <c r="B84" s="84">
        <f>B20/B31</f>
        <v>7.7018312787171778E-2</v>
      </c>
      <c r="C84" s="85">
        <f t="shared" ref="C84:AC84" si="25">C20/C31</f>
        <v>7.9535381524258528E-2</v>
      </c>
      <c r="D84" s="84">
        <f t="shared" si="25"/>
        <v>7.3975452465154981E-2</v>
      </c>
      <c r="E84" s="85">
        <f t="shared" si="25"/>
        <v>7.1415910380034031E-2</v>
      </c>
      <c r="F84" s="84">
        <f t="shared" si="25"/>
        <v>5.9985645752275905E-2</v>
      </c>
      <c r="G84" s="85">
        <f t="shared" si="25"/>
        <v>7.6159534903603637E-2</v>
      </c>
      <c r="H84" s="84">
        <f t="shared" si="25"/>
        <v>7.0876800346532862E-2</v>
      </c>
      <c r="I84" s="85">
        <f t="shared" si="25"/>
        <v>7.1384570455986965E-2</v>
      </c>
      <c r="J84" s="84">
        <f t="shared" si="25"/>
        <v>8.086830949829972E-2</v>
      </c>
      <c r="K84" s="85">
        <f t="shared" si="25"/>
        <v>4.76790884468105E-2</v>
      </c>
      <c r="L84" s="84">
        <f t="shared" si="25"/>
        <v>7.7961509715994026E-2</v>
      </c>
      <c r="M84" s="85">
        <f t="shared" si="25"/>
        <v>5.386768856559352E-2</v>
      </c>
      <c r="N84" s="84">
        <f t="shared" si="25"/>
        <v>6.9449374509234454E-2</v>
      </c>
      <c r="O84" s="85">
        <f t="shared" si="25"/>
        <v>6.1898502036775563E-2</v>
      </c>
      <c r="P84" s="84">
        <f t="shared" si="25"/>
        <v>7.6914987590964545E-2</v>
      </c>
      <c r="Q84" s="85">
        <f t="shared" si="25"/>
        <v>6.4988947087584806E-2</v>
      </c>
      <c r="R84" s="84">
        <f t="shared" si="25"/>
        <v>6.7079772079772074E-2</v>
      </c>
      <c r="S84" s="85">
        <f t="shared" si="25"/>
        <v>7.4398081132299773E-2</v>
      </c>
      <c r="T84" s="84">
        <f t="shared" si="25"/>
        <v>9.4908153399935552E-2</v>
      </c>
      <c r="U84" s="85">
        <f t="shared" si="25"/>
        <v>5.4348379217342632E-2</v>
      </c>
      <c r="V84" s="84">
        <f t="shared" si="25"/>
        <v>7.9492012370303955E-2</v>
      </c>
      <c r="W84" s="85">
        <f t="shared" si="25"/>
        <v>6.5516313807398974E-2</v>
      </c>
      <c r="X84" s="84">
        <f t="shared" si="25"/>
        <v>6.7158090200602094E-2</v>
      </c>
      <c r="Y84" s="85">
        <f t="shared" si="25"/>
        <v>6.3260222958431075E-2</v>
      </c>
      <c r="Z84" s="84">
        <f t="shared" si="25"/>
        <v>7.2568793818556965E-2</v>
      </c>
      <c r="AA84" s="84">
        <f t="shared" si="25"/>
        <v>7.7262453447873677E-2</v>
      </c>
      <c r="AB84" s="104">
        <f t="shared" si="25"/>
        <v>7.2035011978718255E-2</v>
      </c>
      <c r="AC84" s="105">
        <f t="shared" si="25"/>
        <v>6.9997283202904992E-2</v>
      </c>
      <c r="AD84" s="18"/>
      <c r="AE84" s="18"/>
    </row>
    <row r="85" spans="1:31" s="8" customFormat="1" x14ac:dyDescent="0.2">
      <c r="A85" s="90" t="s">
        <v>30</v>
      </c>
      <c r="B85" s="84">
        <f>B21/B31</f>
        <v>7.9990995881940127E-2</v>
      </c>
      <c r="C85" s="85">
        <f t="shared" ref="C85:AC85" si="26">C21/C31</f>
        <v>7.9095451650393639E-2</v>
      </c>
      <c r="D85" s="84">
        <f t="shared" si="26"/>
        <v>6.6215935094653636E-2</v>
      </c>
      <c r="E85" s="85">
        <f t="shared" si="26"/>
        <v>7.6751276233692572E-2</v>
      </c>
      <c r="F85" s="84">
        <f t="shared" si="26"/>
        <v>5.8006270539795263E-2</v>
      </c>
      <c r="G85" s="85">
        <f t="shared" si="26"/>
        <v>7.7099987175650836E-2</v>
      </c>
      <c r="H85" s="84">
        <f t="shared" si="26"/>
        <v>7.0804605999350248E-2</v>
      </c>
      <c r="I85" s="85">
        <f t="shared" si="26"/>
        <v>7.4866188153373703E-2</v>
      </c>
      <c r="J85" s="84">
        <f t="shared" si="26"/>
        <v>7.2576512787068517E-2</v>
      </c>
      <c r="K85" s="85">
        <f t="shared" si="26"/>
        <v>5.4076772205099467E-2</v>
      </c>
      <c r="L85" s="84">
        <f t="shared" si="26"/>
        <v>8.3578568759342303E-2</v>
      </c>
      <c r="M85" s="85">
        <f t="shared" si="26"/>
        <v>5.5932903462676979E-2</v>
      </c>
      <c r="N85" s="84">
        <f t="shared" si="26"/>
        <v>7.2385900373250725E-2</v>
      </c>
      <c r="O85" s="85">
        <f t="shared" si="26"/>
        <v>6.9558725676355557E-2</v>
      </c>
      <c r="P85" s="84">
        <f t="shared" si="26"/>
        <v>6.8617759643292808E-2</v>
      </c>
      <c r="Q85" s="85">
        <f t="shared" si="26"/>
        <v>7.9580969389421871E-2</v>
      </c>
      <c r="R85" s="84">
        <f t="shared" si="26"/>
        <v>6.3490028490028494E-2</v>
      </c>
      <c r="S85" s="85">
        <f t="shared" si="26"/>
        <v>7.9698743365431007E-2</v>
      </c>
      <c r="T85" s="84">
        <f t="shared" si="26"/>
        <v>7.906327210226663E-2</v>
      </c>
      <c r="U85" s="85">
        <f t="shared" si="26"/>
        <v>5.852119485013485E-2</v>
      </c>
      <c r="V85" s="84">
        <f t="shared" si="26"/>
        <v>7.8513001628634685E-2</v>
      </c>
      <c r="W85" s="85">
        <f t="shared" si="26"/>
        <v>6.5397639165796384E-2</v>
      </c>
      <c r="X85" s="84">
        <f t="shared" si="26"/>
        <v>6.9844976507329154E-2</v>
      </c>
      <c r="Y85" s="85">
        <f t="shared" si="26"/>
        <v>7.8349817425579768E-2</v>
      </c>
      <c r="Z85" s="84">
        <f t="shared" si="26"/>
        <v>7.5520559193212197E-2</v>
      </c>
      <c r="AA85" s="84">
        <f t="shared" si="26"/>
        <v>7.0115746885129865E-2</v>
      </c>
      <c r="AB85" s="104">
        <f t="shared" si="26"/>
        <v>7.1932252558940105E-2</v>
      </c>
      <c r="AC85" s="105">
        <f t="shared" si="26"/>
        <v>7.2549747205343476E-2</v>
      </c>
      <c r="AD85" s="18"/>
      <c r="AE85" s="18"/>
    </row>
    <row r="86" spans="1:31" s="8" customFormat="1" x14ac:dyDescent="0.2">
      <c r="A86" s="89" t="s">
        <v>31</v>
      </c>
      <c r="B86" s="84">
        <f>B22/B31</f>
        <v>7.6137763006316125E-2</v>
      </c>
      <c r="C86" s="85">
        <f t="shared" ref="C86:AC86" si="27">C22/C31</f>
        <v>6.6396580365995397E-2</v>
      </c>
      <c r="D86" s="84">
        <f t="shared" si="27"/>
        <v>6.1389640108175575E-2</v>
      </c>
      <c r="E86" s="85">
        <f t="shared" si="27"/>
        <v>6.8898893930799773E-2</v>
      </c>
      <c r="F86" s="84">
        <f t="shared" si="27"/>
        <v>5.0715823669399009E-2</v>
      </c>
      <c r="G86" s="85">
        <f t="shared" si="27"/>
        <v>7.2363527550976789E-2</v>
      </c>
      <c r="H86" s="84">
        <f t="shared" si="27"/>
        <v>6.545320001443887E-2</v>
      </c>
      <c r="I86" s="85">
        <f t="shared" si="27"/>
        <v>7.3771052835716014E-2</v>
      </c>
      <c r="J86" s="84">
        <f t="shared" si="27"/>
        <v>7.9657148180928866E-2</v>
      </c>
      <c r="K86" s="85">
        <f t="shared" si="27"/>
        <v>4.5951246847856543E-2</v>
      </c>
      <c r="L86" s="84">
        <f t="shared" si="27"/>
        <v>9.2488789237668165E-2</v>
      </c>
      <c r="M86" s="85">
        <f t="shared" si="27"/>
        <v>4.7717937538722777E-2</v>
      </c>
      <c r="N86" s="84">
        <f t="shared" si="27"/>
        <v>7.0213086363978619E-2</v>
      </c>
      <c r="O86" s="85">
        <f t="shared" si="27"/>
        <v>6.4430270866806236E-2</v>
      </c>
      <c r="P86" s="84">
        <f t="shared" si="27"/>
        <v>5.5251756194001599E-2</v>
      </c>
      <c r="Q86" s="85">
        <f t="shared" si="27"/>
        <v>8.5417778310156706E-2</v>
      </c>
      <c r="R86" s="84">
        <f t="shared" si="27"/>
        <v>5.6631054131054133E-2</v>
      </c>
      <c r="S86" s="85">
        <f t="shared" si="27"/>
        <v>7.9440003916056531E-2</v>
      </c>
      <c r="T86" s="84">
        <f t="shared" si="27"/>
        <v>6.789128800085939E-2</v>
      </c>
      <c r="U86" s="85">
        <f t="shared" si="27"/>
        <v>5.7350770953132159E-2</v>
      </c>
      <c r="V86" s="84">
        <f t="shared" si="27"/>
        <v>8.5155635259026113E-2</v>
      </c>
      <c r="W86" s="85">
        <f t="shared" si="27"/>
        <v>6.2383303269090792E-2</v>
      </c>
      <c r="X86" s="84">
        <f t="shared" si="27"/>
        <v>7.0618687223925947E-2</v>
      </c>
      <c r="Y86" s="85">
        <f t="shared" si="27"/>
        <v>8.2170580127197537E-2</v>
      </c>
      <c r="Z86" s="84">
        <f t="shared" si="27"/>
        <v>7.0160220645514457E-2</v>
      </c>
      <c r="AA86" s="84">
        <f t="shared" si="27"/>
        <v>6.7654416318782523E-2</v>
      </c>
      <c r="AB86" s="104">
        <f t="shared" si="27"/>
        <v>6.8383100291217566E-2</v>
      </c>
      <c r="AC86" s="105">
        <f t="shared" si="27"/>
        <v>6.8992730911187239E-2</v>
      </c>
      <c r="AD86" s="18"/>
      <c r="AE86" s="18"/>
    </row>
    <row r="87" spans="1:31" s="8" customFormat="1" x14ac:dyDescent="0.2">
      <c r="A87" s="90" t="s">
        <v>32</v>
      </c>
      <c r="B87" s="84">
        <f>B23/B31</f>
        <v>8.1652785317991028E-2</v>
      </c>
      <c r="C87" s="85">
        <f t="shared" ref="C87:AC87" si="28">C23/C31</f>
        <v>6.7296138466286265E-2</v>
      </c>
      <c r="D87" s="84">
        <f t="shared" si="28"/>
        <v>5.6168088204701476E-2</v>
      </c>
      <c r="E87" s="85">
        <f t="shared" si="28"/>
        <v>7.9995036868973343E-2</v>
      </c>
      <c r="F87" s="84">
        <f t="shared" si="28"/>
        <v>5.2000151097344467E-2</v>
      </c>
      <c r="G87" s="85">
        <f t="shared" si="28"/>
        <v>8.3623306117214552E-2</v>
      </c>
      <c r="H87" s="84">
        <f t="shared" si="28"/>
        <v>6.3882972963216975E-2</v>
      </c>
      <c r="I87" s="85">
        <f t="shared" si="28"/>
        <v>7.6641219980743872E-2</v>
      </c>
      <c r="J87" s="84">
        <f t="shared" si="28"/>
        <v>9.1535845716681413E-2</v>
      </c>
      <c r="K87" s="85">
        <f t="shared" si="28"/>
        <v>4.6885215279723544E-2</v>
      </c>
      <c r="L87" s="84">
        <f t="shared" si="28"/>
        <v>9.3773355754857998E-2</v>
      </c>
      <c r="M87" s="85">
        <f t="shared" si="28"/>
        <v>4.4688955689667041E-2</v>
      </c>
      <c r="N87" s="84">
        <f t="shared" si="28"/>
        <v>6.8099433132186693E-2</v>
      </c>
      <c r="O87" s="85">
        <f t="shared" si="28"/>
        <v>6.8487592709804118E-2</v>
      </c>
      <c r="P87" s="84">
        <f t="shared" si="28"/>
        <v>4.7385689647919907E-2</v>
      </c>
      <c r="Q87" s="85">
        <f t="shared" si="28"/>
        <v>9.1352593350829236E-2</v>
      </c>
      <c r="R87" s="84">
        <f t="shared" si="28"/>
        <v>5.3454415954415954E-2</v>
      </c>
      <c r="S87" s="85">
        <f t="shared" si="28"/>
        <v>8.0894539199026574E-2</v>
      </c>
      <c r="T87" s="84">
        <f t="shared" si="28"/>
        <v>5.5483940272854228E-2</v>
      </c>
      <c r="U87" s="85">
        <f t="shared" si="28"/>
        <v>6.0404050684443537E-2</v>
      </c>
      <c r="V87" s="84">
        <f t="shared" si="28"/>
        <v>9.1798268889417528E-2</v>
      </c>
      <c r="W87" s="85">
        <f t="shared" si="28"/>
        <v>5.6963827969239531E-2</v>
      </c>
      <c r="X87" s="84">
        <f t="shared" si="28"/>
        <v>6.0180626283656419E-2</v>
      </c>
      <c r="Y87" s="85">
        <f t="shared" si="28"/>
        <v>7.7455081856213581E-2</v>
      </c>
      <c r="Z87" s="84">
        <f t="shared" si="28"/>
        <v>6.9760195380760892E-2</v>
      </c>
      <c r="AA87" s="84">
        <f t="shared" si="28"/>
        <v>6.2643275982722429E-2</v>
      </c>
      <c r="AB87" s="104">
        <f t="shared" si="28"/>
        <v>6.7618991785174845E-2</v>
      </c>
      <c r="AC87" s="105">
        <f t="shared" si="28"/>
        <v>7.0253059709899077E-2</v>
      </c>
      <c r="AD87" s="18"/>
      <c r="AE87" s="18"/>
    </row>
    <row r="88" spans="1:31" s="8" customFormat="1" x14ac:dyDescent="0.2">
      <c r="A88" s="89" t="s">
        <v>33</v>
      </c>
      <c r="B88" s="84">
        <f>B24/B31</f>
        <v>7.286714953456655E-2</v>
      </c>
      <c r="C88" s="85">
        <f t="shared" ref="C88:AC88" si="29">C24/C31</f>
        <v>5.7762135826707028E-2</v>
      </c>
      <c r="D88" s="84">
        <f t="shared" si="29"/>
        <v>4.924069065945496E-2</v>
      </c>
      <c r="E88" s="85">
        <f t="shared" si="29"/>
        <v>7.3507515598411802E-2</v>
      </c>
      <c r="F88" s="84">
        <f t="shared" si="29"/>
        <v>4.6492652891625429E-2</v>
      </c>
      <c r="G88" s="85">
        <f t="shared" si="29"/>
        <v>7.5620912238703888E-2</v>
      </c>
      <c r="H88" s="84">
        <f t="shared" si="29"/>
        <v>5.89331480345089E-2</v>
      </c>
      <c r="I88" s="85">
        <f t="shared" si="29"/>
        <v>6.5370452336516838E-2</v>
      </c>
      <c r="J88" s="84">
        <f t="shared" si="29"/>
        <v>8.8181860530115994E-2</v>
      </c>
      <c r="K88" s="85">
        <f t="shared" si="29"/>
        <v>3.7965816755393671E-2</v>
      </c>
      <c r="L88" s="84">
        <f t="shared" si="29"/>
        <v>7.8054932735426005E-2</v>
      </c>
      <c r="M88" s="85">
        <f t="shared" si="29"/>
        <v>4.4367700039009618E-2</v>
      </c>
      <c r="N88" s="84">
        <f t="shared" si="29"/>
        <v>6.1129217894521713E-2</v>
      </c>
      <c r="O88" s="85">
        <f t="shared" si="29"/>
        <v>6.2942586191040345E-2</v>
      </c>
      <c r="P88" s="84">
        <f t="shared" si="29"/>
        <v>3.795271947166954E-2</v>
      </c>
      <c r="Q88" s="85">
        <f t="shared" si="29"/>
        <v>9.1156581110953816E-2</v>
      </c>
      <c r="R88" s="84">
        <f t="shared" si="29"/>
        <v>4.54985754985755E-2</v>
      </c>
      <c r="S88" s="85">
        <f t="shared" si="29"/>
        <v>7.4216264221928521E-2</v>
      </c>
      <c r="T88" s="84">
        <f t="shared" si="29"/>
        <v>3.8887098506821358E-2</v>
      </c>
      <c r="U88" s="85">
        <f t="shared" si="29"/>
        <v>7.6789985242481304E-2</v>
      </c>
      <c r="V88" s="84">
        <f t="shared" si="29"/>
        <v>8.8742291434113496E-2</v>
      </c>
      <c r="W88" s="85">
        <f t="shared" si="29"/>
        <v>5.3316560650653502E-2</v>
      </c>
      <c r="X88" s="84">
        <f t="shared" si="29"/>
        <v>4.8490560729257517E-2</v>
      </c>
      <c r="Y88" s="85">
        <f t="shared" si="29"/>
        <v>7.8470727637656279E-2</v>
      </c>
      <c r="Z88" s="84">
        <f t="shared" si="29"/>
        <v>6.0976482725224754E-2</v>
      </c>
      <c r="AA88" s="84">
        <f t="shared" si="29"/>
        <v>5.6123967407478909E-2</v>
      </c>
      <c r="AB88" s="104">
        <f t="shared" si="29"/>
        <v>5.986329044884129E-2</v>
      </c>
      <c r="AC88" s="105">
        <f t="shared" si="29"/>
        <v>6.418400005301067E-2</v>
      </c>
      <c r="AD88" s="18"/>
      <c r="AE88" s="18"/>
    </row>
    <row r="89" spans="1:31" s="8" customFormat="1" x14ac:dyDescent="0.2">
      <c r="A89" s="90" t="s">
        <v>34</v>
      </c>
      <c r="B89" s="84">
        <f>B25/B31</f>
        <v>2.9130970193720952E-2</v>
      </c>
      <c r="C89" s="85">
        <f t="shared" ref="C89:AC89" si="30">C25/C31</f>
        <v>4.6501244279270111E-2</v>
      </c>
      <c r="D89" s="84">
        <f t="shared" si="30"/>
        <v>2.56084876222176E-2</v>
      </c>
      <c r="E89" s="85">
        <f t="shared" si="30"/>
        <v>6.9767441860465115E-2</v>
      </c>
      <c r="F89" s="84">
        <f t="shared" si="30"/>
        <v>2.2113096362331431E-2</v>
      </c>
      <c r="G89" s="85">
        <f t="shared" si="30"/>
        <v>7.5372974821527813E-2</v>
      </c>
      <c r="H89" s="84">
        <f t="shared" si="30"/>
        <v>3.1192470129588853E-2</v>
      </c>
      <c r="I89" s="85">
        <f t="shared" si="30"/>
        <v>5.8585176430862737E-2</v>
      </c>
      <c r="J89" s="84">
        <f t="shared" si="30"/>
        <v>6.8616946941817678E-2</v>
      </c>
      <c r="K89" s="85">
        <f t="shared" si="30"/>
        <v>2.8486037171943587E-2</v>
      </c>
      <c r="L89" s="84">
        <f t="shared" si="30"/>
        <v>7.4107810164424512E-2</v>
      </c>
      <c r="M89" s="85">
        <f t="shared" si="30"/>
        <v>3.0691388053879162E-2</v>
      </c>
      <c r="N89" s="84">
        <f t="shared" si="30"/>
        <v>6.3076145298869485E-2</v>
      </c>
      <c r="O89" s="85">
        <f t="shared" si="30"/>
        <v>5.2777642533716342E-2</v>
      </c>
      <c r="P89" s="84">
        <f t="shared" si="30"/>
        <v>2.862491061288016E-2</v>
      </c>
      <c r="Q89" s="85">
        <f t="shared" si="30"/>
        <v>7.4092626672910014E-2</v>
      </c>
      <c r="R89" s="84">
        <f t="shared" si="30"/>
        <v>3.7279202279202277E-2</v>
      </c>
      <c r="S89" s="85">
        <f t="shared" si="30"/>
        <v>6.2754805910448172E-2</v>
      </c>
      <c r="T89" s="84">
        <f t="shared" si="30"/>
        <v>3.6362659791599528E-2</v>
      </c>
      <c r="U89" s="85">
        <f t="shared" si="30"/>
        <v>5.4653707190473765E-2</v>
      </c>
      <c r="V89" s="84">
        <f t="shared" si="30"/>
        <v>8.3170164876388453E-2</v>
      </c>
      <c r="W89" s="85">
        <f t="shared" si="30"/>
        <v>3.8015443526693886E-2</v>
      </c>
      <c r="X89" s="84">
        <f t="shared" si="30"/>
        <v>2.8936780800720253E-2</v>
      </c>
      <c r="Y89" s="85">
        <f t="shared" si="30"/>
        <v>6.5049694097163449E-2</v>
      </c>
      <c r="Z89" s="84">
        <f t="shared" si="30"/>
        <v>4.4015411499673661E-2</v>
      </c>
      <c r="AA89" s="84">
        <f t="shared" si="30"/>
        <v>4.619820950266644E-2</v>
      </c>
      <c r="AB89" s="104">
        <f t="shared" si="30"/>
        <v>4.2981762179132063E-2</v>
      </c>
      <c r="AC89" s="105">
        <f t="shared" si="30"/>
        <v>5.4036431586410714E-2</v>
      </c>
      <c r="AD89" s="18"/>
      <c r="AE89" s="18"/>
    </row>
    <row r="90" spans="1:31" s="8" customFormat="1" x14ac:dyDescent="0.2">
      <c r="A90" s="89" t="s">
        <v>35</v>
      </c>
      <c r="B90" s="84">
        <f>B26/B31</f>
        <v>0</v>
      </c>
      <c r="C90" s="85">
        <f t="shared" ref="C90:AC90" si="31">C26/C31</f>
        <v>2.6435189137015175E-2</v>
      </c>
      <c r="D90" s="84">
        <f t="shared" si="31"/>
        <v>1.2273767422508841E-3</v>
      </c>
      <c r="E90" s="85">
        <f t="shared" si="31"/>
        <v>4.1247163925127624E-2</v>
      </c>
      <c r="F90" s="84">
        <f t="shared" si="31"/>
        <v>1.3069920296150796E-3</v>
      </c>
      <c r="G90" s="85">
        <f t="shared" si="31"/>
        <v>4.6740477920745524E-2</v>
      </c>
      <c r="H90" s="84">
        <f t="shared" si="31"/>
        <v>3.4698408114644625E-3</v>
      </c>
      <c r="I90" s="85">
        <f t="shared" si="31"/>
        <v>2.5379760986716921E-2</v>
      </c>
      <c r="J90" s="84">
        <f t="shared" si="31"/>
        <v>1.8400335398518656E-2</v>
      </c>
      <c r="K90" s="85">
        <f t="shared" si="31"/>
        <v>1.6251050714485852E-2</v>
      </c>
      <c r="L90" s="84">
        <f t="shared" si="31"/>
        <v>4.8661715246636775E-2</v>
      </c>
      <c r="M90" s="85">
        <f t="shared" si="31"/>
        <v>8.6968493999403391E-3</v>
      </c>
      <c r="N90" s="84">
        <f t="shared" si="31"/>
        <v>1.6161648757085846E-2</v>
      </c>
      <c r="O90" s="85">
        <f t="shared" si="31"/>
        <v>1.0732968715343709E-2</v>
      </c>
      <c r="P90" s="84">
        <f t="shared" si="31"/>
        <v>5.6366466159088044E-3</v>
      </c>
      <c r="Q90" s="85">
        <f t="shared" si="31"/>
        <v>1.7739107708725811E-2</v>
      </c>
      <c r="R90" s="84">
        <f t="shared" si="31"/>
        <v>9.7150997150997152E-3</v>
      </c>
      <c r="S90" s="85">
        <f t="shared" si="31"/>
        <v>8.0628806791560904E-3</v>
      </c>
      <c r="T90" s="84">
        <f t="shared" si="31"/>
        <v>8.9161026963153929E-3</v>
      </c>
      <c r="U90" s="85">
        <f t="shared" si="31"/>
        <v>4.2745916238359372E-3</v>
      </c>
      <c r="V90" s="84">
        <f t="shared" si="31"/>
        <v>2.0669021172250994E-2</v>
      </c>
      <c r="W90" s="85">
        <f t="shared" si="31"/>
        <v>1.5506819836070761E-3</v>
      </c>
      <c r="X90" s="84">
        <f t="shared" si="31"/>
        <v>5.4300424837520752E-3</v>
      </c>
      <c r="Y90" s="85">
        <f t="shared" si="31"/>
        <v>4.9331366527216886E-3</v>
      </c>
      <c r="Z90" s="84">
        <f t="shared" si="31"/>
        <v>4.349748405162431E-3</v>
      </c>
      <c r="AA90" s="84">
        <f t="shared" si="31"/>
        <v>5.5741898120219109E-3</v>
      </c>
      <c r="AB90" s="104">
        <f t="shared" si="31"/>
        <v>9.4275180504166702E-3</v>
      </c>
      <c r="AC90" s="105">
        <f t="shared" si="31"/>
        <v>1.6648002491501727E-2</v>
      </c>
      <c r="AD90" s="18"/>
      <c r="AE90" s="18"/>
    </row>
    <row r="91" spans="1:31" s="8" customFormat="1" x14ac:dyDescent="0.2">
      <c r="A91" s="90" t="s">
        <v>36</v>
      </c>
      <c r="B91" s="84">
        <f>B27/B31</f>
        <v>0</v>
      </c>
      <c r="C91" s="85">
        <f t="shared" ref="C91:AC91" si="32">C27/C31</f>
        <v>0</v>
      </c>
      <c r="D91" s="84">
        <f t="shared" si="32"/>
        <v>0</v>
      </c>
      <c r="E91" s="85">
        <f t="shared" si="32"/>
        <v>2.3043108338060124E-4</v>
      </c>
      <c r="F91" s="84">
        <f t="shared" si="32"/>
        <v>0</v>
      </c>
      <c r="G91" s="85">
        <f t="shared" si="32"/>
        <v>1.7099132219039882E-5</v>
      </c>
      <c r="H91" s="84">
        <f t="shared" si="32"/>
        <v>0</v>
      </c>
      <c r="I91" s="85">
        <f t="shared" si="32"/>
        <v>0</v>
      </c>
      <c r="J91" s="84">
        <f t="shared" si="32"/>
        <v>0</v>
      </c>
      <c r="K91" s="85">
        <f t="shared" si="32"/>
        <v>0</v>
      </c>
      <c r="L91" s="84">
        <f t="shared" si="32"/>
        <v>0</v>
      </c>
      <c r="M91" s="85">
        <f t="shared" si="32"/>
        <v>0</v>
      </c>
      <c r="N91" s="84">
        <f t="shared" si="32"/>
        <v>0</v>
      </c>
      <c r="O91" s="85">
        <f t="shared" si="32"/>
        <v>5.4097624573304986E-6</v>
      </c>
      <c r="P91" s="84">
        <f t="shared" si="32"/>
        <v>0</v>
      </c>
      <c r="Q91" s="85">
        <f t="shared" si="32"/>
        <v>0</v>
      </c>
      <c r="R91" s="84">
        <f t="shared" si="32"/>
        <v>0</v>
      </c>
      <c r="S91" s="85">
        <f t="shared" si="32"/>
        <v>0</v>
      </c>
      <c r="T91" s="84">
        <f t="shared" si="32"/>
        <v>0</v>
      </c>
      <c r="U91" s="85">
        <f t="shared" si="32"/>
        <v>0</v>
      </c>
      <c r="V91" s="84">
        <f t="shared" si="32"/>
        <v>0</v>
      </c>
      <c r="W91" s="85">
        <f t="shared" si="32"/>
        <v>0</v>
      </c>
      <c r="X91" s="84">
        <f t="shared" si="32"/>
        <v>0</v>
      </c>
      <c r="Y91" s="85">
        <f t="shared" si="32"/>
        <v>0</v>
      </c>
      <c r="Z91" s="84">
        <f t="shared" si="32"/>
        <v>0</v>
      </c>
      <c r="AA91" s="84">
        <f t="shared" si="32"/>
        <v>0</v>
      </c>
      <c r="AB91" s="104">
        <f t="shared" si="32"/>
        <v>0</v>
      </c>
      <c r="AC91" s="105">
        <f t="shared" si="32"/>
        <v>1.0602135004936619E-5</v>
      </c>
      <c r="AD91" s="18"/>
      <c r="AE91" s="18"/>
    </row>
    <row r="92" spans="1:31" s="8" customFormat="1" x14ac:dyDescent="0.2">
      <c r="A92" s="89" t="s">
        <v>37</v>
      </c>
      <c r="B92" s="84">
        <f>B28/B31</f>
        <v>0</v>
      </c>
      <c r="C92" s="85">
        <f t="shared" ref="C92:AC92" si="33">C28/C31</f>
        <v>0</v>
      </c>
      <c r="D92" s="84">
        <f t="shared" si="33"/>
        <v>0</v>
      </c>
      <c r="E92" s="85">
        <f t="shared" si="33"/>
        <v>0</v>
      </c>
      <c r="F92" s="84">
        <f t="shared" si="33"/>
        <v>0</v>
      </c>
      <c r="G92" s="85">
        <f t="shared" si="33"/>
        <v>0</v>
      </c>
      <c r="H92" s="84">
        <f t="shared" si="33"/>
        <v>4.5121466989134752E-6</v>
      </c>
      <c r="I92" s="85">
        <f t="shared" si="33"/>
        <v>4.5630638235737006E-6</v>
      </c>
      <c r="J92" s="84">
        <f t="shared" si="33"/>
        <v>0</v>
      </c>
      <c r="K92" s="85">
        <f t="shared" si="33"/>
        <v>0</v>
      </c>
      <c r="L92" s="84">
        <f t="shared" si="33"/>
        <v>0</v>
      </c>
      <c r="M92" s="85">
        <f t="shared" si="33"/>
        <v>0</v>
      </c>
      <c r="N92" s="84">
        <f t="shared" si="33"/>
        <v>0</v>
      </c>
      <c r="O92" s="85">
        <f t="shared" si="33"/>
        <v>0</v>
      </c>
      <c r="P92" s="84">
        <f t="shared" si="33"/>
        <v>0</v>
      </c>
      <c r="Q92" s="85">
        <f t="shared" si="33"/>
        <v>0</v>
      </c>
      <c r="R92" s="84">
        <f t="shared" si="33"/>
        <v>0</v>
      </c>
      <c r="S92" s="85">
        <f t="shared" si="33"/>
        <v>0</v>
      </c>
      <c r="T92" s="84">
        <f t="shared" si="33"/>
        <v>0</v>
      </c>
      <c r="U92" s="85">
        <f t="shared" si="33"/>
        <v>0</v>
      </c>
      <c r="V92" s="84">
        <f t="shared" si="33"/>
        <v>0</v>
      </c>
      <c r="W92" s="85">
        <f t="shared" si="33"/>
        <v>0</v>
      </c>
      <c r="X92" s="84">
        <f t="shared" si="33"/>
        <v>0</v>
      </c>
      <c r="Y92" s="85">
        <f t="shared" si="33"/>
        <v>0</v>
      </c>
      <c r="Z92" s="84">
        <f t="shared" si="33"/>
        <v>0</v>
      </c>
      <c r="AA92" s="84">
        <f t="shared" si="33"/>
        <v>0</v>
      </c>
      <c r="AB92" s="104">
        <f t="shared" si="33"/>
        <v>6.5871422934716809E-7</v>
      </c>
      <c r="AC92" s="105">
        <f t="shared" si="33"/>
        <v>6.6263343780853866E-7</v>
      </c>
      <c r="AD92" s="18"/>
      <c r="AE92" s="18"/>
    </row>
    <row r="93" spans="1:31" s="8" customFormat="1" x14ac:dyDescent="0.2">
      <c r="A93" s="90" t="s">
        <v>38</v>
      </c>
      <c r="B93" s="84">
        <f>B29/B31</f>
        <v>0</v>
      </c>
      <c r="C93" s="85">
        <f t="shared" ref="C93:AC93" si="34">C29/C31</f>
        <v>0</v>
      </c>
      <c r="D93" s="84">
        <f t="shared" si="34"/>
        <v>0</v>
      </c>
      <c r="E93" s="85">
        <f t="shared" si="34"/>
        <v>0</v>
      </c>
      <c r="F93" s="84">
        <f t="shared" si="34"/>
        <v>0</v>
      </c>
      <c r="G93" s="85">
        <f t="shared" si="34"/>
        <v>0</v>
      </c>
      <c r="H93" s="84">
        <f t="shared" si="34"/>
        <v>0</v>
      </c>
      <c r="I93" s="85">
        <f t="shared" si="34"/>
        <v>0</v>
      </c>
      <c r="J93" s="84">
        <f t="shared" si="34"/>
        <v>0</v>
      </c>
      <c r="K93" s="85">
        <f t="shared" si="34"/>
        <v>0</v>
      </c>
      <c r="L93" s="84">
        <f t="shared" si="34"/>
        <v>0</v>
      </c>
      <c r="M93" s="85">
        <f t="shared" si="34"/>
        <v>0</v>
      </c>
      <c r="N93" s="84">
        <f t="shared" si="34"/>
        <v>0</v>
      </c>
      <c r="O93" s="85">
        <f t="shared" si="34"/>
        <v>0</v>
      </c>
      <c r="P93" s="84">
        <f t="shared" si="34"/>
        <v>0</v>
      </c>
      <c r="Q93" s="85">
        <f t="shared" si="34"/>
        <v>0</v>
      </c>
      <c r="R93" s="84">
        <f t="shared" si="34"/>
        <v>0</v>
      </c>
      <c r="S93" s="85">
        <f t="shared" si="34"/>
        <v>0</v>
      </c>
      <c r="T93" s="84">
        <f t="shared" si="34"/>
        <v>0</v>
      </c>
      <c r="U93" s="85">
        <f t="shared" si="34"/>
        <v>0</v>
      </c>
      <c r="V93" s="84">
        <f t="shared" si="34"/>
        <v>0</v>
      </c>
      <c r="W93" s="85">
        <f t="shared" si="34"/>
        <v>0</v>
      </c>
      <c r="X93" s="84">
        <f t="shared" si="34"/>
        <v>0</v>
      </c>
      <c r="Y93" s="85">
        <f t="shared" si="34"/>
        <v>0</v>
      </c>
      <c r="Z93" s="84">
        <f t="shared" si="34"/>
        <v>0</v>
      </c>
      <c r="AA93" s="84">
        <f t="shared" si="34"/>
        <v>0</v>
      </c>
      <c r="AB93" s="104">
        <f t="shared" si="34"/>
        <v>0</v>
      </c>
      <c r="AC93" s="105">
        <f t="shared" si="34"/>
        <v>0</v>
      </c>
      <c r="AD93" s="18"/>
      <c r="AE93" s="18"/>
    </row>
    <row r="94" spans="1:31" s="8" customFormat="1" ht="13.5" thickBot="1" x14ac:dyDescent="0.25">
      <c r="A94" s="89" t="s">
        <v>39</v>
      </c>
      <c r="B94" s="86">
        <f>B30/B31</f>
        <v>0</v>
      </c>
      <c r="C94" s="87">
        <f t="shared" ref="C94:AC94" si="35">C30/C31</f>
        <v>0</v>
      </c>
      <c r="D94" s="86">
        <f t="shared" si="35"/>
        <v>0</v>
      </c>
      <c r="E94" s="87">
        <f t="shared" si="35"/>
        <v>0</v>
      </c>
      <c r="F94" s="86">
        <f t="shared" si="35"/>
        <v>0</v>
      </c>
      <c r="G94" s="87">
        <f t="shared" si="35"/>
        <v>0</v>
      </c>
      <c r="H94" s="86">
        <f t="shared" si="35"/>
        <v>0</v>
      </c>
      <c r="I94" s="87">
        <f t="shared" si="35"/>
        <v>0</v>
      </c>
      <c r="J94" s="86">
        <f t="shared" si="35"/>
        <v>0</v>
      </c>
      <c r="K94" s="87">
        <f t="shared" si="35"/>
        <v>0</v>
      </c>
      <c r="L94" s="86">
        <f t="shared" si="35"/>
        <v>0</v>
      </c>
      <c r="M94" s="87">
        <f t="shared" si="35"/>
        <v>0</v>
      </c>
      <c r="N94" s="86">
        <f t="shared" si="35"/>
        <v>0</v>
      </c>
      <c r="O94" s="87">
        <f t="shared" si="35"/>
        <v>0</v>
      </c>
      <c r="P94" s="86">
        <f t="shared" si="35"/>
        <v>0</v>
      </c>
      <c r="Q94" s="87">
        <f t="shared" si="35"/>
        <v>0</v>
      </c>
      <c r="R94" s="86">
        <f t="shared" si="35"/>
        <v>0</v>
      </c>
      <c r="S94" s="87">
        <f t="shared" si="35"/>
        <v>0</v>
      </c>
      <c r="T94" s="86">
        <f t="shared" si="35"/>
        <v>0</v>
      </c>
      <c r="U94" s="87">
        <f t="shared" si="35"/>
        <v>0</v>
      </c>
      <c r="V94" s="86">
        <f t="shared" si="35"/>
        <v>0</v>
      </c>
      <c r="W94" s="87">
        <f t="shared" si="35"/>
        <v>0</v>
      </c>
      <c r="X94" s="86">
        <f t="shared" si="35"/>
        <v>0</v>
      </c>
      <c r="Y94" s="87">
        <f t="shared" si="35"/>
        <v>0</v>
      </c>
      <c r="Z94" s="86">
        <f t="shared" si="35"/>
        <v>0</v>
      </c>
      <c r="AA94" s="86">
        <f t="shared" si="35"/>
        <v>0</v>
      </c>
      <c r="AB94" s="106">
        <f t="shared" si="35"/>
        <v>0</v>
      </c>
      <c r="AC94" s="107">
        <f t="shared" si="35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80">
        <f>SUM(B71:B94)</f>
        <v>0.99999999999999989</v>
      </c>
      <c r="C95" s="81">
        <f t="shared" ref="C95:AC95" si="36">SUM(C71:C94)</f>
        <v>1.0000000000000002</v>
      </c>
      <c r="D95" s="80">
        <f t="shared" si="36"/>
        <v>0.99999999999999989</v>
      </c>
      <c r="E95" s="81">
        <f t="shared" si="36"/>
        <v>1</v>
      </c>
      <c r="F95" s="80">
        <f t="shared" si="36"/>
        <v>0.99999999999999989</v>
      </c>
      <c r="G95" s="81">
        <f t="shared" si="36"/>
        <v>1</v>
      </c>
      <c r="H95" s="80">
        <f t="shared" si="36"/>
        <v>1</v>
      </c>
      <c r="I95" s="81">
        <f t="shared" si="36"/>
        <v>1.0000000000000002</v>
      </c>
      <c r="J95" s="80">
        <f t="shared" si="36"/>
        <v>1</v>
      </c>
      <c r="K95" s="80">
        <f t="shared" si="36"/>
        <v>0.99999999999999989</v>
      </c>
      <c r="L95" s="80">
        <f t="shared" si="36"/>
        <v>0.99999999999999989</v>
      </c>
      <c r="M95" s="81">
        <f t="shared" si="36"/>
        <v>1</v>
      </c>
      <c r="N95" s="80">
        <f t="shared" si="36"/>
        <v>1.0000000000000002</v>
      </c>
      <c r="O95" s="81">
        <f t="shared" si="36"/>
        <v>0.99999999999999989</v>
      </c>
      <c r="P95" s="80">
        <f t="shared" si="36"/>
        <v>1</v>
      </c>
      <c r="Q95" s="81">
        <f t="shared" si="36"/>
        <v>1</v>
      </c>
      <c r="R95" s="80">
        <f t="shared" si="36"/>
        <v>1</v>
      </c>
      <c r="S95" s="81">
        <f t="shared" si="36"/>
        <v>0.99999999999999989</v>
      </c>
      <c r="T95" s="80">
        <f t="shared" si="36"/>
        <v>1</v>
      </c>
      <c r="U95" s="81">
        <f t="shared" si="36"/>
        <v>0.99999999999999989</v>
      </c>
      <c r="V95" s="80">
        <f t="shared" si="36"/>
        <v>1</v>
      </c>
      <c r="W95" s="81">
        <f t="shared" si="36"/>
        <v>0.99999999999999978</v>
      </c>
      <c r="X95" s="80">
        <f t="shared" si="36"/>
        <v>1</v>
      </c>
      <c r="Y95" s="81">
        <f t="shared" si="36"/>
        <v>1.0000000000000002</v>
      </c>
      <c r="Z95" s="80">
        <f t="shared" si="36"/>
        <v>1</v>
      </c>
      <c r="AA95" s="80">
        <f t="shared" si="36"/>
        <v>1</v>
      </c>
      <c r="AB95" s="80">
        <f t="shared" si="36"/>
        <v>0.99999999999999989</v>
      </c>
      <c r="AC95" s="82">
        <f t="shared" si="36"/>
        <v>1</v>
      </c>
      <c r="AD95" s="83"/>
    </row>
    <row r="96" spans="1:31" ht="13.5" thickTop="1" x14ac:dyDescent="0.2"/>
  </sheetData>
  <mergeCells count="47"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O74"/>
  <sheetViews>
    <sheetView tabSelected="1" view="pageBreakPreview" topLeftCell="A7" zoomScale="90" zoomScaleNormal="93" zoomScaleSheetLayoutView="90" zoomScalePageLayoutView="93" workbookViewId="0">
      <selection activeCell="G36" sqref="G36"/>
    </sheetView>
  </sheetViews>
  <sheetFormatPr defaultColWidth="8.85546875" defaultRowHeight="12.75" x14ac:dyDescent="0.2"/>
  <cols>
    <col min="1" max="1" width="8.85546875" style="257"/>
    <col min="2" max="2" width="10.7109375" style="257" customWidth="1"/>
    <col min="3" max="3" width="27.28515625" style="257" customWidth="1"/>
    <col min="4" max="5" width="18.7109375" style="257" bestFit="1" customWidth="1"/>
    <col min="6" max="6" width="10.7109375" style="286" customWidth="1"/>
    <col min="7" max="8" width="8.85546875" style="257" customWidth="1"/>
    <col min="9" max="11" width="8.85546875" style="257"/>
    <col min="12" max="12" width="9.28515625" style="257" bestFit="1" customWidth="1"/>
    <col min="13" max="16384" width="8.85546875" style="257"/>
  </cols>
  <sheetData>
    <row r="1" spans="1:15" ht="18.75" x14ac:dyDescent="0.3">
      <c r="C1" s="322" t="s">
        <v>83</v>
      </c>
      <c r="D1" s="322"/>
      <c r="E1" s="322"/>
      <c r="F1" s="258"/>
    </row>
    <row r="2" spans="1:15" ht="18.75" x14ac:dyDescent="0.3">
      <c r="C2" s="322" t="s">
        <v>57</v>
      </c>
      <c r="D2" s="322"/>
      <c r="E2" s="322"/>
      <c r="F2" s="258"/>
    </row>
    <row r="3" spans="1:15" ht="18.75" x14ac:dyDescent="0.3">
      <c r="C3" s="323">
        <f>Daily!A5</f>
        <v>44682</v>
      </c>
      <c r="D3" s="323"/>
      <c r="E3" s="323"/>
      <c r="F3" s="259"/>
    </row>
    <row r="4" spans="1:15" ht="13.5" thickBot="1" x14ac:dyDescent="0.25">
      <c r="C4" s="260"/>
      <c r="D4" s="260"/>
      <c r="E4" s="260"/>
      <c r="F4" s="261"/>
    </row>
    <row r="5" spans="1:15" ht="15.75" thickTop="1" x14ac:dyDescent="0.2">
      <c r="A5" s="262"/>
      <c r="B5" s="262"/>
      <c r="C5" s="318" t="s">
        <v>58</v>
      </c>
      <c r="D5" s="318" t="s">
        <v>59</v>
      </c>
      <c r="E5" s="320" t="s">
        <v>60</v>
      </c>
      <c r="F5" s="263"/>
      <c r="G5" s="257" t="s">
        <v>81</v>
      </c>
    </row>
    <row r="6" spans="1:15" ht="15.75" thickBot="1" x14ac:dyDescent="0.25">
      <c r="A6" s="264"/>
      <c r="B6" s="264"/>
      <c r="C6" s="319"/>
      <c r="D6" s="319"/>
      <c r="E6" s="321"/>
      <c r="F6" s="263"/>
    </row>
    <row r="7" spans="1:15" ht="19.5" thickTop="1" x14ac:dyDescent="0.25">
      <c r="A7" s="262"/>
      <c r="B7" s="262"/>
      <c r="C7" s="288">
        <f>Daily!A5</f>
        <v>44682</v>
      </c>
      <c r="D7" s="265">
        <f>IF(Daily!AB33=0,"",Daily!AB33)</f>
        <v>211855</v>
      </c>
      <c r="E7" s="266">
        <f>IF(Daily!AC33=0,"",Daily!AC33)</f>
        <v>209724</v>
      </c>
      <c r="F7" s="267"/>
      <c r="G7" s="268">
        <f>IF(D7="",0,IF(WEEKDAY(C7,2)=7,3,IF(H7="H",3,IF(WEEKDAY(C7,2)=6,2,1))))</f>
        <v>3</v>
      </c>
      <c r="H7" s="257" t="s">
        <v>87</v>
      </c>
      <c r="J7" s="268"/>
      <c r="K7" s="268"/>
      <c r="L7" s="268"/>
      <c r="M7" s="268"/>
      <c r="O7" s="268"/>
    </row>
    <row r="8" spans="1:15" ht="18.75" x14ac:dyDescent="0.25">
      <c r="A8" s="262"/>
      <c r="B8" s="262"/>
      <c r="C8" s="289">
        <f>C7+1</f>
        <v>44683</v>
      </c>
      <c r="D8" s="269">
        <f>IF(Daily!AB64=0,"",Daily!AB64)</f>
        <v>325884</v>
      </c>
      <c r="E8" s="269">
        <f>IF(Daily!AC64=0,"",Daily!AC64)</f>
        <v>324181</v>
      </c>
      <c r="F8" s="267"/>
      <c r="G8" s="268">
        <f t="shared" ref="G8:G36" si="0">IF(D8="",0,IF(WEEKDAY(C8,2)=7,3,IF(H8="H",3,IF(WEEKDAY(C8,2)=6,2,1))))</f>
        <v>1</v>
      </c>
      <c r="J8" s="268"/>
      <c r="K8" s="268"/>
      <c r="L8" s="268"/>
      <c r="M8" s="268"/>
      <c r="O8" s="268"/>
    </row>
    <row r="9" spans="1:15" ht="18.75" x14ac:dyDescent="0.25">
      <c r="A9" s="262"/>
      <c r="B9" s="262"/>
      <c r="C9" s="289">
        <f>C7+2</f>
        <v>44684</v>
      </c>
      <c r="D9" s="269">
        <f>IF(Daily!AB95=0,"",Daily!AB95)</f>
        <v>223345</v>
      </c>
      <c r="E9" s="270">
        <f>IF(Daily!AC95=0,"",Daily!AC95)</f>
        <v>222295</v>
      </c>
      <c r="F9" s="267"/>
      <c r="G9" s="268">
        <f t="shared" si="0"/>
        <v>3</v>
      </c>
      <c r="H9" s="257" t="s">
        <v>87</v>
      </c>
      <c r="J9" s="268"/>
      <c r="K9" s="268"/>
      <c r="L9" s="268"/>
      <c r="M9" s="268"/>
      <c r="O9" s="268"/>
    </row>
    <row r="10" spans="1:15" ht="18.75" x14ac:dyDescent="0.25">
      <c r="A10" s="262"/>
      <c r="B10" s="262"/>
      <c r="C10" s="289">
        <f>C7+3</f>
        <v>44685</v>
      </c>
      <c r="D10" s="269">
        <f>IF(Daily!AB126=0,"",Daily!AB126)</f>
        <v>345268</v>
      </c>
      <c r="E10" s="270">
        <f>IF(Daily!AC126=0,"",Daily!AC126)</f>
        <v>343727</v>
      </c>
      <c r="F10" s="267"/>
      <c r="G10" s="268">
        <f t="shared" si="0"/>
        <v>1</v>
      </c>
      <c r="J10" s="268"/>
      <c r="K10" s="268"/>
      <c r="L10" s="268"/>
      <c r="M10" s="268"/>
      <c r="O10" s="268"/>
    </row>
    <row r="11" spans="1:15" ht="18.75" x14ac:dyDescent="0.25">
      <c r="A11" s="262"/>
      <c r="B11" s="262"/>
      <c r="C11" s="289">
        <f>C7+4</f>
        <v>44686</v>
      </c>
      <c r="D11" s="269">
        <f>IF(Daily!AB157=0,"",Daily!AB157)</f>
        <v>325910</v>
      </c>
      <c r="E11" s="270">
        <f>IF(Daily!AC157=0,"",Daily!AC157)</f>
        <v>324643</v>
      </c>
      <c r="F11" s="267"/>
      <c r="G11" s="268">
        <f t="shared" si="0"/>
        <v>1</v>
      </c>
      <c r="J11" s="268"/>
      <c r="K11" s="268"/>
      <c r="L11" s="268"/>
      <c r="M11" s="268"/>
      <c r="O11" s="268"/>
    </row>
    <row r="12" spans="1:15" ht="18.75" x14ac:dyDescent="0.25">
      <c r="A12" s="262"/>
      <c r="B12" s="262"/>
      <c r="C12" s="289">
        <f>C7+5</f>
        <v>44687</v>
      </c>
      <c r="D12" s="269">
        <f>IF(Daily!AB188=0,"",Daily!AB188)</f>
        <v>339764</v>
      </c>
      <c r="E12" s="270">
        <f>IF(Daily!AC188=0,"",Daily!AC188)</f>
        <v>338028</v>
      </c>
      <c r="F12" s="267"/>
      <c r="G12" s="268">
        <f t="shared" si="0"/>
        <v>1</v>
      </c>
      <c r="J12" s="268"/>
      <c r="K12" s="268"/>
      <c r="L12" s="268"/>
      <c r="M12" s="268"/>
      <c r="O12" s="268"/>
    </row>
    <row r="13" spans="1:15" ht="18.75" x14ac:dyDescent="0.25">
      <c r="A13" s="262"/>
      <c r="B13" s="262"/>
      <c r="C13" s="289">
        <f>C7+6</f>
        <v>44688</v>
      </c>
      <c r="D13" s="269">
        <f>IF(Daily!AB219=0,"",Daily!AB219)</f>
        <v>344020</v>
      </c>
      <c r="E13" s="270">
        <f>IF(Daily!AC219=0,"",Daily!AC219)</f>
        <v>332390</v>
      </c>
      <c r="F13" s="267"/>
      <c r="G13" s="268">
        <f t="shared" si="0"/>
        <v>2</v>
      </c>
      <c r="J13" s="268"/>
      <c r="K13" s="268"/>
      <c r="L13" s="268"/>
      <c r="M13" s="268"/>
      <c r="O13" s="268"/>
    </row>
    <row r="14" spans="1:15" ht="18.75" x14ac:dyDescent="0.25">
      <c r="A14" s="262"/>
      <c r="B14" s="262"/>
      <c r="C14" s="289">
        <f>C7+7</f>
        <v>44689</v>
      </c>
      <c r="D14" s="269">
        <f>IF(Daily!AB250=0,"",Daily!AB250)</f>
        <v>201043</v>
      </c>
      <c r="E14" s="269">
        <f>IF(Daily!AC250=0,"",Daily!AC250)</f>
        <v>199962</v>
      </c>
      <c r="F14" s="267"/>
      <c r="G14" s="268">
        <f t="shared" si="0"/>
        <v>3</v>
      </c>
      <c r="J14" s="268"/>
      <c r="K14" s="268"/>
      <c r="L14" s="268"/>
      <c r="M14" s="268"/>
      <c r="O14" s="268"/>
    </row>
    <row r="15" spans="1:15" ht="18.75" x14ac:dyDescent="0.25">
      <c r="A15" s="262"/>
      <c r="B15" s="262"/>
      <c r="C15" s="289">
        <f>C7+8</f>
        <v>44690</v>
      </c>
      <c r="D15" s="269">
        <f>IF(Daily!AB281=0,"",Daily!AB281)</f>
        <v>201182</v>
      </c>
      <c r="E15" s="270">
        <f>IF(Daily!AC281=0,"",Daily!AC281)</f>
        <v>200070</v>
      </c>
      <c r="F15" s="267"/>
      <c r="G15" s="268">
        <f t="shared" si="0"/>
        <v>3</v>
      </c>
      <c r="H15" s="257" t="s">
        <v>88</v>
      </c>
      <c r="J15" s="268"/>
      <c r="K15" s="268"/>
      <c r="L15" s="268"/>
      <c r="M15" s="268"/>
      <c r="O15" s="268"/>
    </row>
    <row r="16" spans="1:15" ht="18.75" x14ac:dyDescent="0.25">
      <c r="A16" s="262"/>
      <c r="B16" s="262"/>
      <c r="C16" s="289">
        <f>C7+9</f>
        <v>44691</v>
      </c>
      <c r="D16" s="269">
        <f>IF(Daily!AB312=0,"",Daily!AB312)</f>
        <v>325146</v>
      </c>
      <c r="E16" s="269">
        <f>IF(Daily!AC312=0,"",Daily!AC312)</f>
        <v>323659</v>
      </c>
      <c r="F16" s="267"/>
      <c r="G16" s="268">
        <f t="shared" si="0"/>
        <v>1</v>
      </c>
      <c r="J16" s="268"/>
      <c r="K16" s="268"/>
      <c r="L16" s="268"/>
      <c r="M16" s="268"/>
      <c r="O16" s="268"/>
    </row>
    <row r="17" spans="1:15" ht="18.75" x14ac:dyDescent="0.25">
      <c r="A17" s="262"/>
      <c r="B17" s="262"/>
      <c r="C17" s="289">
        <f>C7+10</f>
        <v>44692</v>
      </c>
      <c r="D17" s="269">
        <f>IF(Daily!AB343=0,"",Daily!AB343)</f>
        <v>333679</v>
      </c>
      <c r="E17" s="270">
        <f>IF(Daily!AC343=0,"",Daily!AC343)</f>
        <v>332287</v>
      </c>
      <c r="F17" s="267"/>
      <c r="G17" s="268">
        <f t="shared" si="0"/>
        <v>1</v>
      </c>
      <c r="J17" s="268"/>
      <c r="K17" s="268"/>
      <c r="L17" s="268"/>
      <c r="M17" s="268"/>
      <c r="O17" s="268"/>
    </row>
    <row r="18" spans="1:15" ht="18.75" x14ac:dyDescent="0.25">
      <c r="A18" s="262"/>
      <c r="B18" s="262"/>
      <c r="C18" s="289">
        <f>C7+11</f>
        <v>44693</v>
      </c>
      <c r="D18" s="269">
        <f>IF(Daily!AB374=0,"",Daily!AB374)</f>
        <v>326621</v>
      </c>
      <c r="E18" s="270">
        <f>IF(Daily!AC374=0,"",Daily!AC374)</f>
        <v>325269</v>
      </c>
      <c r="F18" s="267"/>
      <c r="G18" s="268">
        <f t="shared" si="0"/>
        <v>1</v>
      </c>
      <c r="J18" s="268"/>
      <c r="K18" s="268"/>
      <c r="L18" s="268"/>
      <c r="M18" s="268"/>
      <c r="O18" s="268"/>
    </row>
    <row r="19" spans="1:15" ht="18.75" x14ac:dyDescent="0.25">
      <c r="A19" s="262"/>
      <c r="B19" s="262"/>
      <c r="C19" s="289">
        <f>C7+12</f>
        <v>44694</v>
      </c>
      <c r="D19" s="269">
        <f>IF(Daily!AB405=0,"",Daily!AB405)</f>
        <v>345411</v>
      </c>
      <c r="E19" s="270">
        <f>IF(Daily!AC405=0,"",Daily!AC405)</f>
        <v>343788</v>
      </c>
      <c r="F19" s="267"/>
      <c r="G19" s="268">
        <f t="shared" si="0"/>
        <v>1</v>
      </c>
      <c r="J19" s="268"/>
      <c r="K19" s="268"/>
      <c r="L19" s="268"/>
      <c r="M19" s="268"/>
      <c r="O19" s="268"/>
    </row>
    <row r="20" spans="1:15" ht="18.75" x14ac:dyDescent="0.25">
      <c r="A20" s="262"/>
      <c r="B20" s="262"/>
      <c r="C20" s="289">
        <f>C7+13</f>
        <v>44695</v>
      </c>
      <c r="D20" s="269">
        <f>IF(Daily!AB436=0,"",Daily!AB436)</f>
        <v>278703</v>
      </c>
      <c r="E20" s="270">
        <f>IF(Daily!AC436=0,"",Daily!AC436)</f>
        <v>277423</v>
      </c>
      <c r="F20" s="267"/>
      <c r="G20" s="268">
        <f t="shared" si="0"/>
        <v>2</v>
      </c>
      <c r="J20" s="268"/>
      <c r="L20" s="268"/>
      <c r="M20" s="268"/>
      <c r="O20" s="268"/>
    </row>
    <row r="21" spans="1:15" ht="18.75" x14ac:dyDescent="0.25">
      <c r="A21" s="262"/>
      <c r="B21" s="262"/>
      <c r="C21" s="289">
        <f>C7+14</f>
        <v>44696</v>
      </c>
      <c r="D21" s="269">
        <f>IF(Daily!AB467=0,"",Daily!AB467)</f>
        <v>210297</v>
      </c>
      <c r="E21" s="270">
        <f>IF(Daily!AC467=0,"",Daily!AC467)</f>
        <v>209199</v>
      </c>
      <c r="F21" s="267"/>
      <c r="G21" s="268">
        <f t="shared" si="0"/>
        <v>3</v>
      </c>
      <c r="J21" s="268"/>
      <c r="K21" s="268"/>
      <c r="L21" s="268"/>
      <c r="M21" s="268"/>
      <c r="O21" s="268"/>
    </row>
    <row r="22" spans="1:15" ht="18.75" x14ac:dyDescent="0.25">
      <c r="A22" s="262"/>
      <c r="B22" s="262"/>
      <c r="C22" s="289">
        <f>C7+15</f>
        <v>44697</v>
      </c>
      <c r="D22" s="269">
        <f>IF(Daily!AB498=0,"",Daily!AB498)</f>
        <v>340529</v>
      </c>
      <c r="E22" s="270">
        <f>IF(Daily!AC498=0,"",Daily!AC498)</f>
        <v>338816</v>
      </c>
      <c r="F22" s="267"/>
      <c r="G22" s="268">
        <f t="shared" si="0"/>
        <v>1</v>
      </c>
      <c r="J22" s="268"/>
      <c r="K22" s="268"/>
      <c r="L22" s="268"/>
      <c r="M22" s="268"/>
      <c r="O22" s="268"/>
    </row>
    <row r="23" spans="1:15" ht="18.75" x14ac:dyDescent="0.25">
      <c r="A23" s="262"/>
      <c r="B23" s="262"/>
      <c r="C23" s="289">
        <f>C7+16</f>
        <v>44698</v>
      </c>
      <c r="D23" s="269">
        <f>IF(Daily!AB529=0,"",Daily!AB529)</f>
        <v>338008</v>
      </c>
      <c r="E23" s="270">
        <f>IF(Daily!AC529=0,"",Daily!AC529)</f>
        <v>336441</v>
      </c>
      <c r="F23" s="267"/>
      <c r="G23" s="268">
        <f t="shared" si="0"/>
        <v>1</v>
      </c>
      <c r="J23" s="268"/>
      <c r="K23" s="268"/>
      <c r="L23" s="268"/>
      <c r="M23" s="268"/>
      <c r="O23" s="268"/>
    </row>
    <row r="24" spans="1:15" ht="18.75" x14ac:dyDescent="0.25">
      <c r="A24" s="262"/>
      <c r="B24" s="262"/>
      <c r="C24" s="289">
        <f>C7+17</f>
        <v>44699</v>
      </c>
      <c r="D24" s="269">
        <f>IF(Daily!AB560=0,"",Daily!AB560)</f>
        <v>343664</v>
      </c>
      <c r="E24" s="270">
        <f>IF(Daily!AC560=0,"",Daily!AC560)</f>
        <v>342275</v>
      </c>
      <c r="F24" s="267"/>
      <c r="G24" s="268">
        <f t="shared" si="0"/>
        <v>1</v>
      </c>
      <c r="J24" s="268"/>
      <c r="K24" s="268"/>
      <c r="L24" s="268"/>
      <c r="M24" s="268"/>
      <c r="O24" s="268"/>
    </row>
    <row r="25" spans="1:15" ht="18.75" x14ac:dyDescent="0.25">
      <c r="A25" s="262"/>
      <c r="B25" s="262"/>
      <c r="C25" s="289">
        <f>C7+18</f>
        <v>44700</v>
      </c>
      <c r="D25" s="269">
        <f>IF(Daily!AB591=0,"",Daily!AB591)</f>
        <v>338575</v>
      </c>
      <c r="E25" s="270">
        <f>IF(Daily!AC591=0,"",Daily!AC591)</f>
        <v>337170</v>
      </c>
      <c r="F25" s="267"/>
      <c r="G25" s="268">
        <f t="shared" si="0"/>
        <v>1</v>
      </c>
      <c r="J25" s="268"/>
      <c r="K25" s="268"/>
      <c r="L25" s="268"/>
      <c r="M25" s="268"/>
      <c r="O25" s="268"/>
    </row>
    <row r="26" spans="1:15" ht="18.75" x14ac:dyDescent="0.25">
      <c r="A26" s="262"/>
      <c r="B26" s="262"/>
      <c r="C26" s="289">
        <f>C7+19</f>
        <v>44701</v>
      </c>
      <c r="D26" s="269">
        <f>IF(Daily!AB622=0,"",Daily!AB622)</f>
        <v>351592</v>
      </c>
      <c r="E26" s="270">
        <f>IF(Daily!AC622=0,"",Daily!AC622)</f>
        <v>350107</v>
      </c>
      <c r="F26" s="267"/>
      <c r="G26" s="268">
        <f t="shared" si="0"/>
        <v>1</v>
      </c>
      <c r="J26" s="268"/>
      <c r="K26" s="268"/>
      <c r="L26" s="268"/>
      <c r="M26" s="268"/>
      <c r="O26" s="268"/>
    </row>
    <row r="27" spans="1:15" ht="18.75" x14ac:dyDescent="0.25">
      <c r="A27" s="262"/>
      <c r="B27" s="262"/>
      <c r="C27" s="289">
        <f>C7+20</f>
        <v>44702</v>
      </c>
      <c r="D27" s="270">
        <f>IF(Daily!AB653=0,"",Daily!AB653)</f>
        <v>288768</v>
      </c>
      <c r="E27" s="270">
        <f>IF(Daily!AC653=0,"",Daily!AC653)</f>
        <v>287378</v>
      </c>
      <c r="F27" s="267"/>
      <c r="G27" s="268">
        <f t="shared" si="0"/>
        <v>2</v>
      </c>
      <c r="J27" s="268"/>
      <c r="K27" s="268"/>
      <c r="L27" s="268"/>
      <c r="M27" s="268"/>
      <c r="O27" s="268"/>
    </row>
    <row r="28" spans="1:15" ht="18.75" x14ac:dyDescent="0.25">
      <c r="A28" s="262"/>
      <c r="B28" s="262"/>
      <c r="C28" s="289">
        <f>C7+21</f>
        <v>44703</v>
      </c>
      <c r="D28" s="269">
        <f>IF(Daily!AB684=0,"",Daily!AB684)</f>
        <v>223819</v>
      </c>
      <c r="E28" s="270">
        <f>IF(Daily!AC684=0,"",Daily!AC684)</f>
        <v>222730</v>
      </c>
      <c r="F28" s="267"/>
      <c r="G28" s="268">
        <f t="shared" si="0"/>
        <v>3</v>
      </c>
      <c r="K28" s="268"/>
      <c r="L28" s="268"/>
      <c r="M28" s="268"/>
      <c r="O28" s="268"/>
    </row>
    <row r="29" spans="1:15" ht="18.75" x14ac:dyDescent="0.25">
      <c r="A29" s="262"/>
      <c r="B29" s="262"/>
      <c r="C29" s="289">
        <f>C7+22</f>
        <v>44704</v>
      </c>
      <c r="D29" s="269">
        <f>IF(Daily!AB715=0,"",Daily!AB715)</f>
        <v>347133</v>
      </c>
      <c r="E29" s="270">
        <f>IF(Daily!AC715=0,"",Daily!AC715)</f>
        <v>345562</v>
      </c>
      <c r="F29" s="267"/>
      <c r="G29" s="268">
        <f t="shared" si="0"/>
        <v>1</v>
      </c>
      <c r="K29" s="268"/>
      <c r="L29" s="268"/>
      <c r="M29" s="268"/>
      <c r="O29" s="268"/>
    </row>
    <row r="30" spans="1:15" ht="18.75" x14ac:dyDescent="0.25">
      <c r="A30" s="262"/>
      <c r="B30" s="262"/>
      <c r="C30" s="289">
        <f>C7+23</f>
        <v>44705</v>
      </c>
      <c r="D30" s="269">
        <f>IF(Daily!AB746=0,"",Daily!AB746)</f>
        <v>348927</v>
      </c>
      <c r="E30" s="270">
        <f>IF(Daily!AC746=0,"",Daily!AC746)</f>
        <v>347568</v>
      </c>
      <c r="F30" s="267"/>
      <c r="G30" s="268">
        <f t="shared" si="0"/>
        <v>1</v>
      </c>
      <c r="K30" s="268"/>
      <c r="L30" s="268"/>
      <c r="M30" s="268"/>
      <c r="O30" s="268"/>
    </row>
    <row r="31" spans="1:15" ht="18.75" x14ac:dyDescent="0.25">
      <c r="A31" s="262"/>
      <c r="B31" s="262"/>
      <c r="C31" s="289">
        <f>C7+24</f>
        <v>44706</v>
      </c>
      <c r="D31" s="269">
        <f>IF(Daily!AB777=0,"",Daily!AB777)</f>
        <v>353147</v>
      </c>
      <c r="E31" s="269">
        <f>IF(Daily!AC777=0,"",Daily!AC777)</f>
        <v>351811</v>
      </c>
      <c r="F31" s="267"/>
      <c r="G31" s="268">
        <f t="shared" si="0"/>
        <v>1</v>
      </c>
      <c r="K31" s="268"/>
      <c r="L31" s="268"/>
      <c r="M31" s="268"/>
      <c r="O31" s="268"/>
    </row>
    <row r="32" spans="1:15" ht="18.75" x14ac:dyDescent="0.25">
      <c r="A32" s="262"/>
      <c r="B32" s="262"/>
      <c r="C32" s="289">
        <f>C7+25</f>
        <v>44707</v>
      </c>
      <c r="D32" s="269">
        <f>IF(Daily!AB808=0,"",Daily!AB808)</f>
        <v>353553</v>
      </c>
      <c r="E32" s="269">
        <f>IF(Daily!AC808=0,"",Daily!AC808)</f>
        <v>352138</v>
      </c>
      <c r="F32" s="267"/>
      <c r="G32" s="268">
        <f t="shared" si="0"/>
        <v>1</v>
      </c>
      <c r="K32" s="268"/>
      <c r="L32" s="268"/>
      <c r="M32" s="268"/>
    </row>
    <row r="33" spans="1:13" ht="18.75" x14ac:dyDescent="0.25">
      <c r="A33" s="262"/>
      <c r="B33" s="262"/>
      <c r="C33" s="289">
        <f>C7+26</f>
        <v>44708</v>
      </c>
      <c r="D33" s="269">
        <f>IF(Daily!AB839=0,"",Daily!AB839)</f>
        <v>366994</v>
      </c>
      <c r="E33" s="269">
        <f>IF(Daily!AC839=0,"",Daily!AC839)</f>
        <v>365313</v>
      </c>
      <c r="F33" s="267"/>
      <c r="G33" s="268">
        <f t="shared" si="0"/>
        <v>1</v>
      </c>
      <c r="K33" s="268"/>
      <c r="M33" s="268"/>
    </row>
    <row r="34" spans="1:13" ht="18.75" x14ac:dyDescent="0.25">
      <c r="A34" s="262"/>
      <c r="B34" s="262"/>
      <c r="C34" s="289">
        <f>C7+27</f>
        <v>44709</v>
      </c>
      <c r="D34" s="269">
        <f>IF(Daily!AB870=0,"",Daily!AB870)</f>
        <v>295682</v>
      </c>
      <c r="E34" s="270">
        <f>IF(Daily!AC870=0,"",Daily!AC870)</f>
        <v>294152</v>
      </c>
      <c r="F34" s="267"/>
      <c r="G34" s="268">
        <f t="shared" si="0"/>
        <v>2</v>
      </c>
      <c r="K34" s="268"/>
      <c r="M34" s="268"/>
    </row>
    <row r="35" spans="1:13" ht="18.75" x14ac:dyDescent="0.25">
      <c r="A35" s="262"/>
      <c r="B35" s="262"/>
      <c r="C35" s="289">
        <f>C7+28</f>
        <v>44710</v>
      </c>
      <c r="D35" s="269">
        <f>IF(Daily!AB901=0,"",Daily!AB901)</f>
        <v>246568</v>
      </c>
      <c r="E35" s="270">
        <f>IF(Daily!AC901=0,"",Daily!AC901)</f>
        <v>245150</v>
      </c>
      <c r="F35" s="267"/>
      <c r="G35" s="268">
        <f t="shared" si="0"/>
        <v>3</v>
      </c>
      <c r="K35" s="268"/>
      <c r="M35" s="268"/>
    </row>
    <row r="36" spans="1:13" ht="18.75" x14ac:dyDescent="0.25">
      <c r="A36" s="262"/>
      <c r="B36" s="262"/>
      <c r="C36" s="289">
        <f>C8+28</f>
        <v>44711</v>
      </c>
      <c r="D36" s="269">
        <f>IF(Daily!AB932=0,"",Daily!AB932)</f>
        <v>363571</v>
      </c>
      <c r="E36" s="270">
        <f>IF(Daily!AC932=0,"",Daily!AC932)</f>
        <v>361632</v>
      </c>
      <c r="F36" s="267"/>
      <c r="G36" s="268">
        <f t="shared" si="0"/>
        <v>1</v>
      </c>
      <c r="K36" s="268"/>
      <c r="M36" s="268"/>
    </row>
    <row r="37" spans="1:13" ht="19.5" thickBot="1" x14ac:dyDescent="0.3">
      <c r="A37" s="262"/>
      <c r="B37" s="262"/>
      <c r="C37" s="289">
        <f>C9+28</f>
        <v>44712</v>
      </c>
      <c r="D37" s="269">
        <f>IF(Daily!AB963=0,"",Daily!AB963)</f>
        <v>359136</v>
      </c>
      <c r="E37" s="271">
        <f>IF(Daily!AC963=0,"",Daily!AC963)</f>
        <v>357545</v>
      </c>
      <c r="F37" s="267"/>
      <c r="G37" s="268">
        <f t="shared" ref="G37" si="1">IF(D37="",0,IF(WEEKDAY(C37,2)=7,3,IF(H37="H",3,IF(WEEKDAY(C37,2)=6,2,1))))</f>
        <v>1</v>
      </c>
      <c r="M37" s="268"/>
    </row>
    <row r="38" spans="1:13" ht="17.25" thickTop="1" thickBot="1" x14ac:dyDescent="0.25">
      <c r="A38" s="262"/>
      <c r="B38" s="262"/>
      <c r="C38" s="290" t="s">
        <v>41</v>
      </c>
      <c r="D38" s="272">
        <f>SUM(D7:D37)</f>
        <v>9597794</v>
      </c>
      <c r="E38" s="273">
        <f>SUM(E7:E37)</f>
        <v>9542433</v>
      </c>
      <c r="F38" s="274"/>
      <c r="G38" s="275"/>
      <c r="H38" s="275"/>
      <c r="I38" s="275"/>
    </row>
    <row r="39" spans="1:13" ht="16.5" thickTop="1" x14ac:dyDescent="0.25">
      <c r="A39" s="276"/>
      <c r="B39" s="277"/>
      <c r="C39" s="291" t="s">
        <v>61</v>
      </c>
      <c r="D39" s="292"/>
      <c r="E39" s="292"/>
      <c r="F39" s="278"/>
    </row>
    <row r="40" spans="1:13" ht="15.75" x14ac:dyDescent="0.25">
      <c r="A40" s="276"/>
      <c r="B40" s="277"/>
      <c r="C40" s="292"/>
      <c r="D40" s="292"/>
      <c r="E40" s="292"/>
      <c r="F40" s="278"/>
    </row>
    <row r="41" spans="1:13" ht="15.75" x14ac:dyDescent="0.25">
      <c r="A41" s="276"/>
      <c r="C41" s="293" t="s">
        <v>64</v>
      </c>
      <c r="D41" s="294">
        <f>MAX(D7:D37)</f>
        <v>366994</v>
      </c>
      <c r="E41" s="294">
        <f>MAX(E7:E37)</f>
        <v>365313</v>
      </c>
      <c r="F41" s="279"/>
    </row>
    <row r="42" spans="1:13" ht="15.75" x14ac:dyDescent="0.25">
      <c r="A42" s="276"/>
      <c r="C42" s="293" t="s">
        <v>62</v>
      </c>
      <c r="D42" s="295">
        <f>IF(D38=0,"-",INDEX($C$7:$C$37,MATCH(MAX(D$7:D$37),D$7:D$37,0)))</f>
        <v>44708</v>
      </c>
      <c r="E42" s="295">
        <f>IF(E38=0,"-",INDEX($C$7:$C$37,MATCH(MAX(E$7:E$37),E$7:E$37,0)))</f>
        <v>44708</v>
      </c>
      <c r="F42" s="280"/>
    </row>
    <row r="43" spans="1:13" ht="15.75" x14ac:dyDescent="0.25">
      <c r="A43" s="276"/>
      <c r="C43" s="293" t="s">
        <v>63</v>
      </c>
      <c r="D43" s="294">
        <f>IF(D38=0,0,AVERAGEIF($G$7:$G$37,"&gt;0",D$7:D$37))</f>
        <v>309606.25806451612</v>
      </c>
      <c r="E43" s="294">
        <f>IF(E38=0,0,AVERAGEIF($G$7:$G$37,"&gt;0",E$7:E$37))</f>
        <v>307820.41935483873</v>
      </c>
      <c r="F43" s="279"/>
    </row>
    <row r="44" spans="1:13" ht="15.75" x14ac:dyDescent="0.25">
      <c r="A44" s="276"/>
      <c r="C44" s="293" t="s">
        <v>68</v>
      </c>
      <c r="D44" s="296">
        <f>SUMIF($G$7:$G$37,1,D$7:D$37)</f>
        <v>6872512</v>
      </c>
      <c r="E44" s="296">
        <f>SUMIF($G$7:$G$37,1,E$7:E$37)</f>
        <v>6841960</v>
      </c>
      <c r="F44" s="279"/>
    </row>
    <row r="45" spans="1:13" ht="15.75" x14ac:dyDescent="0.25">
      <c r="A45" s="276"/>
      <c r="C45" s="293" t="s">
        <v>65</v>
      </c>
      <c r="D45" s="294">
        <f>IF(D38=0,0,AVERAGEIF($G$7:$G$37,1,D$7:D$37))</f>
        <v>343625.6</v>
      </c>
      <c r="E45" s="294">
        <f>IF(E38=0,0,AVERAGEIF($G$7:$G$37,1,E$7:E$37))</f>
        <v>342098</v>
      </c>
      <c r="F45" s="279"/>
    </row>
    <row r="46" spans="1:13" ht="15.75" x14ac:dyDescent="0.25">
      <c r="C46" s="297" t="s">
        <v>66</v>
      </c>
      <c r="D46" s="296">
        <f>SUMIF($G$7:$G$37,2,D$7:D$37)</f>
        <v>1207173</v>
      </c>
      <c r="E46" s="296">
        <f>SUMIF($G$7:$G$37,2,E$7:E$37)</f>
        <v>1191343</v>
      </c>
      <c r="F46" s="281"/>
    </row>
    <row r="47" spans="1:13" ht="15.75" x14ac:dyDescent="0.25">
      <c r="C47" s="297" t="s">
        <v>67</v>
      </c>
      <c r="D47" s="294">
        <f>IFERROR(IF(D38=0,0,AVERAGEIF($G$7:$G$37,2,D$7:D$37)),0)</f>
        <v>301793.25</v>
      </c>
      <c r="E47" s="294">
        <f>IFERROR(IF(E38=0,0,AVERAGEIF($G$7:$G$37,2,E$7:E$37)),0)</f>
        <v>297835.75</v>
      </c>
      <c r="F47" s="281"/>
    </row>
    <row r="48" spans="1:13" ht="15.75" x14ac:dyDescent="0.25">
      <c r="C48" s="297" t="s">
        <v>72</v>
      </c>
      <c r="D48" s="296">
        <f>SUMIF($G$7:$G$37,3,D$7:D$37)</f>
        <v>1518109</v>
      </c>
      <c r="E48" s="296">
        <f>SUMIF($G$7:$G$37,3,E$7:E$37)</f>
        <v>1509130</v>
      </c>
      <c r="F48" s="282"/>
    </row>
    <row r="49" spans="3:6" ht="15.75" x14ac:dyDescent="0.25">
      <c r="C49" s="297" t="s">
        <v>71</v>
      </c>
      <c r="D49" s="294">
        <f>IFERROR(IF(D38=0,0,AVERAGEIF($G$7:$G$37,3,D$7:D$37)),0)</f>
        <v>216872.71428571429</v>
      </c>
      <c r="E49" s="294">
        <f>IFERROR(IF(E38=0,0,AVERAGEIF($G$7:$G$37,3,E$7:E$37)),0)</f>
        <v>215590</v>
      </c>
      <c r="F49" s="282"/>
    </row>
    <row r="50" spans="3:6" ht="15.75" x14ac:dyDescent="0.25">
      <c r="C50" s="297" t="s">
        <v>70</v>
      </c>
      <c r="D50" s="298">
        <f>+D46+D48</f>
        <v>2725282</v>
      </c>
      <c r="E50" s="298">
        <f>+E46+E48</f>
        <v>2700473</v>
      </c>
      <c r="F50" s="282"/>
    </row>
    <row r="51" spans="3:6" ht="15.75" x14ac:dyDescent="0.25">
      <c r="C51" s="297" t="s">
        <v>69</v>
      </c>
      <c r="D51" s="299">
        <f>IFERROR(IF(D38=0,0,AVERAGEIF($G7:$G37,"&gt;1",D7:D37)),0)</f>
        <v>247752.90909090909</v>
      </c>
      <c r="E51" s="299">
        <f>IFERROR(IF(E38=0,0,AVERAGEIF($G7:$G37,"&gt;1",E7:E37)),0)</f>
        <v>245497.54545454544</v>
      </c>
      <c r="F51" s="282"/>
    </row>
    <row r="52" spans="3:6" ht="15.75" x14ac:dyDescent="0.25">
      <c r="C52" s="297" t="s">
        <v>41</v>
      </c>
      <c r="D52" s="296">
        <f>+D44+D46+D48</f>
        <v>9597794</v>
      </c>
      <c r="E52" s="296">
        <f>+E44+E46+E48</f>
        <v>9542433</v>
      </c>
      <c r="F52" s="279"/>
    </row>
    <row r="53" spans="3:6" hidden="1" x14ac:dyDescent="0.2">
      <c r="D53" s="284" t="str">
        <f>IF(Monthly!AB31=D52,"CORRECT","no")</f>
        <v>CORRECT</v>
      </c>
      <c r="E53" s="284" t="str">
        <f>IF(Monthly!AC31=E52,"CORRECT","no")</f>
        <v>CORRECT</v>
      </c>
      <c r="F53" s="285"/>
    </row>
    <row r="54" spans="3:6" hidden="1" x14ac:dyDescent="0.2"/>
    <row r="55" spans="3:6" hidden="1" x14ac:dyDescent="0.2"/>
    <row r="56" spans="3:6" hidden="1" x14ac:dyDescent="0.2"/>
    <row r="57" spans="3:6" hidden="1" x14ac:dyDescent="0.2"/>
    <row r="58" spans="3:6" hidden="1" x14ac:dyDescent="0.2">
      <c r="C58" s="287" t="s">
        <v>73</v>
      </c>
      <c r="D58" s="287"/>
      <c r="E58" s="287"/>
    </row>
    <row r="59" spans="3:6" hidden="1" x14ac:dyDescent="0.2">
      <c r="C59" s="284" t="s">
        <v>74</v>
      </c>
      <c r="D59" s="283">
        <f>AVERAGE(D15,D22,D29,D36)</f>
        <v>313103.75</v>
      </c>
      <c r="E59" s="283">
        <f t="array" ref="E59">AVERAGE(IF(WEEKDAY($C$7:$C$37,2)=1,E$7:E$37))</f>
        <v>314052.2</v>
      </c>
      <c r="F59" s="283"/>
    </row>
    <row r="60" spans="3:6" hidden="1" x14ac:dyDescent="0.2">
      <c r="C60" s="284" t="s">
        <v>75</v>
      </c>
      <c r="D60" s="283">
        <f t="array" ref="D60">AVERAGE(IF(WEEKDAY($C$7:$C$37,2)=2,D$7:D$37))</f>
        <v>318912.40000000002</v>
      </c>
      <c r="E60" s="283">
        <f t="array" ref="E60">AVERAGE(IF(WEEKDAY($C$7:$C$37,2)=2,E$7:E$37))</f>
        <v>317501.59999999998</v>
      </c>
    </row>
    <row r="61" spans="3:6" hidden="1" x14ac:dyDescent="0.2">
      <c r="C61" s="284" t="s">
        <v>76</v>
      </c>
      <c r="D61" s="283">
        <f t="array" ref="D61">AVERAGE(IF(WEEKDAY($C$7:$C$37,2)=3,D$7:D$37))</f>
        <v>343939.5</v>
      </c>
      <c r="E61" s="283">
        <f t="array" ref="E61">AVERAGE(IF(WEEKDAY($C$7:$C$37,2)=3,E$7:E$37))</f>
        <v>342525</v>
      </c>
    </row>
    <row r="62" spans="3:6" hidden="1" x14ac:dyDescent="0.2">
      <c r="C62" s="284" t="s">
        <v>77</v>
      </c>
      <c r="D62" s="283">
        <f t="array" ref="D62">AVERAGE(IF(WEEKDAY($C$7:$C$37,2)=4,D$7:D$37))</f>
        <v>336164.75</v>
      </c>
      <c r="E62" s="283">
        <f t="array" ref="E62">AVERAGE(IF(WEEKDAY($C$7:$C$37,2)=4,E$7:E$37))</f>
        <v>334805</v>
      </c>
    </row>
    <row r="63" spans="3:6" hidden="1" x14ac:dyDescent="0.2">
      <c r="C63" s="284" t="s">
        <v>78</v>
      </c>
      <c r="D63" s="283">
        <f t="array" ref="D63">AVERAGE(IF(WEEKDAY($C$7:$C$37,2)=5,D$7:D$37))</f>
        <v>350940.25</v>
      </c>
      <c r="E63" s="283">
        <f t="array" ref="E63">AVERAGE(IF(WEEKDAY($C$7:$C$37,2)=5,E$7:E$37))</f>
        <v>349309</v>
      </c>
    </row>
    <row r="64" spans="3:6" hidden="1" x14ac:dyDescent="0.2">
      <c r="C64" s="284" t="s">
        <v>79</v>
      </c>
      <c r="D64" s="283">
        <f>AVERAGEIF($G$7:$G$37,2,D$7:D$37)</f>
        <v>301793.25</v>
      </c>
      <c r="E64" s="283">
        <f>AVERAGEIF($G$7:$G$37,2,E$7:E$37)</f>
        <v>297835.75</v>
      </c>
    </row>
    <row r="65" spans="3:5" hidden="1" x14ac:dyDescent="0.2">
      <c r="C65" s="284" t="s">
        <v>80</v>
      </c>
      <c r="D65" s="283">
        <f>AVERAGEIF($G$7:$G$37,3,D$7:D$37)</f>
        <v>216872.71428571429</v>
      </c>
      <c r="E65" s="283">
        <f>AVERAGEIF($G$7:$G$37,3,E$7:E$37)</f>
        <v>215590</v>
      </c>
    </row>
    <row r="68" spans="3:5" x14ac:dyDescent="0.2">
      <c r="C68" s="284"/>
      <c r="D68" s="283"/>
    </row>
    <row r="69" spans="3:5" x14ac:dyDescent="0.2">
      <c r="C69" s="284"/>
      <c r="D69" s="283"/>
    </row>
    <row r="70" spans="3:5" x14ac:dyDescent="0.2">
      <c r="C70" s="284"/>
      <c r="D70" s="283"/>
    </row>
    <row r="71" spans="3:5" x14ac:dyDescent="0.2">
      <c r="C71" s="284"/>
      <c r="D71" s="283"/>
    </row>
    <row r="72" spans="3:5" x14ac:dyDescent="0.2">
      <c r="C72" s="284"/>
      <c r="D72" s="283"/>
    </row>
    <row r="73" spans="3:5" x14ac:dyDescent="0.2">
      <c r="C73" s="284"/>
      <c r="D73" s="283"/>
    </row>
    <row r="74" spans="3:5" x14ac:dyDescent="0.2">
      <c r="C74" s="284"/>
      <c r="D74" s="283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C7:E37">
    <cfRule type="expression" dxfId="4" priority="5">
      <formula>$H7="h"</formula>
    </cfRule>
    <cfRule type="expression" dxfId="3" priority="6">
      <formula>$G7&gt;1</formula>
    </cfRule>
    <cfRule type="expression" dxfId="2" priority="1">
      <formula>$G7=0</formula>
    </cfRule>
  </conditionalFormatting>
  <conditionalFormatting sqref="E33 D14:E14 D7:D37">
    <cfRule type="top10" dxfId="1" priority="4" rank="1"/>
  </conditionalFormatting>
  <conditionalFormatting sqref="E7:E37">
    <cfRule type="top10" dxfId="0" priority="3" rank="1"/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2D38572-64F3-49DB-BDF6-76C5B2EB8796}"/>
</file>

<file path=customXml/itemProps2.xml><?xml version="1.0" encoding="utf-8"?>
<ds:datastoreItem xmlns:ds="http://schemas.openxmlformats.org/officeDocument/2006/customXml" ds:itemID="{877CAF79-69E3-48BF-A119-6FE6FF989641}"/>
</file>

<file path=customXml/itemProps3.xml><?xml version="1.0" encoding="utf-8"?>
<ds:datastoreItem xmlns:ds="http://schemas.openxmlformats.org/officeDocument/2006/customXml" ds:itemID="{874B3159-BA49-4B81-BD4E-AF9A05515F0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Weekdays!Print_Area</vt:lpstr>
      <vt:lpstr>Weekdays!Print_Titles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MOLIVARES-AFCS</cp:lastModifiedBy>
  <cp:lastPrinted>2017-06-28T01:39:02Z</cp:lastPrinted>
  <dcterms:created xsi:type="dcterms:W3CDTF">2007-01-05T06:49:01Z</dcterms:created>
  <dcterms:modified xsi:type="dcterms:W3CDTF">2022-06-06T08:19:04Z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